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F\حسابداری صندوق\10-حفظ ارزش دماوند\عملیات حسابداری\پرتفوی ماهانه\14030331\"/>
    </mc:Choice>
  </mc:AlternateContent>
  <xr:revisionPtr revIDLastSave="0" documentId="13_ncr:1_{AC013E32-E465-444E-908F-7127A796D9AE}" xr6:coauthVersionLast="36" xr6:coauthVersionMax="47" xr10:uidLastSave="{00000000-0000-0000-0000-000000000000}"/>
  <bookViews>
    <workbookView xWindow="0" yWindow="0" windowWidth="28800" windowHeight="11925" tabRatio="889" activeTab="1" xr2:uid="{00000000-000D-0000-FFFF-FFFF00000000}"/>
  </bookViews>
  <sheets>
    <sheet name="صورت وضعیت" sheetId="1" r:id="rId1"/>
    <sheet name="سهام" sheetId="2" r:id="rId2"/>
    <sheet name="اوراق مشتقه" sheetId="3" r:id="rId3"/>
    <sheet name="اوراق" sheetId="5" r:id="rId4"/>
    <sheet name="تعدیل قیمت" sheetId="6" r:id="rId5"/>
    <sheet name="سپرده" sheetId="7" r:id="rId6"/>
    <sheet name="درآمد" sheetId="8" r:id="rId7"/>
    <sheet name="درآمد سرمایه گذاری در سهام" sheetId="9" r:id="rId8"/>
    <sheet name="درآمد سرمایه گذاری در اوراق به" sheetId="11" r:id="rId9"/>
    <sheet name="درآمد سپرده بانکی" sheetId="13" r:id="rId10"/>
    <sheet name="سایر درآمدها" sheetId="14" r:id="rId11"/>
    <sheet name="درآمد سود سهام" sheetId="15" r:id="rId12"/>
    <sheet name="سود اوراق بهادار" sheetId="17" r:id="rId13"/>
    <sheet name="سود سپرده بانکی" sheetId="18" r:id="rId14"/>
    <sheet name="درآمد ناشی از فروش" sheetId="19" r:id="rId15"/>
    <sheet name="درآمد اعمال اختیار" sheetId="20" r:id="rId16"/>
    <sheet name="درآمد ناشی از تغییر قیمت اوراق" sheetId="21" r:id="rId17"/>
  </sheets>
  <definedNames>
    <definedName name="_xlnm.Print_Area" localSheetId="3">اوراق!$A$1:$AM$15</definedName>
    <definedName name="_xlnm.Print_Area" localSheetId="2">'اوراق مشتقه'!$A$1:$S$193</definedName>
    <definedName name="_xlnm.Print_Area" localSheetId="4">'تعدیل قیمت'!$A$1:$N$22</definedName>
    <definedName name="_xlnm.Print_Area" localSheetId="6">درآمد!$A$1:$J$15</definedName>
    <definedName name="_xlnm.Print_Area" localSheetId="15">'درآمد اعمال اختیار'!$A$1:$AA$227</definedName>
    <definedName name="_xlnm.Print_Area" localSheetId="9">'درآمد سپرده بانکی'!$A$1:$L$19</definedName>
    <definedName name="_xlnm.Print_Area" localSheetId="8">'درآمد سرمایه گذاری در اوراق به'!$A$1:$S$14</definedName>
    <definedName name="_xlnm.Print_Area" localSheetId="7">'درآمد سرمایه گذاری در سهام'!$A$1:$V$248</definedName>
    <definedName name="_xlnm.Print_Area" localSheetId="11">'درآمد سود سهام'!$A$1:$T$16</definedName>
    <definedName name="_xlnm.Print_Area" localSheetId="16">'درآمد ناشی از تغییر قیمت اوراق'!$A$1:$Q$181</definedName>
    <definedName name="_xlnm.Print_Area" localSheetId="14">'درآمد ناشی از فروش'!$A$1:$Q$21</definedName>
    <definedName name="_xlnm.Print_Area" localSheetId="10">'سایر درآمدها'!$A$1:$G$21</definedName>
    <definedName name="_xlnm.Print_Area" localSheetId="5">سپرده!$A$1:$N$19</definedName>
    <definedName name="_xlnm.Print_Area" localSheetId="1">سهام!$A$1:$AB$83</definedName>
    <definedName name="_xlnm.Print_Area" localSheetId="12">'سود اوراق بهادار'!$A$1:$R$15</definedName>
    <definedName name="_xlnm.Print_Area" localSheetId="13">'سود سپرده بانکی'!$A$1:$P$24</definedName>
    <definedName name="_xlnm.Print_Area" localSheetId="0">'صورت وضعیت'!$A$1:$I$28</definedName>
  </definedNames>
  <calcPr calcId="191029" iterateCount="1000" iterateDelta="9.9999999999999995E-8"/>
</workbook>
</file>

<file path=xl/calcChain.xml><?xml version="1.0" encoding="utf-8"?>
<calcChain xmlns="http://schemas.openxmlformats.org/spreadsheetml/2006/main">
  <c r="AA226" i="20" l="1"/>
  <c r="Y226" i="20"/>
  <c r="W226" i="20"/>
  <c r="U226" i="20"/>
  <c r="S226" i="20"/>
  <c r="Q226" i="20"/>
  <c r="O226" i="20"/>
  <c r="M226" i="20"/>
  <c r="Y155" i="20"/>
  <c r="AA37" i="20"/>
  <c r="AA47" i="20" s="1"/>
  <c r="AA76" i="20" s="1"/>
  <c r="AA86" i="20" s="1"/>
  <c r="AA116" i="20" s="1"/>
  <c r="AA126" i="20" s="1"/>
  <c r="AA155" i="20" s="1"/>
  <c r="AA165" i="20" s="1"/>
  <c r="AA195" i="20" s="1"/>
  <c r="AA205" i="20" s="1"/>
  <c r="Y37" i="20"/>
  <c r="Y47" i="20" s="1"/>
  <c r="Y76" i="20" s="1"/>
  <c r="Y86" i="20" s="1"/>
  <c r="Y116" i="20" s="1"/>
  <c r="Y126" i="20" s="1"/>
  <c r="W37" i="20"/>
  <c r="W47" i="20" s="1"/>
  <c r="W76" i="20" s="1"/>
  <c r="W86" i="20" s="1"/>
  <c r="W116" i="20" s="1"/>
  <c r="W126" i="20" s="1"/>
  <c r="W155" i="20" s="1"/>
  <c r="W165" i="20" s="1"/>
  <c r="W195" i="20" s="1"/>
  <c r="W205" i="20" s="1"/>
  <c r="U37" i="20"/>
  <c r="U47" i="20" s="1"/>
  <c r="U76" i="20" s="1"/>
  <c r="U86" i="20" s="1"/>
  <c r="U116" i="20" s="1"/>
  <c r="U126" i="20" s="1"/>
  <c r="U155" i="20" s="1"/>
  <c r="U165" i="20" s="1"/>
  <c r="U195" i="20" s="1"/>
  <c r="U205" i="20" s="1"/>
  <c r="S37" i="20"/>
  <c r="S47" i="20" s="1"/>
  <c r="S76" i="20" s="1"/>
  <c r="Q37" i="20"/>
  <c r="Q47" i="20" s="1"/>
  <c r="Q76" i="20" s="1"/>
  <c r="Q86" i="20" s="1"/>
  <c r="Q116" i="20" s="1"/>
  <c r="Q126" i="20" s="1"/>
  <c r="Q155" i="20" s="1"/>
  <c r="Q165" i="20" s="1"/>
  <c r="Q195" i="20" s="1"/>
  <c r="Q205" i="20" s="1"/>
  <c r="O37" i="20"/>
  <c r="O47" i="20" s="1"/>
  <c r="O76" i="20" s="1"/>
  <c r="O86" i="20" s="1"/>
  <c r="O116" i="20" s="1"/>
  <c r="O126" i="20" s="1"/>
  <c r="O155" i="20" s="1"/>
  <c r="O165" i="20" s="1"/>
  <c r="O195" i="20" s="1"/>
  <c r="O205" i="20" s="1"/>
  <c r="M37" i="20"/>
  <c r="M47" i="20" s="1"/>
  <c r="M76" i="20" s="1"/>
  <c r="M86" i="20" s="1"/>
  <c r="M116" i="20" s="1"/>
  <c r="M126" i="20" s="1"/>
  <c r="M155" i="20" s="1"/>
  <c r="M165" i="20" s="1"/>
  <c r="M195" i="20" s="1"/>
  <c r="M205" i="20" s="1"/>
  <c r="R246" i="9"/>
  <c r="P246" i="9"/>
  <c r="J246" i="9"/>
  <c r="H246" i="9"/>
  <c r="F246" i="9"/>
  <c r="D246" i="9"/>
  <c r="T193" i="9"/>
  <c r="D35" i="9"/>
  <c r="D44" i="9" s="1"/>
  <c r="D72" i="9" s="1"/>
  <c r="D81" i="9" s="1"/>
  <c r="D109" i="9" s="1"/>
  <c r="D118" i="9" s="1"/>
  <c r="D146" i="9" s="1"/>
  <c r="D155" i="9" s="1"/>
  <c r="D183" i="9" s="1"/>
  <c r="D192" i="9" s="1"/>
  <c r="D220" i="9" s="1"/>
  <c r="D229" i="9" s="1"/>
  <c r="R35" i="9"/>
  <c r="R44" i="9" s="1"/>
  <c r="R72" i="9" s="1"/>
  <c r="R81" i="9" s="1"/>
  <c r="R109" i="9" s="1"/>
  <c r="R118" i="9" s="1"/>
  <c r="R146" i="9" s="1"/>
  <c r="R155" i="9" s="1"/>
  <c r="R183" i="9" s="1"/>
  <c r="R192" i="9" s="1"/>
  <c r="R220" i="9" s="1"/>
  <c r="R229" i="9" s="1"/>
  <c r="P35" i="9"/>
  <c r="P44" i="9" s="1"/>
  <c r="P72" i="9" s="1"/>
  <c r="P81" i="9" s="1"/>
  <c r="P109" i="9" s="1"/>
  <c r="P118" i="9" s="1"/>
  <c r="P146" i="9" s="1"/>
  <c r="P155" i="9" s="1"/>
  <c r="P183" i="9" s="1"/>
  <c r="P192" i="9" s="1"/>
  <c r="P220" i="9" s="1"/>
  <c r="P229" i="9" s="1"/>
  <c r="J35" i="9"/>
  <c r="J44" i="9" s="1"/>
  <c r="J72" i="9" s="1"/>
  <c r="J81" i="9" s="1"/>
  <c r="J109" i="9" s="1"/>
  <c r="J118" i="9" s="1"/>
  <c r="J146" i="9" s="1"/>
  <c r="J155" i="9" s="1"/>
  <c r="J183" i="9" s="1"/>
  <c r="J192" i="9" s="1"/>
  <c r="J220" i="9" s="1"/>
  <c r="J229" i="9" s="1"/>
  <c r="H35" i="9"/>
  <c r="H44" i="9" s="1"/>
  <c r="H72" i="9" s="1"/>
  <c r="H81" i="9" s="1"/>
  <c r="H109" i="9" s="1"/>
  <c r="H118" i="9" s="1"/>
  <c r="H146" i="9" s="1"/>
  <c r="H155" i="9" s="1"/>
  <c r="H183" i="9" s="1"/>
  <c r="H192" i="9" s="1"/>
  <c r="H220" i="9" s="1"/>
  <c r="H229" i="9" s="1"/>
  <c r="F35" i="9"/>
  <c r="F44" i="9" s="1"/>
  <c r="F72" i="9" s="1"/>
  <c r="F81" i="9" s="1"/>
  <c r="F109" i="9" s="1"/>
  <c r="F118" i="9" s="1"/>
  <c r="F146" i="9" s="1"/>
  <c r="F155" i="9" s="1"/>
  <c r="F183" i="9" s="1"/>
  <c r="F192" i="9" s="1"/>
  <c r="F220" i="9" s="1"/>
  <c r="F229" i="9" s="1"/>
  <c r="Q180" i="21"/>
  <c r="O180" i="21"/>
  <c r="M180" i="21"/>
  <c r="M151" i="21"/>
  <c r="M152" i="21"/>
  <c r="M153" i="21"/>
  <c r="M154" i="21"/>
  <c r="M155" i="21"/>
  <c r="M156" i="21"/>
  <c r="M157" i="21"/>
  <c r="M158" i="21"/>
  <c r="M159" i="21"/>
  <c r="M160" i="21"/>
  <c r="M161" i="21"/>
  <c r="M162" i="21"/>
  <c r="M163" i="21"/>
  <c r="M164" i="21"/>
  <c r="M165" i="21"/>
  <c r="M166" i="21"/>
  <c r="M167" i="21"/>
  <c r="M168" i="21"/>
  <c r="M169" i="21"/>
  <c r="M170" i="21"/>
  <c r="M171" i="21"/>
  <c r="M172" i="21"/>
  <c r="M173" i="21"/>
  <c r="M174" i="21"/>
  <c r="M175" i="21"/>
  <c r="M176" i="21"/>
  <c r="M177" i="21"/>
  <c r="M178" i="21"/>
  <c r="M179" i="21"/>
  <c r="M150" i="21"/>
  <c r="M114" i="21"/>
  <c r="M115" i="21"/>
  <c r="M116" i="21"/>
  <c r="M117" i="21"/>
  <c r="M118" i="21"/>
  <c r="M119" i="21"/>
  <c r="M120" i="21"/>
  <c r="M121" i="21"/>
  <c r="M122" i="21"/>
  <c r="M123" i="21"/>
  <c r="M124" i="21"/>
  <c r="M125" i="21"/>
  <c r="M126" i="21"/>
  <c r="M127" i="21"/>
  <c r="M128" i="21"/>
  <c r="M129" i="21"/>
  <c r="M130" i="21"/>
  <c r="M131" i="21"/>
  <c r="M132" i="21"/>
  <c r="M133" i="21"/>
  <c r="M134" i="21"/>
  <c r="M135" i="21"/>
  <c r="M136" i="21"/>
  <c r="M137" i="21"/>
  <c r="M138" i="21"/>
  <c r="M113" i="21"/>
  <c r="M78" i="21"/>
  <c r="M79" i="21"/>
  <c r="M80" i="21"/>
  <c r="M81" i="21"/>
  <c r="M82" i="21"/>
  <c r="M83" i="21"/>
  <c r="M84" i="21"/>
  <c r="M85" i="21"/>
  <c r="M86" i="21"/>
  <c r="M87" i="21"/>
  <c r="M88" i="21"/>
  <c r="M89" i="21"/>
  <c r="M90" i="21"/>
  <c r="M91" i="21"/>
  <c r="M92" i="21"/>
  <c r="M93" i="21"/>
  <c r="M94" i="21"/>
  <c r="M95" i="21"/>
  <c r="M96" i="21"/>
  <c r="M97" i="21"/>
  <c r="M98" i="21"/>
  <c r="M99" i="21"/>
  <c r="M100" i="21"/>
  <c r="M101" i="21"/>
  <c r="M77" i="21"/>
  <c r="M65" i="21"/>
  <c r="M45" i="21"/>
  <c r="M46" i="21"/>
  <c r="M47" i="21"/>
  <c r="M48" i="21"/>
  <c r="M49" i="21"/>
  <c r="M50" i="21"/>
  <c r="M51" i="21"/>
  <c r="M52" i="21"/>
  <c r="M53" i="21"/>
  <c r="M54" i="21"/>
  <c r="M55" i="21"/>
  <c r="M56" i="21"/>
  <c r="M57" i="21"/>
  <c r="M58" i="21"/>
  <c r="M59" i="21"/>
  <c r="M60" i="21"/>
  <c r="M61" i="21"/>
  <c r="M62" i="21"/>
  <c r="M63" i="21"/>
  <c r="M64" i="21"/>
  <c r="M44" i="21"/>
  <c r="M11" i="21"/>
  <c r="M12" i="21"/>
  <c r="M13" i="21"/>
  <c r="M14" i="21"/>
  <c r="M15" i="21"/>
  <c r="M16" i="21"/>
  <c r="M17" i="21"/>
  <c r="M18" i="21"/>
  <c r="M19" i="21"/>
  <c r="M20" i="21"/>
  <c r="M21" i="21"/>
  <c r="M22" i="21"/>
  <c r="M23" i="21"/>
  <c r="M24" i="21"/>
  <c r="M25" i="21"/>
  <c r="M26" i="21"/>
  <c r="M27" i="21"/>
  <c r="M28" i="21"/>
  <c r="M29" i="21"/>
  <c r="M30" i="21"/>
  <c r="M31" i="21"/>
  <c r="M10" i="21"/>
  <c r="M9" i="21"/>
  <c r="Q32" i="21"/>
  <c r="Q43" i="21" s="1"/>
  <c r="Q66" i="21" s="1"/>
  <c r="Q76" i="21" s="1"/>
  <c r="Q102" i="21" s="1"/>
  <c r="Q112" i="21" s="1"/>
  <c r="Y165" i="20" l="1"/>
  <c r="Y195" i="20" s="1"/>
  <c r="Y205" i="20" s="1"/>
  <c r="S86" i="20"/>
  <c r="S116" i="20" s="1"/>
  <c r="S126" i="20" s="1"/>
  <c r="S155" i="20" s="1"/>
  <c r="S165" i="20" s="1"/>
  <c r="S195" i="20" s="1"/>
  <c r="S205" i="20" s="1"/>
  <c r="Q139" i="21" l="1"/>
  <c r="Q149" i="21" l="1"/>
  <c r="O43" i="21" l="1"/>
  <c r="O66" i="21" s="1"/>
  <c r="O76" i="21" s="1"/>
  <c r="O32" i="21"/>
  <c r="M32" i="21"/>
  <c r="M43" i="21" s="1"/>
  <c r="K32" i="21"/>
  <c r="K43" i="21" s="1"/>
  <c r="K66" i="21" s="1"/>
  <c r="K76" i="21" s="1"/>
  <c r="K102" i="21" s="1"/>
  <c r="I32" i="21"/>
  <c r="I43" i="21" s="1"/>
  <c r="I66" i="21" s="1"/>
  <c r="I76" i="21" s="1"/>
  <c r="I102" i="21" s="1"/>
  <c r="G32" i="21"/>
  <c r="G43" i="21" s="1"/>
  <c r="G66" i="21" s="1"/>
  <c r="G76" i="21" s="1"/>
  <c r="G102" i="21" s="1"/>
  <c r="G112" i="21" s="1"/>
  <c r="G139" i="21" s="1"/>
  <c r="G149" i="21" s="1"/>
  <c r="G180" i="21" s="1"/>
  <c r="E32" i="21"/>
  <c r="E43" i="21" s="1"/>
  <c r="E66" i="21" s="1"/>
  <c r="E76" i="21" s="1"/>
  <c r="E102" i="21" s="1"/>
  <c r="E112" i="21" s="1"/>
  <c r="E139" i="21" s="1"/>
  <c r="E149" i="21" s="1"/>
  <c r="E180" i="21" s="1"/>
  <c r="C32" i="21"/>
  <c r="C43" i="21" s="1"/>
  <c r="C66" i="21" s="1"/>
  <c r="C76" i="21" s="1"/>
  <c r="C102" i="21" s="1"/>
  <c r="C112" i="21" s="1"/>
  <c r="O102" i="21" l="1"/>
  <c r="O112" i="21" s="1"/>
  <c r="O139" i="21" s="1"/>
  <c r="O149" i="21" s="1"/>
  <c r="I112" i="21"/>
  <c r="I139" i="21" s="1"/>
  <c r="I149" i="21" s="1"/>
  <c r="I180" i="21" s="1"/>
  <c r="K112" i="21"/>
  <c r="K139" i="21" s="1"/>
  <c r="K149" i="21" s="1"/>
  <c r="K180" i="21" s="1"/>
  <c r="C139" i="21"/>
  <c r="C149" i="21" s="1"/>
  <c r="C180" i="21" s="1"/>
  <c r="T245" i="9" l="1"/>
  <c r="Q184" i="21"/>
  <c r="T170" i="9"/>
  <c r="T171" i="9"/>
  <c r="T172" i="9"/>
  <c r="T173" i="9"/>
  <c r="T174" i="9"/>
  <c r="T175" i="9"/>
  <c r="T176" i="9"/>
  <c r="T177" i="9"/>
  <c r="T178" i="9"/>
  <c r="T179" i="9"/>
  <c r="T180" i="9"/>
  <c r="T181" i="9"/>
  <c r="T182" i="9"/>
  <c r="T194" i="9"/>
  <c r="T195" i="9"/>
  <c r="T196" i="9"/>
  <c r="T197" i="9"/>
  <c r="T198" i="9"/>
  <c r="T199" i="9"/>
  <c r="T200" i="9"/>
  <c r="T201" i="9"/>
  <c r="T202" i="9"/>
  <c r="T203" i="9"/>
  <c r="T204" i="9"/>
  <c r="T205" i="9"/>
  <c r="T206" i="9"/>
  <c r="T207" i="9"/>
  <c r="T208" i="9"/>
  <c r="T209" i="9"/>
  <c r="T210" i="9"/>
  <c r="T211" i="9"/>
  <c r="T212" i="9"/>
  <c r="T213" i="9"/>
  <c r="T214" i="9"/>
  <c r="T215" i="9"/>
  <c r="T216" i="9"/>
  <c r="T217" i="9"/>
  <c r="T218" i="9"/>
  <c r="T219" i="9"/>
  <c r="T230" i="9"/>
  <c r="T231" i="9"/>
  <c r="T232" i="9"/>
  <c r="T233" i="9"/>
  <c r="T234" i="9"/>
  <c r="T235" i="9"/>
  <c r="T236" i="9"/>
  <c r="T237" i="9"/>
  <c r="T238" i="9"/>
  <c r="T239" i="9"/>
  <c r="T240" i="9"/>
  <c r="T241" i="9"/>
  <c r="T242" i="9"/>
  <c r="T243" i="9"/>
  <c r="T244" i="9"/>
  <c r="O54" i="3" l="1"/>
  <c r="O103" i="3" s="1"/>
  <c r="O152" i="3" s="1"/>
  <c r="Q57" i="2"/>
  <c r="I57" i="2"/>
  <c r="G57" i="2"/>
  <c r="E57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12" i="2"/>
  <c r="AA11" i="2"/>
  <c r="AA48" i="2" s="1"/>
  <c r="AA57" i="2" s="1"/>
  <c r="Y48" i="2"/>
  <c r="Y57" i="2" s="1"/>
  <c r="W48" i="2"/>
  <c r="W57" i="2" s="1"/>
  <c r="U48" i="2"/>
  <c r="U57" i="2" s="1"/>
  <c r="S48" i="2"/>
  <c r="S57" i="2" s="1"/>
  <c r="Q48" i="2"/>
  <c r="O48" i="2"/>
  <c r="O57" i="2" s="1"/>
  <c r="M48" i="2"/>
  <c r="M57" i="2" s="1"/>
  <c r="K48" i="2"/>
  <c r="K57" i="2" s="1"/>
  <c r="I48" i="2"/>
  <c r="G48" i="2"/>
  <c r="E48" i="2"/>
  <c r="H11" i="13" l="1"/>
  <c r="H12" i="13"/>
  <c r="H13" i="13"/>
  <c r="H14" i="13"/>
  <c r="H15" i="13"/>
  <c r="H16" i="13"/>
  <c r="H10" i="13"/>
  <c r="L11" i="13"/>
  <c r="L12" i="13"/>
  <c r="L13" i="13"/>
  <c r="L14" i="13"/>
  <c r="L15" i="13"/>
  <c r="L16" i="13"/>
  <c r="L10" i="13"/>
  <c r="L9" i="13"/>
  <c r="H9" i="13"/>
  <c r="H17" i="13" s="1"/>
  <c r="R12" i="11"/>
  <c r="R9" i="11"/>
  <c r="N17" i="11"/>
  <c r="L17" i="11"/>
  <c r="Q24" i="19"/>
  <c r="Q25" i="19" s="1"/>
  <c r="T10" i="9"/>
  <c r="T12" i="9"/>
  <c r="T13" i="9"/>
  <c r="T14" i="9"/>
  <c r="T16" i="9"/>
  <c r="T20" i="9"/>
  <c r="T21" i="9"/>
  <c r="T22" i="9"/>
  <c r="T23" i="9"/>
  <c r="T24" i="9"/>
  <c r="T25" i="9"/>
  <c r="T26" i="9"/>
  <c r="T27" i="9"/>
  <c r="T28" i="9"/>
  <c r="T29" i="9"/>
  <c r="T30" i="9"/>
  <c r="T31" i="9"/>
  <c r="T32" i="9"/>
  <c r="T33" i="9"/>
  <c r="T34" i="9"/>
  <c r="T45" i="9"/>
  <c r="T46" i="9"/>
  <c r="T47" i="9"/>
  <c r="T48" i="9"/>
  <c r="T49" i="9"/>
  <c r="T50" i="9"/>
  <c r="T51" i="9"/>
  <c r="T52" i="9"/>
  <c r="T53" i="9"/>
  <c r="T54" i="9"/>
  <c r="T55" i="9"/>
  <c r="T56" i="9"/>
  <c r="T57" i="9"/>
  <c r="T58" i="9"/>
  <c r="T59" i="9"/>
  <c r="T60" i="9"/>
  <c r="T61" i="9"/>
  <c r="T62" i="9"/>
  <c r="T63" i="9"/>
  <c r="T64" i="9"/>
  <c r="T65" i="9"/>
  <c r="T66" i="9"/>
  <c r="T67" i="9"/>
  <c r="T68" i="9"/>
  <c r="T69" i="9"/>
  <c r="T70" i="9"/>
  <c r="T71" i="9"/>
  <c r="T82" i="9"/>
  <c r="T83" i="9"/>
  <c r="T84" i="9"/>
  <c r="T85" i="9"/>
  <c r="T86" i="9"/>
  <c r="T87" i="9"/>
  <c r="T88" i="9"/>
  <c r="T89" i="9"/>
  <c r="T90" i="9"/>
  <c r="T91" i="9"/>
  <c r="T92" i="9"/>
  <c r="T93" i="9"/>
  <c r="T94" i="9"/>
  <c r="T95" i="9"/>
  <c r="T96" i="9"/>
  <c r="T97" i="9"/>
  <c r="T98" i="9"/>
  <c r="T99" i="9"/>
  <c r="T100" i="9"/>
  <c r="T101" i="9"/>
  <c r="T102" i="9"/>
  <c r="T103" i="9"/>
  <c r="T104" i="9"/>
  <c r="T105" i="9"/>
  <c r="T106" i="9"/>
  <c r="T107" i="9"/>
  <c r="T108" i="9"/>
  <c r="T119" i="9"/>
  <c r="T120" i="9"/>
  <c r="T121" i="9"/>
  <c r="T122" i="9"/>
  <c r="T123" i="9"/>
  <c r="T124" i="9"/>
  <c r="T125" i="9"/>
  <c r="T126" i="9"/>
  <c r="T127" i="9"/>
  <c r="T128" i="9"/>
  <c r="T129" i="9"/>
  <c r="T130" i="9"/>
  <c r="T131" i="9"/>
  <c r="T132" i="9"/>
  <c r="T133" i="9"/>
  <c r="T134" i="9"/>
  <c r="T135" i="9"/>
  <c r="T136" i="9"/>
  <c r="T137" i="9"/>
  <c r="T138" i="9"/>
  <c r="T139" i="9"/>
  <c r="T140" i="9"/>
  <c r="T141" i="9"/>
  <c r="T142" i="9"/>
  <c r="T143" i="9"/>
  <c r="T144" i="9"/>
  <c r="T145" i="9"/>
  <c r="T156" i="9"/>
  <c r="T157" i="9"/>
  <c r="T158" i="9"/>
  <c r="T159" i="9"/>
  <c r="T160" i="9"/>
  <c r="T161" i="9"/>
  <c r="T162" i="9"/>
  <c r="T163" i="9"/>
  <c r="T164" i="9"/>
  <c r="T165" i="9"/>
  <c r="T166" i="9"/>
  <c r="T167" i="9"/>
  <c r="T168" i="9"/>
  <c r="T169" i="9"/>
  <c r="T9" i="9"/>
  <c r="T8" i="9"/>
  <c r="N19" i="9"/>
  <c r="T19" i="9" s="1"/>
  <c r="N18" i="9"/>
  <c r="T18" i="9" s="1"/>
  <c r="N17" i="9"/>
  <c r="T17" i="9" s="1"/>
  <c r="N15" i="9"/>
  <c r="T15" i="9" s="1"/>
  <c r="N11" i="9"/>
  <c r="E19" i="19"/>
  <c r="G19" i="19"/>
  <c r="I19" i="19"/>
  <c r="M19" i="19"/>
  <c r="O19" i="19"/>
  <c r="Q19" i="19"/>
  <c r="M66" i="21"/>
  <c r="M76" i="21" s="1"/>
  <c r="M102" i="21" s="1"/>
  <c r="M112" i="21" s="1"/>
  <c r="M139" i="21" s="1"/>
  <c r="M149" i="21" s="1"/>
  <c r="P17" i="11"/>
  <c r="P12" i="11"/>
  <c r="M26" i="18"/>
  <c r="K26" i="18"/>
  <c r="Q18" i="17"/>
  <c r="Q18" i="15"/>
  <c r="O18" i="15"/>
  <c r="F11" i="14"/>
  <c r="F11" i="8" s="1"/>
  <c r="F10" i="8"/>
  <c r="J21" i="13"/>
  <c r="R10" i="11"/>
  <c r="R11" i="11"/>
  <c r="L16" i="7"/>
  <c r="N16" i="7"/>
  <c r="T11" i="9" l="1"/>
  <c r="N35" i="9"/>
  <c r="N44" i="9" s="1"/>
  <c r="N72" i="9" s="1"/>
  <c r="N81" i="9" s="1"/>
  <c r="N109" i="9" s="1"/>
  <c r="N118" i="9" s="1"/>
  <c r="N146" i="9" s="1"/>
  <c r="N155" i="9" s="1"/>
  <c r="N183" i="9" s="1"/>
  <c r="N192" i="9" s="1"/>
  <c r="N220" i="9" s="1"/>
  <c r="N229" i="9" s="1"/>
  <c r="N246" i="9" s="1"/>
  <c r="T35" i="9"/>
  <c r="T44" i="9" s="1"/>
  <c r="T72" i="9" s="1"/>
  <c r="T81" i="9" s="1"/>
  <c r="T109" i="9" s="1"/>
  <c r="T118" i="9" s="1"/>
  <c r="T146" i="9" s="1"/>
  <c r="T155" i="9" s="1"/>
  <c r="T183" i="9" s="1"/>
  <c r="T192" i="9" s="1"/>
  <c r="T220" i="9" s="1"/>
  <c r="T229" i="9" s="1"/>
  <c r="T246" i="9" s="1"/>
  <c r="L17" i="13"/>
  <c r="F9" i="8"/>
  <c r="F8" i="8" l="1"/>
  <c r="F12" i="8" s="1"/>
  <c r="L193" i="9" l="1"/>
  <c r="V193" i="9"/>
  <c r="L170" i="9"/>
  <c r="L182" i="9"/>
  <c r="L204" i="9"/>
  <c r="L216" i="9"/>
  <c r="L238" i="9"/>
  <c r="L171" i="9"/>
  <c r="L205" i="9"/>
  <c r="L217" i="9"/>
  <c r="L239" i="9"/>
  <c r="L172" i="9"/>
  <c r="L194" i="9"/>
  <c r="L206" i="9"/>
  <c r="L218" i="9"/>
  <c r="L240" i="9"/>
  <c r="L173" i="9"/>
  <c r="L195" i="9"/>
  <c r="L207" i="9"/>
  <c r="L219" i="9"/>
  <c r="L241" i="9"/>
  <c r="L174" i="9"/>
  <c r="L196" i="9"/>
  <c r="L208" i="9"/>
  <c r="L230" i="9"/>
  <c r="L242" i="9"/>
  <c r="L175" i="9"/>
  <c r="L197" i="9"/>
  <c r="L209" i="9"/>
  <c r="L231" i="9"/>
  <c r="L243" i="9"/>
  <c r="L176" i="9"/>
  <c r="L198" i="9"/>
  <c r="L210" i="9"/>
  <c r="L232" i="9"/>
  <c r="L244" i="9"/>
  <c r="L177" i="9"/>
  <c r="L199" i="9"/>
  <c r="L211" i="9"/>
  <c r="L233" i="9"/>
  <c r="L245" i="9"/>
  <c r="L178" i="9"/>
  <c r="L200" i="9"/>
  <c r="L212" i="9"/>
  <c r="L234" i="9"/>
  <c r="L179" i="9"/>
  <c r="L201" i="9"/>
  <c r="L213" i="9"/>
  <c r="L235" i="9"/>
  <c r="L180" i="9"/>
  <c r="L202" i="9"/>
  <c r="L214" i="9"/>
  <c r="L236" i="9"/>
  <c r="L181" i="9"/>
  <c r="L203" i="9"/>
  <c r="L215" i="9"/>
  <c r="L237" i="9"/>
  <c r="V233" i="9"/>
  <c r="V214" i="9"/>
  <c r="V219" i="9"/>
  <c r="L134" i="9"/>
  <c r="V139" i="9"/>
  <c r="L65" i="9"/>
  <c r="V8" i="9"/>
  <c r="L159" i="9"/>
  <c r="L54" i="9"/>
  <c r="V14" i="9"/>
  <c r="L92" i="9"/>
  <c r="L104" i="9"/>
  <c r="V108" i="9"/>
  <c r="V96" i="9"/>
  <c r="L45" i="9"/>
  <c r="L144" i="9"/>
  <c r="L34" i="9"/>
  <c r="L68" i="9"/>
  <c r="V63" i="9"/>
  <c r="V15" i="9"/>
  <c r="L123" i="9"/>
  <c r="V106" i="9"/>
  <c r="L20" i="9"/>
  <c r="L129" i="9"/>
  <c r="V64" i="9"/>
  <c r="V11" i="9"/>
  <c r="L51" i="9"/>
  <c r="V164" i="9"/>
  <c r="L69" i="9"/>
  <c r="V104" i="9"/>
  <c r="V245" i="9"/>
  <c r="V236" i="9"/>
  <c r="V205" i="9"/>
  <c r="V241" i="9"/>
  <c r="V67" i="9"/>
  <c r="L89" i="9"/>
  <c r="V166" i="9"/>
  <c r="V105" i="9"/>
  <c r="V57" i="9"/>
  <c r="L102" i="9"/>
  <c r="L50" i="9"/>
  <c r="V121" i="9"/>
  <c r="V133" i="9"/>
  <c r="L158" i="9"/>
  <c r="V16" i="9"/>
  <c r="L83" i="9"/>
  <c r="V69" i="9"/>
  <c r="L161" i="9"/>
  <c r="L86" i="9"/>
  <c r="L46" i="9"/>
  <c r="V20" i="9"/>
  <c r="L125" i="9"/>
  <c r="V129" i="9"/>
  <c r="L88" i="9"/>
  <c r="L84" i="9"/>
  <c r="V119" i="9"/>
  <c r="V54" i="9"/>
  <c r="V165" i="9"/>
  <c r="L63" i="9"/>
  <c r="V46" i="9"/>
  <c r="V25" i="9"/>
  <c r="L107" i="9"/>
  <c r="L59" i="9"/>
  <c r="V178" i="9"/>
  <c r="V181" i="9"/>
  <c r="V217" i="9"/>
  <c r="V174" i="9"/>
  <c r="L105" i="9"/>
  <c r="V23" i="9"/>
  <c r="V85" i="9"/>
  <c r="V66" i="9"/>
  <c r="V88" i="9"/>
  <c r="L91" i="9"/>
  <c r="L168" i="9"/>
  <c r="V122" i="9"/>
  <c r="V134" i="9"/>
  <c r="V86" i="9"/>
  <c r="L87" i="9"/>
  <c r="V27" i="9"/>
  <c r="V12" i="9"/>
  <c r="V138" i="9"/>
  <c r="V103" i="9"/>
  <c r="V125" i="9"/>
  <c r="L52" i="9"/>
  <c r="V34" i="9"/>
  <c r="V19" i="9"/>
  <c r="V21" i="9"/>
  <c r="L121" i="9"/>
  <c r="V47" i="9"/>
  <c r="V93" i="9"/>
  <c r="V176" i="9"/>
  <c r="V200" i="9"/>
  <c r="V203" i="9"/>
  <c r="V239" i="9"/>
  <c r="V196" i="9"/>
  <c r="L82" i="9"/>
  <c r="L141" i="9"/>
  <c r="L33" i="9"/>
  <c r="L167" i="9"/>
  <c r="L128" i="9"/>
  <c r="V9" i="9"/>
  <c r="V30" i="9"/>
  <c r="L162" i="9"/>
  <c r="L11" i="9"/>
  <c r="L126" i="9"/>
  <c r="V31" i="9"/>
  <c r="V71" i="9"/>
  <c r="L119" i="9"/>
  <c r="V91" i="9"/>
  <c r="V50" i="9"/>
  <c r="V62" i="9"/>
  <c r="V142" i="9"/>
  <c r="L64" i="9"/>
  <c r="V120" i="9"/>
  <c r="V92" i="9"/>
  <c r="V198" i="9"/>
  <c r="V212" i="9"/>
  <c r="V215" i="9"/>
  <c r="V172" i="9"/>
  <c r="V208" i="9"/>
  <c r="V127" i="9"/>
  <c r="L100" i="9"/>
  <c r="L96" i="9"/>
  <c r="V18" i="9"/>
  <c r="V157" i="9"/>
  <c r="V99" i="9"/>
  <c r="L62" i="9"/>
  <c r="V26" i="9"/>
  <c r="V48" i="9"/>
  <c r="V145" i="9"/>
  <c r="V163" i="9"/>
  <c r="V159" i="9"/>
  <c r="L12" i="9"/>
  <c r="V28" i="9"/>
  <c r="L132" i="9"/>
  <c r="L143" i="9"/>
  <c r="L19" i="9"/>
  <c r="V65" i="9"/>
  <c r="L99" i="9"/>
  <c r="V210" i="9"/>
  <c r="V234" i="9"/>
  <c r="V237" i="9"/>
  <c r="V194" i="9"/>
  <c r="V230" i="9"/>
  <c r="L70" i="9"/>
  <c r="V55" i="9"/>
  <c r="V33" i="9"/>
  <c r="V94" i="9"/>
  <c r="V102" i="9"/>
  <c r="V100" i="9"/>
  <c r="V140" i="9"/>
  <c r="V136" i="9"/>
  <c r="V158" i="9"/>
  <c r="V156" i="9"/>
  <c r="L30" i="9"/>
  <c r="L97" i="9"/>
  <c r="L58" i="9"/>
  <c r="L127" i="9"/>
  <c r="L24" i="9"/>
  <c r="L27" i="9"/>
  <c r="V132" i="9"/>
  <c r="L21" i="9"/>
  <c r="V58" i="9"/>
  <c r="V59" i="9"/>
  <c r="V232" i="9"/>
  <c r="V179" i="9"/>
  <c r="V170" i="9"/>
  <c r="V206" i="9"/>
  <c r="V242" i="9"/>
  <c r="V17" i="9"/>
  <c r="L66" i="9"/>
  <c r="L103" i="9"/>
  <c r="V68" i="9"/>
  <c r="L142" i="9"/>
  <c r="L140" i="9"/>
  <c r="L17" i="9"/>
  <c r="L13" i="9"/>
  <c r="L25" i="9"/>
  <c r="L23" i="9"/>
  <c r="V130" i="9"/>
  <c r="L166" i="9"/>
  <c r="L165" i="9"/>
  <c r="L15" i="9"/>
  <c r="L8" i="9"/>
  <c r="V126" i="9"/>
  <c r="L160" i="9"/>
  <c r="L53" i="9"/>
  <c r="V32" i="9"/>
  <c r="L31" i="9"/>
  <c r="V244" i="9"/>
  <c r="V201" i="9"/>
  <c r="V182" i="9"/>
  <c r="V218" i="9"/>
  <c r="V175" i="9"/>
  <c r="L94" i="9"/>
  <c r="L16" i="9"/>
  <c r="L145" i="9"/>
  <c r="L67" i="9"/>
  <c r="V161" i="9"/>
  <c r="V169" i="9"/>
  <c r="V107" i="9"/>
  <c r="L156" i="9"/>
  <c r="L90" i="9"/>
  <c r="V60" i="9"/>
  <c r="L71" i="9"/>
  <c r="L49" i="9"/>
  <c r="V70" i="9"/>
  <c r="L61" i="9"/>
  <c r="L85" i="9"/>
  <c r="V137" i="9"/>
  <c r="V24" i="9"/>
  <c r="V144" i="9"/>
  <c r="L9" i="9"/>
  <c r="V213" i="9"/>
  <c r="V204" i="9"/>
  <c r="V240" i="9"/>
  <c r="V197" i="9"/>
  <c r="V131" i="9"/>
  <c r="L101" i="9"/>
  <c r="V82" i="9"/>
  <c r="L106" i="9"/>
  <c r="V22" i="9"/>
  <c r="V124" i="9"/>
  <c r="L157" i="9"/>
  <c r="L29" i="9"/>
  <c r="V52" i="9"/>
  <c r="V10" i="9"/>
  <c r="V98" i="9"/>
  <c r="V160" i="9"/>
  <c r="V13" i="9"/>
  <c r="L48" i="9"/>
  <c r="V177" i="9"/>
  <c r="V235" i="9"/>
  <c r="V216" i="9"/>
  <c r="V173" i="9"/>
  <c r="V209" i="9"/>
  <c r="V101" i="9"/>
  <c r="V45" i="9"/>
  <c r="V143" i="9"/>
  <c r="V135" i="9"/>
  <c r="V128" i="9"/>
  <c r="L164" i="9"/>
  <c r="V84" i="9"/>
  <c r="L169" i="9"/>
  <c r="V97" i="9"/>
  <c r="L47" i="9"/>
  <c r="L138" i="9"/>
  <c r="L98" i="9"/>
  <c r="L120" i="9"/>
  <c r="V29" i="9"/>
  <c r="V51" i="9"/>
  <c r="V199" i="9"/>
  <c r="V180" i="9"/>
  <c r="V238" i="9"/>
  <c r="V195" i="9"/>
  <c r="V231" i="9"/>
  <c r="V123" i="9"/>
  <c r="L163" i="9"/>
  <c r="L55" i="9"/>
  <c r="V90" i="9"/>
  <c r="V95" i="9"/>
  <c r="L28" i="9"/>
  <c r="L124" i="9"/>
  <c r="L136" i="9"/>
  <c r="V141" i="9"/>
  <c r="V83" i="9"/>
  <c r="V167" i="9"/>
  <c r="L10" i="9"/>
  <c r="L14" i="9"/>
  <c r="L131" i="9"/>
  <c r="L139" i="9"/>
  <c r="V56" i="9"/>
  <c r="L95" i="9"/>
  <c r="V211" i="9"/>
  <c r="V202" i="9"/>
  <c r="V171" i="9"/>
  <c r="V207" i="9"/>
  <c r="V243" i="9"/>
  <c r="L93" i="9"/>
  <c r="L122" i="9"/>
  <c r="L108" i="9"/>
  <c r="L130" i="9"/>
  <c r="L135" i="9"/>
  <c r="V87" i="9"/>
  <c r="L137" i="9"/>
  <c r="L32" i="9"/>
  <c r="L18" i="9"/>
  <c r="V162" i="9"/>
  <c r="V168" i="9"/>
  <c r="L56" i="9"/>
  <c r="L60" i="9"/>
  <c r="L22" i="9"/>
  <c r="L26" i="9"/>
  <c r="V53" i="9"/>
  <c r="V49" i="9"/>
  <c r="V61" i="9"/>
  <c r="L133" i="9"/>
  <c r="V89" i="9"/>
  <c r="L57" i="9"/>
  <c r="V35" i="9" l="1"/>
  <c r="V44" i="9" s="1"/>
  <c r="L35" i="9"/>
  <c r="V72" i="9" l="1"/>
  <c r="V81" i="9" s="1"/>
  <c r="V109" i="9" s="1"/>
  <c r="V118" i="9" s="1"/>
  <c r="V146" i="9" s="1"/>
  <c r="V155" i="9" s="1"/>
  <c r="V183" i="9" s="1"/>
  <c r="V192" i="9" s="1"/>
  <c r="V220" i="9" s="1"/>
  <c r="V229" i="9" s="1"/>
  <c r="V246" i="9" s="1"/>
  <c r="L44" i="9"/>
  <c r="L72" i="9" l="1"/>
  <c r="L81" i="9" s="1"/>
  <c r="L109" i="9" s="1"/>
  <c r="L118" i="9" s="1"/>
  <c r="L146" i="9" s="1"/>
  <c r="L155" i="9" s="1"/>
  <c r="L183" i="9" s="1"/>
  <c r="L192" i="9" s="1"/>
  <c r="L220" i="9" s="1"/>
  <c r="L229" i="9" s="1"/>
  <c r="L246" i="9" s="1"/>
</calcChain>
</file>

<file path=xl/sharedStrings.xml><?xml version="1.0" encoding="utf-8"?>
<sst xmlns="http://schemas.openxmlformats.org/spreadsheetml/2006/main" count="2629" uniqueCount="540">
  <si>
    <t>صندوق سهامی حفظ ارزش دماوند</t>
  </si>
  <si>
    <t>صورت وضعیت پرتفوی</t>
  </si>
  <si>
    <t>برای ماه منتهی به 1403/03/31</t>
  </si>
  <si>
    <t>-1</t>
  </si>
  <si>
    <t>سرمایه گذاری ها</t>
  </si>
  <si>
    <t>-1-1</t>
  </si>
  <si>
    <t>سرمایه گذاری در سهام و حق تقدم سهام</t>
  </si>
  <si>
    <t>1403/02/31</t>
  </si>
  <si>
    <t>تغییرات طی دوره</t>
  </si>
  <si>
    <t>1403/03/31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</si>
  <si>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</si>
  <si>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</si>
  <si>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</si>
  <si>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</si>
  <si>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</si>
  <si>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</si>
  <si>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</si>
  <si>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</si>
  <si>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</si>
  <si>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آنتی بیوتیک سازی ایران</t>
  </si>
  <si>
    <t>آهن و فولاد غدیر ایرانیان</t>
  </si>
  <si>
    <t>اختیارخ اهرم-20000-1403/03/23</t>
  </si>
  <si>
    <t>اختیارخ اهرم-22000-1403/03/23</t>
  </si>
  <si>
    <t>اختیارخ توان-18000-14030327</t>
  </si>
  <si>
    <t>اختیارخ توان-22000-14030327</t>
  </si>
  <si>
    <t>اختیارخ سرو-140000-1403/03/09</t>
  </si>
  <si>
    <t>اختیارخ شتاب-10000-1403/04/20</t>
  </si>
  <si>
    <t>اختیارخ شتاب-10000-1403/06/07</t>
  </si>
  <si>
    <t>اختیارخ شتاب-11000-1403/04/20</t>
  </si>
  <si>
    <t>اختیارخ شتاب-11000-1403/06/07</t>
  </si>
  <si>
    <t>اختیارخ شتاب-9000-1403/04/20</t>
  </si>
  <si>
    <t>اختیارخ شستا-900-1403/05/03</t>
  </si>
  <si>
    <t>اختیارخ فصبا-3900-14030320</t>
  </si>
  <si>
    <t>اختیارخ فصبا-5600-14030320</t>
  </si>
  <si>
    <t>اختیارخ موج-12500-14030403</t>
  </si>
  <si>
    <t>اختیارخ وکغدیر-16000-03/05/10</t>
  </si>
  <si>
    <t>ایران خودرو دیزل</t>
  </si>
  <si>
    <t>ایران‌ خودرو</t>
  </si>
  <si>
    <t>بانک تجارت</t>
  </si>
  <si>
    <t>بانک دی</t>
  </si>
  <si>
    <t>بانک سامان</t>
  </si>
  <si>
    <t>بانک صادرات ایران</t>
  </si>
  <si>
    <t>بانک ملت</t>
  </si>
  <si>
    <t>بین المللی توسعه ص. معادن غدیر</t>
  </si>
  <si>
    <t>پارس خودرو</t>
  </si>
  <si>
    <t>پالایش نفت اصفهان</t>
  </si>
  <si>
    <t>پالایش نفت بندرعباس</t>
  </si>
  <si>
    <t>پالایش نفت تهران</t>
  </si>
  <si>
    <t>تامین سرمایه دماوند</t>
  </si>
  <si>
    <t>داده گسترعصرنوین-های وب</t>
  </si>
  <si>
    <t>ذوب آهن اصفهان</t>
  </si>
  <si>
    <t>زامیاد</t>
  </si>
  <si>
    <t>س. توسعه و عمران استان کرمان</t>
  </si>
  <si>
    <t>سایپا</t>
  </si>
  <si>
    <t>سرمایه گذاری تامین اجتماعی</t>
  </si>
  <si>
    <t>سرمایه گذاری صدرتامین</t>
  </si>
  <si>
    <t>صبا فولاد خلیج فارس</t>
  </si>
  <si>
    <t>صنعتی‌ آما</t>
  </si>
  <si>
    <t>فرابورس ایران</t>
  </si>
  <si>
    <t>فولاد مبارکه اصفهان</t>
  </si>
  <si>
    <t>گ.س.وت.ص.پتروشیمی خلیج فارس</t>
  </si>
  <si>
    <t>گروه دارویی برکت</t>
  </si>
  <si>
    <t>گواهي سپرده کالايي شمش طلا</t>
  </si>
  <si>
    <t>ملی‌ صنایع‌ مس‌ ایران‌</t>
  </si>
  <si>
    <t>اختیارخ شتاب-8000-1403/06/07</t>
  </si>
  <si>
    <t>اختیارخ آساس-36000-14030618</t>
  </si>
  <si>
    <t>اختیارخ فولاد-5000-1403/05/31</t>
  </si>
  <si>
    <t>اختیارف خودرو-3000-1403/04/06</t>
  </si>
  <si>
    <t>اختیارف اهرم-22000-1403/04/27</t>
  </si>
  <si>
    <t>اختیارف اهرم-22000-1403/05/31</t>
  </si>
  <si>
    <t>اختیارخ فصبا-3400-14030521</t>
  </si>
  <si>
    <t>اختیارخ اهرم-20000-1403/04/27</t>
  </si>
  <si>
    <t>اختیارخ فصبا-3800-14030521</t>
  </si>
  <si>
    <t>اختیارخ هم وزن-12000-14030604</t>
  </si>
  <si>
    <t>اختیارخ شتاب-7500-1403/06/07</t>
  </si>
  <si>
    <t>اختیارخ فصبا-4000-14030521</t>
  </si>
  <si>
    <t>اختیارف خودرو-2600-1403/03/09</t>
  </si>
  <si>
    <t>اختیارف خودرو-2800-1403/03/09</t>
  </si>
  <si>
    <t>اختیارف خودرو-3000-1403/03/09</t>
  </si>
  <si>
    <t>اختیارخ اهرم-18000-1403/07/25</t>
  </si>
  <si>
    <t>جمع</t>
  </si>
  <si>
    <t>نام سهام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</si>
  <si>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</si>
  <si>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</si>
  <si>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</si>
  <si>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</si>
  <si>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</si>
  <si>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</si>
  <si>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</si>
  <si>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</si>
  <si>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اختیارخ فملی-7692-1403/03/13</t>
  </si>
  <si>
    <t>اختیار خرید</t>
  </si>
  <si>
    <t>موقعیت فروش</t>
  </si>
  <si>
    <t>-</t>
  </si>
  <si>
    <t>1403/03/13</t>
  </si>
  <si>
    <t>اختیارخ شستا-900-1403/03/09</t>
  </si>
  <si>
    <t>1403/03/09</t>
  </si>
  <si>
    <t>اختیارخ وبملت-1800-1403/03/23</t>
  </si>
  <si>
    <t>1403/03/23</t>
  </si>
  <si>
    <t>اختیارخ وبملت-1600-1403/03/23</t>
  </si>
  <si>
    <t>اختیارخ دی-750-14030410</t>
  </si>
  <si>
    <t>1403/04/10</t>
  </si>
  <si>
    <t>اختیارخ وبملت-2200-1403/05/24</t>
  </si>
  <si>
    <t>1403/05/24</t>
  </si>
  <si>
    <t>اختیارخ شستا-1100-1403/05/03</t>
  </si>
  <si>
    <t>1403/05/03</t>
  </si>
  <si>
    <t>اختیارخ خودرو-3000-1403/04/06</t>
  </si>
  <si>
    <t>1403/04/06</t>
  </si>
  <si>
    <t>اختیارخ پترول-1300-1403/04/27</t>
  </si>
  <si>
    <t>1403/04/27</t>
  </si>
  <si>
    <t>اختیارخ وبصادر-1400-1403/03/23</t>
  </si>
  <si>
    <t>اختیارخ دی-900-14030410</t>
  </si>
  <si>
    <t>اختیارخ کرمان-1198-14030305</t>
  </si>
  <si>
    <t>1403/03/05</t>
  </si>
  <si>
    <t>اختیارخ وبصادر-1800-1403/05/17</t>
  </si>
  <si>
    <t>1403/05/17</t>
  </si>
  <si>
    <t>اختیارخ وبصادر-1700-1403/03/23</t>
  </si>
  <si>
    <t>اختیارخ برکت-6000-1403/04/20</t>
  </si>
  <si>
    <t>1403/04/20</t>
  </si>
  <si>
    <t>اختیارخ شستا-1300-1403/05/03</t>
  </si>
  <si>
    <t>اختیارخ شستا-1300-1403/04/13</t>
  </si>
  <si>
    <t>1403/04/13</t>
  </si>
  <si>
    <t>اختیارخ شستا-800-1403/06/11</t>
  </si>
  <si>
    <t>1403/06/11</t>
  </si>
  <si>
    <t>اختیارخ وبملت-1700-1403/05/24</t>
  </si>
  <si>
    <t>اختیارخ وبملت-2000-1403/03/23</t>
  </si>
  <si>
    <t>اختیارخ فملی-4500-1403/05/17</t>
  </si>
  <si>
    <t>اختیارخ شستا-800-1403/03/09</t>
  </si>
  <si>
    <t>اختیارخ وبملت-1900-1403/03/23</t>
  </si>
  <si>
    <t>اختیارخ شپنا-6000-1403/04/13</t>
  </si>
  <si>
    <t>اختیارخ شبندر-12000-1403/04/06</t>
  </si>
  <si>
    <t>اختیارخ کرمان-998-14030305</t>
  </si>
  <si>
    <t>اختیارخ شستا-1100-1403/03/09</t>
  </si>
  <si>
    <t>اختیارخ خپارس-850-14030410</t>
  </si>
  <si>
    <t>اختیارخ کرمان-1098-14030305</t>
  </si>
  <si>
    <t>اختیارخ وتجارت-1300-1403/04/13</t>
  </si>
  <si>
    <t>اختیارخ خپارس-950-14030410</t>
  </si>
  <si>
    <t>اختیارخ های وب-800-1403/03/30</t>
  </si>
  <si>
    <t>1403/03/30</t>
  </si>
  <si>
    <t>اختیارخ خودرو-2000-1403/03/09</t>
  </si>
  <si>
    <t>اختیارخ خساپا-1900-1403/04/20</t>
  </si>
  <si>
    <t>اختیارخ وبملت-2200-1403/03/23</t>
  </si>
  <si>
    <t>اختیارخ وبصادر-2000-1403/03/23</t>
  </si>
  <si>
    <t>اختیارخ وتجارت-1100-1403/04/13</t>
  </si>
  <si>
    <t>اختیارخ خاور-2228-14030320</t>
  </si>
  <si>
    <t>1403/03/20</t>
  </si>
  <si>
    <t>اختیارخ وبملت-2400-1403/05/24</t>
  </si>
  <si>
    <t>اختیارخ ذوب-530-1403/03/23</t>
  </si>
  <si>
    <t>اختیارخ های وب-950-1403/03/30</t>
  </si>
  <si>
    <t>اختیارخ وبملت-2000-1403/05/24</t>
  </si>
  <si>
    <t>اختیارخ فصبا-4100-14030320</t>
  </si>
  <si>
    <t>اختیارخ خساپا-2800-1403/04/20</t>
  </si>
  <si>
    <t>اختیارخ فملی-5769-1403/03/13</t>
  </si>
  <si>
    <t>اختیارخ خودرو-2200-1403/04/06</t>
  </si>
  <si>
    <t>1403/05/31</t>
  </si>
  <si>
    <t>موقعیت خرید</t>
  </si>
  <si>
    <t>اختیارخ شستا-900-1403/06/11</t>
  </si>
  <si>
    <t>اختیارخ خودرو-2600-1403/03/09</t>
  </si>
  <si>
    <t>اختیارخ شستا-1000-1403/04/13</t>
  </si>
  <si>
    <t>اختیارخ فولاد-5000-1403/03/30</t>
  </si>
  <si>
    <t>اختیارخ خاور-2383-14030320</t>
  </si>
  <si>
    <t>اختیارخ ذوب-477-1403/03/23</t>
  </si>
  <si>
    <t>اختیارخ دی-850-14030410</t>
  </si>
  <si>
    <t>اختیارخ خودرو-1800-1403/04/06</t>
  </si>
  <si>
    <t>اختیارخ شستا-1200-1403/06/11</t>
  </si>
  <si>
    <t>اختیارخ دی-1000-14030410</t>
  </si>
  <si>
    <t>اختیارخ خپارس-900-14030410</t>
  </si>
  <si>
    <t>اختیارخ وبملت-1700-1403/03/23</t>
  </si>
  <si>
    <t>اختیارخ وتجارت-1600-1403/04/13</t>
  </si>
  <si>
    <t>اختیارخ ذوب-424-1403/03/23</t>
  </si>
  <si>
    <t>اختیارخ های وب-1000-1403/03/30</t>
  </si>
  <si>
    <t>اختیارخ خساپا-2400-1403/04/20</t>
  </si>
  <si>
    <t>اختیارخ ذوب-200-1403/05/24</t>
  </si>
  <si>
    <t>اختیارخ فصبا-4600-14030320</t>
  </si>
  <si>
    <t>اختیارخ خودرو-1900-1403/03/09</t>
  </si>
  <si>
    <t>اختیارخ خاور-1800-14030521</t>
  </si>
  <si>
    <t>1403/05/21</t>
  </si>
  <si>
    <t>اختیارخ شپنا-6500-1403/04/13</t>
  </si>
  <si>
    <t>اختیارخ وبصادر-1900-1403/03/23</t>
  </si>
  <si>
    <t>اختیارخ شستا-1100-1403/06/11</t>
  </si>
  <si>
    <t>اختیارخ خودرو-2800-1403/04/06</t>
  </si>
  <si>
    <t>اختیارخ خاور-1700-14030521</t>
  </si>
  <si>
    <t>اختیارخ خاور-2200-14030521</t>
  </si>
  <si>
    <t>اختیارخ وتجارت-1200-1403/04/13</t>
  </si>
  <si>
    <t>اختیارخ شستا-1200-1403/05/03</t>
  </si>
  <si>
    <t>اختیارخ وتجارت-1500-1403/04/13</t>
  </si>
  <si>
    <t>اختیارخ شستا-700-1403/06/11</t>
  </si>
  <si>
    <t>اختیارخ خودرو-1900-1403/04/06</t>
  </si>
  <si>
    <t>اختیارخ شستا-1000-1403/06/11</t>
  </si>
  <si>
    <t>اختیارخ خودرو-2600-1403/04/06</t>
  </si>
  <si>
    <t>اختیارخ خودرو-2400-1403/04/06</t>
  </si>
  <si>
    <t>اختیارخ شستا-700-1403/04/13</t>
  </si>
  <si>
    <t>اختیارخ دی-950-14030410</t>
  </si>
  <si>
    <t>اختیارخ های وب-700-1403/05/28</t>
  </si>
  <si>
    <t>1403/05/28</t>
  </si>
  <si>
    <t>اختیارخ فولاد-5500-1403/03/30</t>
  </si>
  <si>
    <t>اختیارخ خساپا-2600-1403/04/20</t>
  </si>
  <si>
    <t>اختیارخ دی-800-14030410</t>
  </si>
  <si>
    <t>اختیارخ کرمان-1200-14030417</t>
  </si>
  <si>
    <t>1403/04/17</t>
  </si>
  <si>
    <t>اختیارخ شپنا-5500-1403/04/13</t>
  </si>
  <si>
    <t>اختیارخ وتجارت-1000-1403/04/13</t>
  </si>
  <si>
    <t>اختیارخ وبملت-2400-1403/03/23</t>
  </si>
  <si>
    <t>اختیارخ شستا-800-1403/05/03</t>
  </si>
  <si>
    <t>اختیارخ ذوب-345-1403/03/23</t>
  </si>
  <si>
    <t>اختیارخ کرمان-1298-14030305</t>
  </si>
  <si>
    <t>اختیارخ خپارس-1050-14030410</t>
  </si>
  <si>
    <t>اختیارخ فرابورس-7000-14030305</t>
  </si>
  <si>
    <t>اختیارخ خودرو-2400-1403/03/09</t>
  </si>
  <si>
    <t>اختیارخ شستا-1000-1403/03/09</t>
  </si>
  <si>
    <t>اختیارخ خودرو-3250-1403/04/06</t>
  </si>
  <si>
    <t>اختیارخ خودرو-2200-1403/03/09</t>
  </si>
  <si>
    <t>اختیارخ خودرو-2800-1403/03/09</t>
  </si>
  <si>
    <t>اختیارخ شستا-1000-1403/05/03</t>
  </si>
  <si>
    <t>اختیارخ شستا-1200-1403/04/13</t>
  </si>
  <si>
    <t>اختیارخ شستا-900-1403/04/13</t>
  </si>
  <si>
    <t>اختیارخ برکت-5500-1403/04/20</t>
  </si>
  <si>
    <t>اختیارخ خساپا-2200-1403/04/20</t>
  </si>
  <si>
    <t>اختیارخ شستا-1100-1403/04/13</t>
  </si>
  <si>
    <t>اختیارخ خودرو-2000-1403/04/06</t>
  </si>
  <si>
    <t>اختیارخ خودرو-2800-1403/05/10</t>
  </si>
  <si>
    <t>1403/05/10</t>
  </si>
  <si>
    <t>اختیارخ فولاد-5500-1403/05/31</t>
  </si>
  <si>
    <t>اختیارخ خودرو-3250-1403/05/10</t>
  </si>
  <si>
    <t>اختیارخ های وب-800-1403/05/28</t>
  </si>
  <si>
    <t>اختیارخ ذوب-300-1403/05/24</t>
  </si>
  <si>
    <t>اختیارخ شستا-800-1403/04/13</t>
  </si>
  <si>
    <t>اختیارخ شستا-1000-1403/07/11</t>
  </si>
  <si>
    <t>1403/07/11</t>
  </si>
  <si>
    <t>اختیارخ ذوب-400-1403/05/24</t>
  </si>
  <si>
    <t>اختیارخ وتجارت-1500-1403/06/21</t>
  </si>
  <si>
    <t>1403/06/21</t>
  </si>
  <si>
    <t>اختیارخ وتجارت-1800-1403/06/21</t>
  </si>
  <si>
    <t>اختیارخ وتجارت-1700-1403/06/21</t>
  </si>
  <si>
    <t>1403/03/27</t>
  </si>
  <si>
    <t>1403/06/07</t>
  </si>
  <si>
    <t>1403/04/03</t>
  </si>
  <si>
    <t>1403/06/18</t>
  </si>
  <si>
    <t>1403/07/25</t>
  </si>
  <si>
    <t>1403/06/04</t>
  </si>
  <si>
    <t>اختیار فروش</t>
  </si>
  <si>
    <t>-2-1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</si>
  <si>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</si>
  <si>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</si>
  <si>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</si>
  <si>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</si>
  <si>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</si>
  <si>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</si>
  <si>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</si>
  <si>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</si>
  <si>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</si>
  <si>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صکوک مرابحه اندیمشک07-6ماهه23%</t>
  </si>
  <si>
    <t>بله</t>
  </si>
  <si>
    <t>1402/10/06</t>
  </si>
  <si>
    <t>1407/10/06</t>
  </si>
  <si>
    <t>مرابحه ماموت تریلرمانا 080210</t>
  </si>
  <si>
    <t>1403/02/10</t>
  </si>
  <si>
    <t>1408/02/10</t>
  </si>
  <si>
    <t>صکوک مرابحه فولاژ612-بدون ضامن</t>
  </si>
  <si>
    <t>1402/12/22</t>
  </si>
  <si>
    <t>1406/12/22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</si>
  <si>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</si>
  <si>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</si>
  <si>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</si>
  <si>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</si>
  <si>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</si>
  <si>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</si>
  <si>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</si>
  <si>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</si>
  <si>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-1.00%</t>
  </si>
  <si>
    <t>-0.90%</t>
  </si>
  <si>
    <t>سرمایه‌گذاری در  سپرده‌ بانکی</t>
  </si>
  <si>
    <t>سپرده های بانکی</t>
  </si>
  <si>
    <t>مبلغ</t>
  </si>
  <si>
    <t>افزایش</t>
  </si>
  <si>
    <t>کاهش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</si>
  <si>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</si>
  <si>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</si>
  <si>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</si>
  <si>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</si>
  <si>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</si>
  <si>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</si>
  <si>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</si>
  <si>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</si>
  <si>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</si>
  <si>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</si>
  <si>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</si>
  <si>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</si>
  <si>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</si>
  <si>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</si>
  <si>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</si>
  <si>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</si>
  <si>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</si>
  <si>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</si>
  <si>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</si>
  <si>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</si>
  <si>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</si>
  <si>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</si>
  <si>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</si>
  <si>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</si>
  <si>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درآمد حاصل از سرمایه­گذاری در اوراق بهادار با درآمد ثابت:</t>
  </si>
  <si>
    <t>عنوان</t>
  </si>
  <si>
    <t>درآمد سود اوراق</t>
  </si>
  <si>
    <t>مدیر صندوق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</si>
  <si>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</si>
  <si>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</si>
  <si>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</si>
  <si>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</si>
  <si>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</si>
  <si>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</si>
  <si>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</si>
  <si>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</si>
  <si>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</si>
  <si>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</si>
  <si>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</si>
  <si>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</si>
  <si>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</si>
  <si>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1403/03/19</t>
  </si>
  <si>
    <t>سود اوراق بهادار با درآمد ثابت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</si>
  <si>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</si>
  <si>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</si>
  <si>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</si>
  <si>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</si>
  <si>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</si>
  <si>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</si>
  <si>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</si>
  <si>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</si>
  <si>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</si>
  <si>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</si>
  <si>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</si>
  <si>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</si>
  <si>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</si>
  <si>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</si>
  <si>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</si>
  <si>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</si>
  <si>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</si>
  <si>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شستا1</t>
  </si>
  <si>
    <t>ضستا40171</t>
  </si>
  <si>
    <t>1403/03/01</t>
  </si>
  <si>
    <t>وبملت1</t>
  </si>
  <si>
    <t>ضملت50001</t>
  </si>
  <si>
    <t>وبصادر1</t>
  </si>
  <si>
    <t>ضصاد50041</t>
  </si>
  <si>
    <t>خساپا1</t>
  </si>
  <si>
    <t>ضسپا40051</t>
  </si>
  <si>
    <t>ضسپا40041</t>
  </si>
  <si>
    <t>ضصاد30421</t>
  </si>
  <si>
    <t>ضستا30161</t>
  </si>
  <si>
    <t>ضملت30321</t>
  </si>
  <si>
    <t>ضملت30351</t>
  </si>
  <si>
    <t>ضملت30361</t>
  </si>
  <si>
    <t>خودرو1</t>
  </si>
  <si>
    <t>ضخود40431</t>
  </si>
  <si>
    <t>وتجارت1</t>
  </si>
  <si>
    <t>ضجار40011</t>
  </si>
  <si>
    <t>فرابورس1</t>
  </si>
  <si>
    <t>ضفرابورس3151</t>
  </si>
  <si>
    <t>کرمان1</t>
  </si>
  <si>
    <t>ضکرمان3001</t>
  </si>
  <si>
    <t>ضکرمان3011</t>
  </si>
  <si>
    <t>ضکرمان3021</t>
  </si>
  <si>
    <t>ضکرمان3031</t>
  </si>
  <si>
    <t>ضملت50031</t>
  </si>
  <si>
    <t>1403/03/06</t>
  </si>
  <si>
    <t>شپنا1</t>
  </si>
  <si>
    <t>ضشنا40091</t>
  </si>
  <si>
    <t>ضشنا40081</t>
  </si>
  <si>
    <t>ضشنا40071</t>
  </si>
  <si>
    <t>شبندر1</t>
  </si>
  <si>
    <t>ضبدر40081</t>
  </si>
  <si>
    <t>ضخود40361</t>
  </si>
  <si>
    <t>ضملت30341</t>
  </si>
  <si>
    <t>های وب1</t>
  </si>
  <si>
    <t>ضهای30181</t>
  </si>
  <si>
    <t>ضخود30801</t>
  </si>
  <si>
    <t>خپارس1</t>
  </si>
  <si>
    <t>ضخپارس4031</t>
  </si>
  <si>
    <t>طخود30831</t>
  </si>
  <si>
    <t>1403/03/07</t>
  </si>
  <si>
    <t>ضخود30821</t>
  </si>
  <si>
    <t>ضخود30831</t>
  </si>
  <si>
    <t>ضستا30151</t>
  </si>
  <si>
    <t>ذوب1</t>
  </si>
  <si>
    <t>ضذوب30311</t>
  </si>
  <si>
    <t>1403/03/08</t>
  </si>
  <si>
    <t>ضستا30141</t>
  </si>
  <si>
    <t>ضخود30811</t>
  </si>
  <si>
    <t>ضستا30131</t>
  </si>
  <si>
    <t>ضملت30381</t>
  </si>
  <si>
    <t>ضخود40411</t>
  </si>
  <si>
    <t>ضجار40061</t>
  </si>
  <si>
    <t>ضخود30791</t>
  </si>
  <si>
    <t>ضخود30781</t>
  </si>
  <si>
    <t>سرو1</t>
  </si>
  <si>
    <t>ضسرو03071</t>
  </si>
  <si>
    <t>طخود30841</t>
  </si>
  <si>
    <t>1403/03/12</t>
  </si>
  <si>
    <t>ضخود40421</t>
  </si>
  <si>
    <t>فملی1</t>
  </si>
  <si>
    <t>ضملی30361</t>
  </si>
  <si>
    <t>ضملی30391</t>
  </si>
  <si>
    <t>1403/03/16</t>
  </si>
  <si>
    <t>ضجار40051</t>
  </si>
  <si>
    <t>ضخود40391</t>
  </si>
  <si>
    <t>ضستا40181</t>
  </si>
  <si>
    <t>فصبا1</t>
  </si>
  <si>
    <t>ضفصبا3001</t>
  </si>
  <si>
    <t>ضفصبا3011</t>
  </si>
  <si>
    <t>خاور1</t>
  </si>
  <si>
    <t>ضخاور3031</t>
  </si>
  <si>
    <t>ضخاور3021</t>
  </si>
  <si>
    <t>ضخاور3011</t>
  </si>
  <si>
    <t>1403/03/21</t>
  </si>
  <si>
    <t>ضستا60181</t>
  </si>
  <si>
    <t>1403/03/22</t>
  </si>
  <si>
    <t>ضملت30371</t>
  </si>
  <si>
    <t>ضذوب30271</t>
  </si>
  <si>
    <t>ضذوب30301</t>
  </si>
  <si>
    <t>ضذوب30321</t>
  </si>
  <si>
    <t>ضصاد30371</t>
  </si>
  <si>
    <t>ضصاد30401</t>
  </si>
  <si>
    <t>ضصاد30431</t>
  </si>
  <si>
    <t>ضملت30331</t>
  </si>
  <si>
    <t>1403/03/26</t>
  </si>
  <si>
    <t>ضجار40031</t>
  </si>
  <si>
    <t>ضجار40021</t>
  </si>
  <si>
    <t>فولاد1</t>
  </si>
  <si>
    <t>ضفلا50041</t>
  </si>
  <si>
    <t>ضفلا30361</t>
  </si>
  <si>
    <t>ضفلا30351</t>
  </si>
  <si>
    <t>ضهای30171</t>
  </si>
  <si>
    <t>1403/03/29</t>
  </si>
  <si>
    <t>ضهای30141</t>
  </si>
  <si>
    <t>ضهای30151</t>
  </si>
  <si>
    <t>درآمد ناشی از تغییر قیمت اوراق بهادار</t>
  </si>
  <si>
    <t>سود و زیان ناشی از تغییر قیمت</t>
  </si>
  <si>
    <t>ضرول40001</t>
  </si>
  <si>
    <t>ضخود50301</t>
  </si>
  <si>
    <t>ضدی4001</t>
  </si>
  <si>
    <t>ضستا50191</t>
  </si>
  <si>
    <t>ضستا50171</t>
  </si>
  <si>
    <t>ضفلا50051</t>
  </si>
  <si>
    <t>ضدی4031</t>
  </si>
  <si>
    <t>ضبرک40061</t>
  </si>
  <si>
    <t>ضملت50041</t>
  </si>
  <si>
    <t>ضستا60161</t>
  </si>
  <si>
    <t>ضخپارس4001</t>
  </si>
  <si>
    <t>ضملی50001</t>
  </si>
  <si>
    <t>ضخود50321</t>
  </si>
  <si>
    <t>ضهای50011</t>
  </si>
  <si>
    <t>ضخپارس4021</t>
  </si>
  <si>
    <t>ضملت50051</t>
  </si>
  <si>
    <t>ضسپا40001</t>
  </si>
  <si>
    <t>ضذوب50011</t>
  </si>
  <si>
    <t>ضستا50151</t>
  </si>
  <si>
    <t>ضستا40131</t>
  </si>
  <si>
    <t>ضستا40151</t>
  </si>
  <si>
    <t>ضستا60171</t>
  </si>
  <si>
    <t>ضخود40381</t>
  </si>
  <si>
    <t>ضخپارس4011</t>
  </si>
  <si>
    <t>ضستا60201</t>
  </si>
  <si>
    <t>ضدی4051</t>
  </si>
  <si>
    <t>ضستا70251</t>
  </si>
  <si>
    <t>ضخود40351</t>
  </si>
  <si>
    <t>ضسپا40031</t>
  </si>
  <si>
    <t>ضدی4021</t>
  </si>
  <si>
    <t>ضخاور5041</t>
  </si>
  <si>
    <t>ضذوب50001</t>
  </si>
  <si>
    <t>ضستا50181</t>
  </si>
  <si>
    <t>ضخاور5011</t>
  </si>
  <si>
    <t>ضذوب50021</t>
  </si>
  <si>
    <t>ضستا60191</t>
  </si>
  <si>
    <t>ضستا60151</t>
  </si>
  <si>
    <t>ضخاور5001</t>
  </si>
  <si>
    <t>ضجار40001</t>
  </si>
  <si>
    <t>ضجار60191</t>
  </si>
  <si>
    <t>ضهای50001</t>
  </si>
  <si>
    <t>ضستا50141</t>
  </si>
  <si>
    <t>ضدی4011</t>
  </si>
  <si>
    <t>ضکرمان4051</t>
  </si>
  <si>
    <t>ضخود40401</t>
  </si>
  <si>
    <t>ضستا40121</t>
  </si>
  <si>
    <t>ضدی4041</t>
  </si>
  <si>
    <t>ضستا40141</t>
  </si>
  <si>
    <t>ضبرک40051</t>
  </si>
  <si>
    <t>ضسپا40021</t>
  </si>
  <si>
    <t>ضجار60221</t>
  </si>
  <si>
    <t>ضستا40161</t>
  </si>
  <si>
    <t>ضستا50161</t>
  </si>
  <si>
    <t>ضخود40371</t>
  </si>
  <si>
    <t>ضجار60211</t>
  </si>
  <si>
    <t>‫صندوق سهامی حفظ ارزش دماوند</t>
  </si>
  <si>
    <t>‫صورت وضعیت پورتفوی</t>
  </si>
  <si>
    <t>در اجرای ابلاغیه شماره 12020093 مورخ 1396/09/05 سازمان بورس و اوراق بهادار</t>
  </si>
  <si>
    <t>امضاء</t>
  </si>
  <si>
    <t>شرکت تامین سرمایه دماوند</t>
  </si>
  <si>
    <t>.</t>
  </si>
  <si>
    <t>‫برای ماه منتهی به 31 خرداد ماه 1403</t>
  </si>
  <si>
    <t>سپرده کوتاه مدت بانک پاسارگاد جهان کودک 290-8100-16508474-2</t>
  </si>
  <si>
    <t>سپرده کوتاه مدت بانک سینا گیشا 399.816.4996319.1</t>
  </si>
  <si>
    <t xml:space="preserve">سپرده بلند مدت بانک پاسارگاد جهان کودک 290.313.16508474.1 </t>
  </si>
  <si>
    <t xml:space="preserve">سپرده کوتاه مدت بانک سامان میدان سرو 849-810-4561552-1 </t>
  </si>
  <si>
    <t xml:space="preserve">سپرده بلند مدت بانک پاسارگاد جهان کودک 290.307.16508474.3 </t>
  </si>
  <si>
    <t xml:space="preserve">سپرده بلند مدت بانک پاسارگاد جهان کودک 290.307.16508474.4 </t>
  </si>
  <si>
    <t xml:space="preserve">سپرده بلند مدت بانک پاسارگاد جهان کودک 290.307.16508474.5 </t>
  </si>
  <si>
    <t>سپرده بلند مدت بانک پاسارگاد جهان کودک 290-307-16508474-6</t>
  </si>
  <si>
    <t>نرخ سود</t>
  </si>
  <si>
    <t>سپرده بلند مدت بانک پاسارگاد جهان کودک 290.313.16508474.1</t>
  </si>
  <si>
    <t>سپرده کوتاه مدت بانک سامان میدان سرو 849-810-4561552-1</t>
  </si>
  <si>
    <t>سپرده بلند مدت بانک پاسارگاد جهان کودک 290.307.16508474.3</t>
  </si>
  <si>
    <t>سپرده بلند مدت بانک پاسارگاد جهان کودک 290.307.16508474.4</t>
  </si>
  <si>
    <t>سپرده بلند مدت بانک پاسارگاد جهان کودک 290.307.16508474.5</t>
  </si>
  <si>
    <t>مغایرت</t>
  </si>
  <si>
    <t>نقل به صفحه بعد</t>
  </si>
  <si>
    <t>نقل از صفحه قبل</t>
  </si>
  <si>
    <t>سرمایه گذاری در سهام و حق تقدم سهام(ادامه)</t>
  </si>
  <si>
    <t>اطلاعات آماری مرتبط با موقعیت های اخذ شده در اوراق اختیار معامله توسط صندوق سرمایه گذاری(ادامه):</t>
  </si>
  <si>
    <t>اختیارخ های وب-850-1403/03/30</t>
  </si>
  <si>
    <t>اختیارخ خودرو-3000-1403/03/09</t>
  </si>
  <si>
    <t>اختیارخ خاور-2074-14030320</t>
  </si>
  <si>
    <t>نام کامل اختیار</t>
  </si>
  <si>
    <t>اهرم</t>
  </si>
  <si>
    <t>سود(زیان) اعمال</t>
  </si>
  <si>
    <t>ضهرم30071</t>
  </si>
  <si>
    <t>ضهرم30061</t>
  </si>
  <si>
    <t>طخود30821</t>
  </si>
  <si>
    <t>ضفصبا3031</t>
  </si>
  <si>
    <t>ضفصبا3101</t>
  </si>
  <si>
    <t>ضغدی50071</t>
  </si>
  <si>
    <t>غدیر</t>
  </si>
  <si>
    <t>ضفصبا5021</t>
  </si>
  <si>
    <t>ضتاب40051</t>
  </si>
  <si>
    <t>شتاب</t>
  </si>
  <si>
    <t>ضتاب40061</t>
  </si>
  <si>
    <t>ضتاب60041</t>
  </si>
  <si>
    <t>توان</t>
  </si>
  <si>
    <t>ضتوان3131</t>
  </si>
  <si>
    <t>درآمد حاصل از سرمایه­گذاری در سهام و حق تقدم سهام(ادامه)</t>
  </si>
  <si>
    <t>نقل از صفحه بعد</t>
  </si>
  <si>
    <t>سود (زیان) ناشی از اعمال اختیار معامله سهام(ادامه)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</si>
</sst>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1"/>
      <name val="Calibri"/>
      <family val="2"/>
    </font>
    <font>
      <sz val="12"/>
      <name val="B Nazanin"/>
      <charset val="178"/>
    </font>
    <font>
      <sz val="11"/>
      <color indexed="8"/>
      <name val="Calibri"/>
      <family val="2"/>
      <scheme val="minor"/>
    </font>
    <font>
      <sz val="12"/>
      <color indexed="8"/>
      <name val="B Nazanin"/>
      <charset val="178"/>
    </font>
    <font>
      <b/>
      <sz val="12"/>
      <color indexed="8"/>
      <name val="B Nazanin"/>
      <charset val="178"/>
    </font>
    <font>
      <sz val="12"/>
      <color theme="0"/>
      <name val="B Nazanin"/>
      <charset val="178"/>
    </font>
    <font>
      <b/>
      <u/>
      <sz val="14"/>
      <name val="B Nazanin"/>
      <charset val="178"/>
    </font>
    <font>
      <b/>
      <u/>
      <sz val="15"/>
      <color rgb="FF000000"/>
      <name val="B Nazanin"/>
      <charset val="178"/>
    </font>
    <font>
      <sz val="11"/>
      <color rgb="FF000000"/>
      <name val="B Nazanin"/>
      <charset val="178"/>
    </font>
    <font>
      <sz val="10"/>
      <color rgb="FF000000"/>
      <name val="B Nazanin"/>
      <charset val="178"/>
    </font>
    <font>
      <sz val="10"/>
      <color rgb="FF000000"/>
      <name val="Arial"/>
      <family val="2"/>
      <charset val="178"/>
    </font>
    <font>
      <sz val="10"/>
      <color rgb="FF000000"/>
      <name val="Arial"/>
      <charset val="1"/>
    </font>
    <font>
      <sz val="10"/>
      <color rgb="FF000000"/>
      <name val="Arial"/>
      <family val="2"/>
    </font>
    <font>
      <sz val="14"/>
      <color rgb="FF000000"/>
      <name val="B Nazanin"/>
      <charset val="178"/>
    </font>
    <font>
      <b/>
      <u/>
      <sz val="14"/>
      <color rgb="FF000000"/>
      <name val="B Nazanin"/>
      <charset val="178"/>
    </font>
    <font>
      <sz val="12"/>
      <color rgb="FF000000"/>
      <name val="Arial"/>
      <family val="2"/>
    </font>
    <font>
      <b/>
      <sz val="12"/>
      <color rgb="FF1E90FF"/>
      <name val="B Nazanin"/>
      <charset val="178"/>
    </font>
    <font>
      <sz val="12"/>
      <color rgb="FF000000"/>
      <name val="Arial"/>
      <family val="2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5" fillId="0" borderId="0"/>
    <xf numFmtId="0" fontId="7" fillId="0" borderId="0"/>
    <xf numFmtId="0" fontId="7" fillId="0" borderId="0"/>
    <xf numFmtId="0" fontId="7" fillId="0" borderId="0"/>
    <xf numFmtId="43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218"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3" fontId="4" fillId="0" borderId="0" xfId="0" applyNumberFormat="1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4" fillId="0" borderId="4" xfId="0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/>
    <xf numFmtId="0" fontId="8" fillId="0" borderId="0" xfId="2" applyFont="1"/>
    <xf numFmtId="0" fontId="8" fillId="0" borderId="0" xfId="3" applyFont="1"/>
    <xf numFmtId="0" fontId="9" fillId="0" borderId="0" xfId="4" applyFont="1" applyAlignment="1">
      <alignment horizontal="center" vertical="center"/>
    </xf>
    <xf numFmtId="0" fontId="10" fillId="0" borderId="0" xfId="1" applyFont="1"/>
    <xf numFmtId="3" fontId="4" fillId="0" borderId="2" xfId="0" applyNumberFormat="1" applyFont="1" applyBorder="1" applyAlignment="1">
      <alignment horizontal="right" vertical="top" shrinkToFit="1"/>
    </xf>
    <xf numFmtId="0" fontId="0" fillId="0" borderId="0" xfId="0" applyAlignment="1">
      <alignment horizontal="left" shrinkToFit="1"/>
    </xf>
    <xf numFmtId="3" fontId="4" fillId="0" borderId="0" xfId="0" applyNumberFormat="1" applyFont="1" applyAlignment="1">
      <alignment horizontal="right" vertical="top" shrinkToFit="1"/>
    </xf>
    <xf numFmtId="3" fontId="4" fillId="0" borderId="4" xfId="0" applyNumberFormat="1" applyFont="1" applyBorder="1" applyAlignment="1">
      <alignment horizontal="right" vertical="top" shrinkToFit="1"/>
    </xf>
    <xf numFmtId="3" fontId="4" fillId="0" borderId="5" xfId="0" applyNumberFormat="1" applyFont="1" applyBorder="1" applyAlignment="1">
      <alignment horizontal="right" vertical="top" shrinkToFit="1"/>
    </xf>
    <xf numFmtId="37" fontId="0" fillId="0" borderId="0" xfId="0" applyNumberFormat="1" applyAlignment="1">
      <alignment horizontal="center"/>
    </xf>
    <xf numFmtId="37" fontId="0" fillId="0" borderId="2" xfId="0" applyNumberFormat="1" applyBorder="1" applyAlignment="1">
      <alignment horizontal="center"/>
    </xf>
    <xf numFmtId="37" fontId="4" fillId="0" borderId="2" xfId="0" applyNumberFormat="1" applyFont="1" applyBorder="1" applyAlignment="1">
      <alignment horizontal="center" vertical="top" shrinkToFit="1"/>
    </xf>
    <xf numFmtId="37" fontId="0" fillId="0" borderId="0" xfId="0" applyNumberFormat="1" applyAlignment="1">
      <alignment horizontal="center" shrinkToFit="1"/>
    </xf>
    <xf numFmtId="37" fontId="4" fillId="0" borderId="0" xfId="0" applyNumberFormat="1" applyFont="1" applyAlignment="1">
      <alignment horizontal="center" vertical="top" shrinkToFit="1"/>
    </xf>
    <xf numFmtId="37" fontId="4" fillId="0" borderId="4" xfId="0" applyNumberFormat="1" applyFont="1" applyBorder="1" applyAlignment="1">
      <alignment horizontal="center" vertical="top" shrinkToFit="1"/>
    </xf>
    <xf numFmtId="37" fontId="4" fillId="0" borderId="5" xfId="0" applyNumberFormat="1" applyFont="1" applyBorder="1" applyAlignment="1">
      <alignment horizontal="center" vertical="top" shrinkToFit="1"/>
    </xf>
    <xf numFmtId="0" fontId="12" fillId="0" borderId="0" xfId="0" applyFont="1" applyAlignment="1">
      <alignment horizontal="center" vertical="center"/>
    </xf>
    <xf numFmtId="39" fontId="4" fillId="0" borderId="0" xfId="0" applyNumberFormat="1" applyFont="1" applyAlignment="1">
      <alignment horizontal="center" vertical="top" shrinkToFit="1"/>
    </xf>
    <xf numFmtId="39" fontId="4" fillId="0" borderId="4" xfId="0" applyNumberFormat="1" applyFont="1" applyBorder="1" applyAlignment="1">
      <alignment horizontal="center" vertical="top" shrinkToFit="1"/>
    </xf>
    <xf numFmtId="39" fontId="4" fillId="0" borderId="5" xfId="0" applyNumberFormat="1" applyFont="1" applyBorder="1" applyAlignment="1">
      <alignment horizontal="center" vertical="top" shrinkToFit="1"/>
    </xf>
    <xf numFmtId="37" fontId="3" fillId="0" borderId="1" xfId="0" applyNumberFormat="1" applyFont="1" applyBorder="1" applyAlignment="1">
      <alignment horizontal="center" vertical="center" wrapText="1"/>
    </xf>
    <xf numFmtId="37" fontId="0" fillId="0" borderId="0" xfId="0" applyNumberFormat="1" applyAlignment="1">
      <alignment horizontal="center" wrapText="1"/>
    </xf>
    <xf numFmtId="37" fontId="3" fillId="0" borderId="3" xfId="0" applyNumberFormat="1" applyFont="1" applyBorder="1" applyAlignment="1">
      <alignment horizontal="center" vertical="center" wrapText="1"/>
    </xf>
    <xf numFmtId="37" fontId="0" fillId="0" borderId="2" xfId="0" applyNumberFormat="1" applyBorder="1" applyAlignment="1">
      <alignment horizontal="center" wrapText="1"/>
    </xf>
    <xf numFmtId="0" fontId="0" fillId="0" borderId="0" xfId="0"/>
    <xf numFmtId="0" fontId="3" fillId="0" borderId="3" xfId="0" applyFont="1" applyBorder="1" applyAlignment="1">
      <alignment vertical="center"/>
    </xf>
    <xf numFmtId="0" fontId="4" fillId="0" borderId="2" xfId="0" applyFont="1" applyBorder="1" applyAlignment="1">
      <alignment vertical="top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vertical="top" shrinkToFit="1"/>
    </xf>
    <xf numFmtId="0" fontId="0" fillId="0" borderId="0" xfId="0" applyAlignment="1">
      <alignment shrinkToFit="1"/>
    </xf>
    <xf numFmtId="0" fontId="4" fillId="0" borderId="2" xfId="0" applyFont="1" applyBorder="1" applyAlignment="1">
      <alignment horizontal="center" vertical="top" shrinkToFit="1"/>
    </xf>
    <xf numFmtId="3" fontId="4" fillId="0" borderId="2" xfId="0" applyNumberFormat="1" applyFont="1" applyBorder="1" applyAlignment="1">
      <alignment vertical="top" shrinkToFit="1"/>
    </xf>
    <xf numFmtId="0" fontId="4" fillId="0" borderId="2" xfId="0" applyFont="1" applyBorder="1" applyAlignment="1">
      <alignment horizontal="right" vertical="top" shrinkToFit="1"/>
    </xf>
    <xf numFmtId="0" fontId="4" fillId="0" borderId="0" xfId="0" applyFont="1" applyAlignment="1">
      <alignment horizontal="right" vertical="top" shrinkToFit="1"/>
    </xf>
    <xf numFmtId="0" fontId="4" fillId="0" borderId="0" xfId="0" applyFont="1" applyAlignment="1">
      <alignment horizontal="center" vertical="top" shrinkToFit="1"/>
    </xf>
    <xf numFmtId="3" fontId="4" fillId="0" borderId="0" xfId="0" applyNumberFormat="1" applyFont="1" applyAlignment="1">
      <alignment vertical="top" shrinkToFit="1"/>
    </xf>
    <xf numFmtId="0" fontId="4" fillId="0" borderId="0" xfId="0" applyFont="1" applyAlignment="1">
      <alignment vertical="top" shrinkToFit="1"/>
    </xf>
    <xf numFmtId="0" fontId="0" fillId="0" borderId="0" xfId="0" applyAlignment="1">
      <alignment horizontal="left" wrapText="1"/>
    </xf>
    <xf numFmtId="0" fontId="0" fillId="0" borderId="2" xfId="0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shrinkToFit="1"/>
    </xf>
    <xf numFmtId="3" fontId="4" fillId="0" borderId="2" xfId="0" applyNumberFormat="1" applyFont="1" applyBorder="1" applyAlignment="1">
      <alignment horizontal="center" vertical="top" shrinkToFit="1"/>
    </xf>
    <xf numFmtId="3" fontId="4" fillId="0" borderId="0" xfId="0" applyNumberFormat="1" applyFont="1" applyAlignment="1">
      <alignment horizontal="center" vertical="top" shrinkToFit="1"/>
    </xf>
    <xf numFmtId="3" fontId="4" fillId="0" borderId="4" xfId="0" applyNumberFormat="1" applyFont="1" applyBorder="1" applyAlignment="1">
      <alignment horizontal="center" vertical="top" shrinkToFit="1"/>
    </xf>
    <xf numFmtId="0" fontId="3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4" fontId="4" fillId="0" borderId="2" xfId="0" applyNumberFormat="1" applyFont="1" applyBorder="1" applyAlignment="1">
      <alignment horizontal="center" vertical="top"/>
    </xf>
    <xf numFmtId="4" fontId="4" fillId="0" borderId="0" xfId="0" applyNumberFormat="1" applyFont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2" fontId="4" fillId="0" borderId="2" xfId="0" applyNumberFormat="1" applyFont="1" applyBorder="1" applyAlignment="1">
      <alignment horizontal="center" vertical="top"/>
    </xf>
    <xf numFmtId="2" fontId="4" fillId="0" borderId="0" xfId="0" applyNumberFormat="1" applyFont="1" applyAlignment="1">
      <alignment horizontal="center" vertical="top"/>
    </xf>
    <xf numFmtId="2" fontId="4" fillId="0" borderId="4" xfId="0" applyNumberFormat="1" applyFont="1" applyBorder="1" applyAlignment="1">
      <alignment horizontal="center" vertical="top"/>
    </xf>
    <xf numFmtId="0" fontId="4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 shrinkToFit="1"/>
    </xf>
    <xf numFmtId="0" fontId="4" fillId="0" borderId="2" xfId="0" applyFont="1" applyBorder="1" applyAlignment="1">
      <alignment horizontal="right" vertical="center" shrinkToFit="1"/>
    </xf>
    <xf numFmtId="3" fontId="4" fillId="0" borderId="2" xfId="0" applyNumberFormat="1" applyFont="1" applyBorder="1" applyAlignment="1">
      <alignment horizontal="center" vertical="center" shrinkToFit="1"/>
    </xf>
    <xf numFmtId="4" fontId="4" fillId="0" borderId="2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right" vertical="center" shrinkToFit="1"/>
    </xf>
    <xf numFmtId="3" fontId="4" fillId="0" borderId="0" xfId="0" applyNumberFormat="1" applyFont="1" applyAlignment="1">
      <alignment horizontal="center" vertical="center" shrinkToFit="1"/>
    </xf>
    <xf numFmtId="3" fontId="4" fillId="0" borderId="4" xfId="0" applyNumberFormat="1" applyFont="1" applyBorder="1" applyAlignment="1">
      <alignment horizontal="center" vertical="center" shrinkToFit="1"/>
    </xf>
    <xf numFmtId="4" fontId="4" fillId="0" borderId="4" xfId="0" applyNumberFormat="1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right" vertical="center" shrinkToFit="1"/>
    </xf>
    <xf numFmtId="3" fontId="4" fillId="0" borderId="0" xfId="0" applyNumberFormat="1" applyFont="1" applyAlignment="1">
      <alignment horizontal="right" vertical="center" shrinkToFit="1"/>
    </xf>
    <xf numFmtId="4" fontId="4" fillId="0" borderId="5" xfId="0" applyNumberFormat="1" applyFont="1" applyBorder="1" applyAlignment="1">
      <alignment horizontal="center" vertical="center" shrinkToFi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164" fontId="0" fillId="0" borderId="0" xfId="5" applyNumberFormat="1" applyFont="1" applyAlignment="1">
      <alignment horizontal="left"/>
    </xf>
    <xf numFmtId="37" fontId="4" fillId="0" borderId="2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/>
    </xf>
    <xf numFmtId="37" fontId="4" fillId="0" borderId="0" xfId="0" applyNumberFormat="1" applyFont="1" applyAlignment="1">
      <alignment horizontal="right" vertical="top"/>
    </xf>
    <xf numFmtId="37" fontId="4" fillId="0" borderId="4" xfId="0" applyNumberFormat="1" applyFont="1" applyBorder="1" applyAlignment="1">
      <alignment horizontal="right" vertical="top"/>
    </xf>
    <xf numFmtId="37" fontId="4" fillId="0" borderId="5" xfId="0" applyNumberFormat="1" applyFont="1" applyBorder="1" applyAlignment="1">
      <alignment horizontal="right" vertical="top"/>
    </xf>
    <xf numFmtId="37" fontId="0" fillId="0" borderId="0" xfId="0" applyNumberFormat="1" applyAlignment="1">
      <alignment horizontal="left" shrinkToFit="1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left" wrapText="1"/>
    </xf>
    <xf numFmtId="0" fontId="4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4" fontId="4" fillId="0" borderId="5" xfId="0" applyNumberFormat="1" applyFont="1" applyBorder="1" applyAlignment="1">
      <alignment horizontal="center" vertical="center"/>
    </xf>
    <xf numFmtId="37" fontId="4" fillId="0" borderId="2" xfId="0" applyNumberFormat="1" applyFont="1" applyBorder="1" applyAlignment="1">
      <alignment horizontal="right" vertical="center"/>
    </xf>
    <xf numFmtId="37" fontId="4" fillId="0" borderId="0" xfId="0" applyNumberFormat="1" applyFont="1" applyAlignment="1">
      <alignment horizontal="right" vertical="center"/>
    </xf>
    <xf numFmtId="37" fontId="4" fillId="0" borderId="4" xfId="0" applyNumberFormat="1" applyFont="1" applyBorder="1" applyAlignment="1">
      <alignment horizontal="right" vertical="center"/>
    </xf>
    <xf numFmtId="37" fontId="4" fillId="0" borderId="5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3" fontId="4" fillId="0" borderId="5" xfId="0" applyNumberFormat="1" applyFont="1" applyBorder="1" applyAlignment="1">
      <alignment horizontal="center" vertical="top" shrinkToFit="1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center"/>
    </xf>
    <xf numFmtId="2" fontId="0" fillId="0" borderId="0" xfId="0" applyNumberFormat="1" applyAlignment="1">
      <alignment horizontal="left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top" shrinkToFit="1"/>
    </xf>
    <xf numFmtId="2" fontId="0" fillId="0" borderId="0" xfId="0" applyNumberFormat="1" applyAlignment="1">
      <alignment horizontal="center"/>
    </xf>
    <xf numFmtId="1" fontId="4" fillId="0" borderId="2" xfId="0" applyNumberFormat="1" applyFont="1" applyBorder="1" applyAlignment="1">
      <alignment horizontal="center" vertical="top" shrinkToFit="1"/>
    </xf>
    <xf numFmtId="1" fontId="4" fillId="0" borderId="0" xfId="0" applyNumberFormat="1" applyFont="1" applyAlignment="1">
      <alignment horizontal="center" vertical="top" shrinkToFit="1"/>
    </xf>
    <xf numFmtId="164" fontId="0" fillId="0" borderId="0" xfId="5" applyNumberFormat="1" applyFont="1" applyAlignment="1">
      <alignment horizontal="left" vertical="center"/>
    </xf>
    <xf numFmtId="37" fontId="17" fillId="0" borderId="0" xfId="0" applyNumberFormat="1" applyFont="1" applyAlignment="1">
      <alignment horizontal="left"/>
    </xf>
    <xf numFmtId="37" fontId="13" fillId="0" borderId="8" xfId="0" applyNumberFormat="1" applyFont="1" applyBorder="1" applyAlignment="1">
      <alignment horizontal="center" vertical="center" wrapText="1"/>
    </xf>
    <xf numFmtId="9" fontId="4" fillId="0" borderId="0" xfId="6" applyFont="1" applyBorder="1" applyAlignment="1">
      <alignment horizontal="center" vertical="top" shrinkToFit="1"/>
    </xf>
    <xf numFmtId="9" fontId="4" fillId="0" borderId="9" xfId="6" applyFont="1" applyBorder="1" applyAlignment="1">
      <alignment horizontal="center" vertical="top" shrinkToFit="1"/>
    </xf>
    <xf numFmtId="0" fontId="14" fillId="0" borderId="0" xfId="0" applyFont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0" xfId="0" applyFont="1" applyAlignment="1">
      <alignment horizontal="left" vertical="center"/>
    </xf>
    <xf numFmtId="37" fontId="14" fillId="0" borderId="0" xfId="0" applyNumberFormat="1" applyFont="1" applyAlignment="1">
      <alignment horizontal="left" vertical="center"/>
    </xf>
    <xf numFmtId="37" fontId="14" fillId="0" borderId="0" xfId="0" applyNumberFormat="1" applyFont="1" applyAlignment="1">
      <alignment horizontal="left"/>
    </xf>
    <xf numFmtId="37" fontId="14" fillId="2" borderId="0" xfId="0" applyNumberFormat="1" applyFont="1" applyFill="1" applyAlignment="1">
      <alignment horizontal="left"/>
    </xf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Alignment="1">
      <alignment vertical="top"/>
    </xf>
    <xf numFmtId="3" fontId="0" fillId="0" borderId="0" xfId="0" applyNumberFormat="1" applyAlignment="1">
      <alignment horizontal="left" vertical="center"/>
    </xf>
    <xf numFmtId="164" fontId="0" fillId="0" borderId="0" xfId="5" applyNumberFormat="1" applyFont="1" applyFill="1" applyAlignment="1">
      <alignment horizontal="left"/>
    </xf>
    <xf numFmtId="37" fontId="4" fillId="0" borderId="2" xfId="0" applyNumberFormat="1" applyFont="1" applyBorder="1" applyAlignment="1">
      <alignment horizontal="right" vertical="top" shrinkToFit="1"/>
    </xf>
    <xf numFmtId="37" fontId="4" fillId="0" borderId="0" xfId="0" applyNumberFormat="1" applyFont="1" applyAlignment="1">
      <alignment horizontal="right" vertical="top" shrinkToFit="1"/>
    </xf>
    <xf numFmtId="0" fontId="3" fillId="0" borderId="5" xfId="0" applyFont="1" applyBorder="1" applyAlignment="1">
      <alignment horizontal="center" vertical="center" shrinkToFit="1"/>
    </xf>
    <xf numFmtId="3" fontId="4" fillId="0" borderId="5" xfId="0" applyNumberFormat="1" applyFont="1" applyBorder="1" applyAlignment="1">
      <alignment horizontal="center" vertical="center" shrinkToFit="1"/>
    </xf>
    <xf numFmtId="37" fontId="4" fillId="0" borderId="5" xfId="0" applyNumberFormat="1" applyFont="1" applyBorder="1" applyAlignment="1">
      <alignment horizontal="center" vertical="center" shrinkToFit="1"/>
    </xf>
    <xf numFmtId="37" fontId="0" fillId="0" borderId="0" xfId="0" applyNumberFormat="1" applyAlignment="1">
      <alignment horizontal="left" vertical="center" shrinkToFit="1"/>
    </xf>
    <xf numFmtId="37" fontId="4" fillId="0" borderId="5" xfId="0" applyNumberFormat="1" applyFont="1" applyBorder="1" applyAlignment="1">
      <alignment horizontal="right" vertical="center" shrinkToFit="1"/>
    </xf>
    <xf numFmtId="0" fontId="0" fillId="0" borderId="2" xfId="0" applyBorder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 shrinkToFit="1"/>
    </xf>
    <xf numFmtId="3" fontId="4" fillId="0" borderId="4" xfId="0" applyNumberFormat="1" applyFont="1" applyBorder="1" applyAlignment="1">
      <alignment horizontal="right" vertical="center" shrinkToFit="1"/>
    </xf>
    <xf numFmtId="0" fontId="20" fillId="0" borderId="0" xfId="0" applyFont="1" applyAlignment="1">
      <alignment horizontal="left"/>
    </xf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22" fillId="0" borderId="2" xfId="0" applyFont="1" applyBorder="1" applyAlignment="1">
      <alignment horizontal="left"/>
    </xf>
    <xf numFmtId="0" fontId="22" fillId="0" borderId="0" xfId="0" applyFont="1" applyAlignment="1">
      <alignment horizontal="left" vertical="center"/>
    </xf>
    <xf numFmtId="3" fontId="4" fillId="0" borderId="2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3" fontId="20" fillId="0" borderId="0" xfId="0" applyNumberFormat="1" applyFont="1" applyAlignment="1">
      <alignment horizontal="left"/>
    </xf>
    <xf numFmtId="0" fontId="4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0" fillId="0" borderId="0" xfId="0" applyAlignment="1">
      <alignment horizontal="center"/>
    </xf>
    <xf numFmtId="37" fontId="4" fillId="0" borderId="2" xfId="0" applyNumberFormat="1" applyFont="1" applyFill="1" applyBorder="1" applyAlignment="1">
      <alignment horizontal="right" vertical="top"/>
    </xf>
    <xf numFmtId="37" fontId="4" fillId="0" borderId="0" xfId="0" applyNumberFormat="1" applyFont="1" applyFill="1" applyAlignment="1">
      <alignment horizontal="right" vertical="top"/>
    </xf>
    <xf numFmtId="3" fontId="4" fillId="0" borderId="0" xfId="0" applyNumberFormat="1" applyFont="1" applyFill="1" applyAlignment="1">
      <alignment horizontal="right" vertical="top" shrinkToFit="1"/>
    </xf>
    <xf numFmtId="0" fontId="0" fillId="0" borderId="0" xfId="0" applyFill="1" applyAlignment="1">
      <alignment horizontal="left" shrinkToFit="1"/>
    </xf>
    <xf numFmtId="37" fontId="4" fillId="0" borderId="0" xfId="0" applyNumberFormat="1" applyFont="1" applyFill="1" applyAlignment="1">
      <alignment horizontal="center" vertical="top" shrinkToFit="1"/>
    </xf>
    <xf numFmtId="37" fontId="0" fillId="0" borderId="0" xfId="0" applyNumberFormat="1" applyFill="1" applyAlignment="1">
      <alignment horizontal="left" shrinkToFit="1"/>
    </xf>
    <xf numFmtId="37" fontId="4" fillId="0" borderId="0" xfId="0" applyNumberFormat="1" applyFont="1" applyFill="1" applyAlignment="1">
      <alignment horizontal="right" vertical="top" shrinkToFit="1"/>
    </xf>
    <xf numFmtId="0" fontId="4" fillId="0" borderId="0" xfId="0" applyFont="1" applyFill="1" applyAlignment="1">
      <alignment horizontal="right" vertical="top" shrinkToFit="1"/>
    </xf>
    <xf numFmtId="0" fontId="4" fillId="0" borderId="0" xfId="0" applyFont="1" applyFill="1" applyAlignment="1">
      <alignment horizontal="center" vertical="top" shrinkToFit="1"/>
    </xf>
    <xf numFmtId="37" fontId="11" fillId="0" borderId="0" xfId="2" applyNumberFormat="1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37" fontId="11" fillId="0" borderId="0" xfId="2" applyNumberFormat="1" applyFont="1" applyAlignment="1">
      <alignment horizontal="center" vertical="center" wrapText="1"/>
    </xf>
    <xf numFmtId="0" fontId="9" fillId="0" borderId="6" xfId="4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right" vertical="center"/>
    </xf>
    <xf numFmtId="37" fontId="3" fillId="0" borderId="4" xfId="0" applyNumberFormat="1" applyFont="1" applyBorder="1" applyAlignment="1">
      <alignment horizontal="center" vertical="center"/>
    </xf>
    <xf numFmtId="37" fontId="3" fillId="0" borderId="6" xfId="0" applyNumberFormat="1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 vertical="center"/>
    </xf>
    <xf numFmtId="37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/>
    </xf>
    <xf numFmtId="16" fontId="2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top" shrinkToFit="1"/>
    </xf>
    <xf numFmtId="0" fontId="4" fillId="0" borderId="0" xfId="0" applyFont="1" applyBorder="1" applyAlignment="1">
      <alignment horizontal="center" vertical="center" shrinkToFit="1"/>
    </xf>
  </cellXfs>
  <cellStyles count="7">
    <cellStyle name="Comma" xfId="5" builtinId="3"/>
    <cellStyle name="Normal" xfId="0" builtinId="0"/>
    <cellStyle name="Normal 2" xfId="1" xr:uid="{7116F7BA-B559-4D7A-B568-9379437B2421}"/>
    <cellStyle name="Normal 2 2" xfId="4" xr:uid="{DB89EC05-F0FF-4C31-992D-6C009D4A3E70}"/>
    <cellStyle name="Normal 3" xfId="3" xr:uid="{7D00EE88-8153-4675-B785-C4FE057DD668}"/>
    <cellStyle name="Normal 4" xfId="2" xr:uid="{BB177E66-C4D6-4FEE-9FDB-9045CF2C0D7D}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123825</xdr:colOff>
      <xdr:row>1</xdr:row>
      <xdr:rowOff>268793</xdr:rowOff>
    </xdr:from>
    <xdr:to>
      <xdr:col>6</xdr:col>
      <xdr:colOff>8164</xdr:colOff>
      <xdr:row>10</xdr:row>
      <xdr:rowOff>179387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E5B8D9-376A-4EFE-A7D4-5BE07F562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84020636" y="630743"/>
          <a:ext cx="2322739" cy="19775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133350</xdr:colOff>
      <xdr:row>31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DCBB9BED-39EB-4B6A-BC67-62CB820B7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66650" y="0"/>
          <a:ext cx="5619750" cy="7753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rightToLeft="1" view="pageBreakPreview" zoomScaleNormal="100" zoomScaleSheetLayoutView="100" workbookViewId="0">
      <selection activeCell="O19" sqref="O19"/>
    </sheetView>
  </sheetViews>
  <sheetFormatPr defaultRowHeight="18.75" x14ac:dyDescent="0.45"/>
  <cols>
    <col min="1" max="16384" width="9.140625" style="18"/>
  </cols>
  <sheetData>
    <row r="1" spans="1:9" ht="29.1" customHeight="1" x14ac:dyDescent="0.45"/>
    <row r="2" spans="1:9" ht="21.75" customHeight="1" x14ac:dyDescent="0.45"/>
    <row r="3" spans="1:9" ht="21.75" customHeight="1" x14ac:dyDescent="0.45"/>
    <row r="4" spans="1:9" ht="7.35" customHeight="1" x14ac:dyDescent="0.45"/>
    <row r="15" spans="1:9" ht="24" x14ac:dyDescent="0.45">
      <c r="A15" s="181" t="s">
        <v>491</v>
      </c>
      <c r="B15" s="181"/>
      <c r="C15" s="181"/>
      <c r="D15" s="181"/>
      <c r="E15" s="181"/>
      <c r="F15" s="181"/>
      <c r="G15" s="181"/>
      <c r="H15" s="181"/>
      <c r="I15" s="181"/>
    </row>
    <row r="16" spans="1:9" ht="24" x14ac:dyDescent="0.45">
      <c r="A16" s="181" t="s">
        <v>492</v>
      </c>
      <c r="B16" s="181"/>
      <c r="C16" s="181"/>
      <c r="D16" s="181"/>
      <c r="E16" s="181"/>
      <c r="F16" s="181"/>
      <c r="G16" s="181"/>
      <c r="H16" s="181"/>
      <c r="I16" s="181"/>
    </row>
    <row r="17" spans="1:9" ht="24" x14ac:dyDescent="0.45">
      <c r="A17" s="183" t="s">
        <v>493</v>
      </c>
      <c r="B17" s="183"/>
      <c r="C17" s="183"/>
      <c r="D17" s="183"/>
      <c r="E17" s="183"/>
      <c r="F17" s="183"/>
      <c r="G17" s="183"/>
      <c r="H17" s="183"/>
      <c r="I17" s="183"/>
    </row>
    <row r="18" spans="1:9" ht="24" x14ac:dyDescent="0.45">
      <c r="A18" s="181" t="s">
        <v>497</v>
      </c>
      <c r="B18" s="181"/>
      <c r="C18" s="181"/>
      <c r="D18" s="181"/>
      <c r="E18" s="181"/>
      <c r="F18" s="181"/>
      <c r="G18" s="181"/>
      <c r="H18" s="181"/>
      <c r="I18" s="181"/>
    </row>
    <row r="19" spans="1:9" x14ac:dyDescent="0.45">
      <c r="A19" s="19"/>
      <c r="B19" s="19"/>
      <c r="C19" s="19"/>
      <c r="D19" s="19"/>
      <c r="E19" s="19"/>
      <c r="F19" s="19"/>
      <c r="G19" s="19"/>
      <c r="H19" s="19"/>
      <c r="I19" s="19"/>
    </row>
    <row r="20" spans="1:9" x14ac:dyDescent="0.45">
      <c r="A20" s="19"/>
      <c r="B20" s="19"/>
      <c r="C20" s="19"/>
      <c r="D20" s="19"/>
      <c r="E20" s="19"/>
      <c r="F20" s="19"/>
      <c r="G20" s="19"/>
      <c r="H20" s="19"/>
      <c r="I20" s="19"/>
    </row>
    <row r="21" spans="1:9" x14ac:dyDescent="0.45">
      <c r="A21" s="19"/>
      <c r="B21" s="19"/>
      <c r="C21" s="19"/>
      <c r="D21" s="19"/>
      <c r="E21" s="19"/>
      <c r="F21" s="19"/>
      <c r="G21" s="19"/>
      <c r="H21" s="19"/>
      <c r="I21" s="19"/>
    </row>
    <row r="22" spans="1:9" x14ac:dyDescent="0.45">
      <c r="A22" s="19"/>
      <c r="B22" s="19"/>
      <c r="C22" s="19"/>
      <c r="D22" s="19"/>
      <c r="E22" s="19"/>
      <c r="F22" s="19"/>
      <c r="G22" s="19"/>
      <c r="H22" s="19"/>
      <c r="I22" s="19"/>
    </row>
    <row r="23" spans="1:9" x14ac:dyDescent="0.45">
      <c r="A23" s="19"/>
      <c r="B23" s="19"/>
      <c r="C23" s="19"/>
      <c r="D23" s="19"/>
      <c r="E23" s="19"/>
      <c r="F23" s="19"/>
      <c r="G23" s="19"/>
      <c r="H23" s="19"/>
      <c r="I23" s="19"/>
    </row>
    <row r="24" spans="1:9" ht="21" x14ac:dyDescent="0.45">
      <c r="A24" s="20"/>
      <c r="B24" s="184" t="s">
        <v>303</v>
      </c>
      <c r="C24" s="184"/>
      <c r="D24" s="184"/>
      <c r="E24" s="20"/>
      <c r="F24" s="184" t="s">
        <v>494</v>
      </c>
      <c r="G24" s="184"/>
      <c r="H24" s="184"/>
    </row>
    <row r="25" spans="1:9" ht="21" x14ac:dyDescent="0.45">
      <c r="A25" s="20"/>
      <c r="B25" s="182" t="s">
        <v>495</v>
      </c>
      <c r="C25" s="182"/>
      <c r="D25" s="182"/>
      <c r="E25" s="20"/>
      <c r="F25" s="21"/>
      <c r="G25" s="21"/>
    </row>
    <row r="29" spans="1:9" x14ac:dyDescent="0.45">
      <c r="C29" s="22" t="s">
        <v>496</v>
      </c>
    </row>
  </sheetData>
  <sheetProtection algorithmName="SHA-512" hashValue="bSum6OgrcywITUAVBsdjkM/snRzy/AGshUH9zaoIKayegjpujwqFXFmSIIwp9ggiPgOYL246xYC6P1OQt02+GA==" saltValue="oxhjJDjPXWwWdv8Nm/ymNg==" spinCount="100000" sheet="1" objects="1" scenarios="1"/>
  <mergeCells count="7">
    <mergeCell ref="A15:I15"/>
    <mergeCell ref="B25:D25"/>
    <mergeCell ref="A16:I16"/>
    <mergeCell ref="A17:I17"/>
    <mergeCell ref="A18:I18"/>
    <mergeCell ref="B24:D24"/>
    <mergeCell ref="F24:H24"/>
  </mergeCells>
  <pageMargins left="0.39" right="0.39" top="0.39" bottom="0.39" header="0" footer="0"/>
  <pageSetup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L21"/>
  <sheetViews>
    <sheetView rightToLeft="1" view="pageBreakPreview" zoomScaleNormal="100" zoomScaleSheetLayoutView="100" workbookViewId="0">
      <selection activeCell="A19" sqref="A19:L19"/>
    </sheetView>
  </sheetViews>
  <sheetFormatPr defaultRowHeight="12.75" x14ac:dyDescent="0.2"/>
  <cols>
    <col min="1" max="1" width="5.140625" customWidth="1"/>
    <col min="2" max="2" width="48.85546875" customWidth="1"/>
    <col min="3" max="3" width="1.28515625" customWidth="1"/>
    <col min="4" max="4" width="10.42578125" customWidth="1"/>
    <col min="5" max="5" width="1.28515625" customWidth="1"/>
    <col min="6" max="6" width="16.140625" customWidth="1"/>
    <col min="7" max="7" width="1.28515625" customWidth="1"/>
    <col min="8" max="8" width="14.7109375" customWidth="1"/>
    <col min="9" max="9" width="1.28515625" customWidth="1"/>
    <col min="10" max="10" width="17" customWidth="1"/>
    <col min="11" max="11" width="1.28515625" customWidth="1"/>
    <col min="12" max="12" width="14.140625" customWidth="1"/>
  </cols>
  <sheetData>
    <row r="1" spans="1:12" ht="26.25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6.2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26.2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</row>
    <row r="4" spans="1:12" ht="14.45" customHeight="1" x14ac:dyDescent="0.2"/>
    <row r="5" spans="1:12" ht="14.45" customHeight="1" x14ac:dyDescent="0.2"/>
    <row r="6" spans="1:12" ht="23.25" customHeight="1" x14ac:dyDescent="0.2">
      <c r="A6" s="76" t="s">
        <v>287</v>
      </c>
      <c r="B6" s="186" t="s">
        <v>304</v>
      </c>
      <c r="C6" s="186"/>
      <c r="D6" s="186"/>
      <c r="E6" s="186"/>
      <c r="F6" s="186"/>
      <c r="G6" s="186"/>
      <c r="H6" s="186"/>
      <c r="I6" s="186"/>
      <c r="J6" s="186"/>
      <c r="K6" s="186"/>
      <c r="L6" s="186"/>
    </row>
    <row r="7" spans="1:12" ht="28.5" customHeight="1" x14ac:dyDescent="0.2">
      <c r="F7" s="194" t="s">
        <v>293</v>
      </c>
      <c r="G7" s="194"/>
      <c r="H7" s="194"/>
      <c r="J7" s="194" t="s">
        <v>294</v>
      </c>
      <c r="K7" s="194"/>
      <c r="L7" s="194"/>
    </row>
    <row r="8" spans="1:12" ht="42.75" customHeight="1" x14ac:dyDescent="0.2">
      <c r="A8" s="194" t="s">
        <v>305</v>
      </c>
      <c r="B8" s="194"/>
      <c r="D8" s="16" t="s">
        <v>506</v>
      </c>
      <c r="F8" s="16" t="s">
        <v>306</v>
      </c>
      <c r="G8" s="4"/>
      <c r="H8" s="16" t="s">
        <v>307</v>
      </c>
      <c r="J8" s="16" t="s">
        <v>306</v>
      </c>
      <c r="K8" s="4"/>
      <c r="L8" s="16" t="s">
        <v>307</v>
      </c>
    </row>
    <row r="9" spans="1:12" s="78" customFormat="1" ht="26.25" customHeight="1" x14ac:dyDescent="0.2">
      <c r="A9" s="205" t="s">
        <v>498</v>
      </c>
      <c r="B9" s="205"/>
      <c r="D9" s="93">
        <v>10</v>
      </c>
      <c r="F9" s="93">
        <v>511771</v>
      </c>
      <c r="G9" s="94"/>
      <c r="H9" s="93">
        <f>F9/سپرده!L16</f>
        <v>2.3488327532193019E-6</v>
      </c>
      <c r="I9" s="94"/>
      <c r="J9" s="93">
        <v>511771</v>
      </c>
      <c r="K9" s="94"/>
      <c r="L9" s="93">
        <f>J9/سپرده!L16</f>
        <v>2.3488327532193019E-6</v>
      </c>
    </row>
    <row r="10" spans="1:12" s="78" customFormat="1" ht="26.25" customHeight="1" x14ac:dyDescent="0.2">
      <c r="A10" s="200" t="s">
        <v>499</v>
      </c>
      <c r="B10" s="200"/>
      <c r="D10" s="97">
        <v>10</v>
      </c>
      <c r="F10" s="97">
        <v>2235040</v>
      </c>
      <c r="G10" s="94"/>
      <c r="H10" s="97">
        <f>F10/سپرده!$L$16</f>
        <v>1.0257977018540067E-5</v>
      </c>
      <c r="I10" s="94"/>
      <c r="J10" s="97">
        <v>2235040</v>
      </c>
      <c r="K10" s="94"/>
      <c r="L10" s="97">
        <f>J10/سپرده!$L$16</f>
        <v>1.0257977018540067E-5</v>
      </c>
    </row>
    <row r="11" spans="1:12" s="78" customFormat="1" ht="26.25" customHeight="1" x14ac:dyDescent="0.2">
      <c r="A11" s="200" t="s">
        <v>507</v>
      </c>
      <c r="B11" s="200"/>
      <c r="D11" s="97">
        <v>22.5</v>
      </c>
      <c r="F11" s="97">
        <v>3268639111</v>
      </c>
      <c r="G11" s="94"/>
      <c r="H11" s="98">
        <f>F11/سپرده!$L$16</f>
        <v>1.500180081007017E-2</v>
      </c>
      <c r="I11" s="94"/>
      <c r="J11" s="97">
        <v>3268639111</v>
      </c>
      <c r="K11" s="94"/>
      <c r="L11" s="98">
        <f>J11/سپرده!$L$16</f>
        <v>1.500180081007017E-2</v>
      </c>
    </row>
    <row r="12" spans="1:12" s="78" customFormat="1" ht="26.25" customHeight="1" x14ac:dyDescent="0.2">
      <c r="A12" s="200" t="s">
        <v>508</v>
      </c>
      <c r="B12" s="200"/>
      <c r="D12" s="97">
        <v>10</v>
      </c>
      <c r="F12" s="97">
        <v>1566175</v>
      </c>
      <c r="G12" s="94"/>
      <c r="H12" s="97">
        <f>F12/سپرده!$L$16</f>
        <v>7.1881430117635427E-6</v>
      </c>
      <c r="I12" s="94"/>
      <c r="J12" s="97">
        <v>1566175</v>
      </c>
      <c r="K12" s="94"/>
      <c r="L12" s="97">
        <f>J12/سپرده!$L$16</f>
        <v>7.1881430117635427E-6</v>
      </c>
    </row>
    <row r="13" spans="1:12" s="78" customFormat="1" ht="26.25" customHeight="1" x14ac:dyDescent="0.2">
      <c r="A13" s="200" t="s">
        <v>509</v>
      </c>
      <c r="B13" s="200"/>
      <c r="D13" s="97">
        <v>22.5</v>
      </c>
      <c r="F13" s="97">
        <v>119799128</v>
      </c>
      <c r="G13" s="94"/>
      <c r="H13" s="97">
        <f>F13/سپرده!$L$16</f>
        <v>5.498320843766285E-4</v>
      </c>
      <c r="I13" s="94"/>
      <c r="J13" s="97">
        <v>119799128</v>
      </c>
      <c r="K13" s="94"/>
      <c r="L13" s="97">
        <f>J13/سپرده!$L$16</f>
        <v>5.498320843766285E-4</v>
      </c>
    </row>
    <row r="14" spans="1:12" s="78" customFormat="1" ht="26.25" customHeight="1" x14ac:dyDescent="0.2">
      <c r="A14" s="200" t="s">
        <v>510</v>
      </c>
      <c r="B14" s="200"/>
      <c r="D14" s="97">
        <v>22.5</v>
      </c>
      <c r="F14" s="97">
        <v>1273972601</v>
      </c>
      <c r="G14" s="94"/>
      <c r="H14" s="98">
        <f>F14/سپرده!$L$16</f>
        <v>5.8470459872341047E-3</v>
      </c>
      <c r="I14" s="94"/>
      <c r="J14" s="97">
        <v>1273972601</v>
      </c>
      <c r="K14" s="94"/>
      <c r="L14" s="98">
        <f>J14/سپرده!$L$16</f>
        <v>5.8470459872341047E-3</v>
      </c>
    </row>
    <row r="15" spans="1:12" s="78" customFormat="1" ht="26.25" customHeight="1" x14ac:dyDescent="0.2">
      <c r="A15" s="200" t="s">
        <v>511</v>
      </c>
      <c r="B15" s="200"/>
      <c r="D15" s="97">
        <v>22.5</v>
      </c>
      <c r="F15" s="97">
        <v>306557372</v>
      </c>
      <c r="G15" s="94"/>
      <c r="H15" s="97">
        <f>F15/سپرده!$L$16</f>
        <v>1.4069808490407502E-3</v>
      </c>
      <c r="I15" s="94"/>
      <c r="J15" s="97">
        <v>306557372</v>
      </c>
      <c r="K15" s="94"/>
      <c r="L15" s="97">
        <f>J15/سپرده!$L$16</f>
        <v>1.4069808490407502E-3</v>
      </c>
    </row>
    <row r="16" spans="1:12" s="78" customFormat="1" ht="26.25" customHeight="1" x14ac:dyDescent="0.2">
      <c r="A16" s="206" t="s">
        <v>505</v>
      </c>
      <c r="B16" s="206"/>
      <c r="D16" s="97">
        <v>22.5</v>
      </c>
      <c r="F16" s="96">
        <v>885245886</v>
      </c>
      <c r="G16" s="94"/>
      <c r="H16" s="97">
        <f>F16/سپرده!$L$16</f>
        <v>4.062939345311556E-3</v>
      </c>
      <c r="I16" s="94"/>
      <c r="J16" s="96">
        <v>885245886</v>
      </c>
      <c r="K16" s="94"/>
      <c r="L16" s="97">
        <f>J16/سپرده!$L$16</f>
        <v>4.062939345311556E-3</v>
      </c>
    </row>
    <row r="17" spans="1:12" s="78" customFormat="1" ht="26.25" customHeight="1" x14ac:dyDescent="0.2">
      <c r="A17" s="193" t="s">
        <v>80</v>
      </c>
      <c r="B17" s="193"/>
      <c r="F17" s="99">
        <v>5858527084</v>
      </c>
      <c r="G17" s="94"/>
      <c r="H17" s="115">
        <f>SUM(H9:H16)</f>
        <v>2.6888394028816733E-2</v>
      </c>
      <c r="I17" s="94"/>
      <c r="J17" s="99">
        <v>5858527084</v>
      </c>
      <c r="K17" s="94"/>
      <c r="L17" s="115">
        <f>SUM(L9:L16)</f>
        <v>2.6888394028816733E-2</v>
      </c>
    </row>
    <row r="19" spans="1:12" ht="24" customHeight="1" x14ac:dyDescent="0.2">
      <c r="A19" s="197">
        <v>19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</row>
    <row r="20" spans="1:12" x14ac:dyDescent="0.2">
      <c r="J20">
        <v>5858527084</v>
      </c>
    </row>
    <row r="21" spans="1:12" x14ac:dyDescent="0.2">
      <c r="J21" s="77">
        <f>J20-J17</f>
        <v>0</v>
      </c>
    </row>
  </sheetData>
  <mergeCells count="17">
    <mergeCell ref="A1:L1"/>
    <mergeCell ref="A2:L2"/>
    <mergeCell ref="A3:L3"/>
    <mergeCell ref="B6:L6"/>
    <mergeCell ref="F7:H7"/>
    <mergeCell ref="J7:L7"/>
    <mergeCell ref="A8:B8"/>
    <mergeCell ref="A9:B9"/>
    <mergeCell ref="A10:B10"/>
    <mergeCell ref="A11:B11"/>
    <mergeCell ref="A12:B12"/>
    <mergeCell ref="A19:L19"/>
    <mergeCell ref="A13:B13"/>
    <mergeCell ref="A14:B14"/>
    <mergeCell ref="A15:B15"/>
    <mergeCell ref="A16:B16"/>
    <mergeCell ref="A17:B17"/>
  </mergeCells>
  <pageMargins left="0.39" right="0.39" top="0.39" bottom="0.39" header="0" footer="0"/>
  <pageSetup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21"/>
  <sheetViews>
    <sheetView rightToLeft="1" view="pageBreakPreview" zoomScaleNormal="100" zoomScaleSheetLayoutView="100" workbookViewId="0">
      <selection activeCell="A21" sqref="A21:F2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96" t="s">
        <v>0</v>
      </c>
      <c r="B1" s="196"/>
      <c r="C1" s="196"/>
      <c r="D1" s="196"/>
      <c r="E1" s="196"/>
      <c r="F1" s="196"/>
    </row>
    <row r="2" spans="1:6" ht="21.75" customHeight="1" x14ac:dyDescent="0.2">
      <c r="A2" s="196" t="s">
        <v>276</v>
      </c>
      <c r="B2" s="196"/>
      <c r="C2" s="196"/>
      <c r="D2" s="196"/>
      <c r="E2" s="196"/>
      <c r="F2" s="196"/>
    </row>
    <row r="3" spans="1:6" ht="21.75" customHeight="1" x14ac:dyDescent="0.2">
      <c r="A3" s="196" t="s">
        <v>2</v>
      </c>
      <c r="B3" s="196"/>
      <c r="C3" s="196"/>
      <c r="D3" s="196"/>
      <c r="E3" s="196"/>
      <c r="F3" s="196"/>
    </row>
    <row r="4" spans="1:6" ht="14.45" customHeight="1" x14ac:dyDescent="0.2"/>
    <row r="5" spans="1:6" ht="29.1" customHeight="1" x14ac:dyDescent="0.2">
      <c r="A5" s="76" t="s">
        <v>289</v>
      </c>
      <c r="B5" s="186" t="s">
        <v>290</v>
      </c>
      <c r="C5" s="186"/>
      <c r="D5" s="186"/>
      <c r="E5" s="186"/>
      <c r="F5" s="186"/>
    </row>
    <row r="6" spans="1:6" ht="22.5" customHeight="1" x14ac:dyDescent="0.2">
      <c r="D6" s="3" t="s">
        <v>293</v>
      </c>
      <c r="F6" s="3" t="s">
        <v>9</v>
      </c>
    </row>
    <row r="7" spans="1:6" ht="21.75" customHeight="1" x14ac:dyDescent="0.2">
      <c r="A7" s="194" t="s">
        <v>290</v>
      </c>
      <c r="B7" s="194"/>
      <c r="D7" s="5" t="s">
        <v>273</v>
      </c>
      <c r="F7" s="5" t="s">
        <v>273</v>
      </c>
    </row>
    <row r="8" spans="1:6" ht="21.75" customHeight="1" x14ac:dyDescent="0.2">
      <c r="A8" s="195" t="s">
        <v>290</v>
      </c>
      <c r="B8" s="195"/>
      <c r="D8" s="7">
        <v>2002642</v>
      </c>
      <c r="F8" s="7">
        <v>2002642</v>
      </c>
    </row>
    <row r="9" spans="1:6" ht="21.75" customHeight="1" x14ac:dyDescent="0.2">
      <c r="A9" s="191" t="s">
        <v>308</v>
      </c>
      <c r="B9" s="191"/>
      <c r="D9" s="9">
        <v>17239751</v>
      </c>
      <c r="F9" s="9">
        <v>17239751</v>
      </c>
    </row>
    <row r="10" spans="1:6" ht="21.75" customHeight="1" x14ac:dyDescent="0.2">
      <c r="A10" s="192" t="s">
        <v>309</v>
      </c>
      <c r="B10" s="192"/>
      <c r="D10" s="12">
        <v>33344164</v>
      </c>
      <c r="F10" s="12">
        <v>33344164</v>
      </c>
    </row>
    <row r="11" spans="1:6" ht="21.75" customHeight="1" x14ac:dyDescent="0.2">
      <c r="A11" s="193" t="s">
        <v>80</v>
      </c>
      <c r="B11" s="193"/>
      <c r="D11" s="14">
        <v>52586557</v>
      </c>
      <c r="F11" s="14">
        <f>SUM(F8:F10)</f>
        <v>52586557</v>
      </c>
    </row>
    <row r="12" spans="1:6" ht="21.75" customHeight="1" x14ac:dyDescent="0.2"/>
    <row r="13" spans="1:6" ht="21.75" customHeight="1" x14ac:dyDescent="0.2"/>
    <row r="14" spans="1:6" ht="21.75" customHeight="1" x14ac:dyDescent="0.2"/>
    <row r="15" spans="1:6" ht="21.75" customHeight="1" x14ac:dyDescent="0.2"/>
    <row r="16" spans="1:6" ht="21.75" customHeight="1" x14ac:dyDescent="0.2"/>
    <row r="17" spans="1:6" ht="21.75" customHeight="1" x14ac:dyDescent="0.2"/>
    <row r="18" spans="1:6" ht="21.75" customHeight="1" x14ac:dyDescent="0.2"/>
    <row r="19" spans="1:6" ht="21.75" customHeight="1" x14ac:dyDescent="0.2"/>
    <row r="20" spans="1:6" ht="21.75" customHeight="1" x14ac:dyDescent="0.2"/>
    <row r="21" spans="1:6" ht="25.5" customHeight="1" x14ac:dyDescent="0.2">
      <c r="A21" s="197">
        <v>20</v>
      </c>
      <c r="B21" s="197"/>
      <c r="C21" s="197"/>
      <c r="D21" s="197"/>
      <c r="E21" s="197"/>
      <c r="F21" s="197"/>
    </row>
  </sheetData>
  <mergeCells count="10">
    <mergeCell ref="A1:F1"/>
    <mergeCell ref="A2:F2"/>
    <mergeCell ref="A3:F3"/>
    <mergeCell ref="B5:F5"/>
    <mergeCell ref="A7:B7"/>
    <mergeCell ref="A21:F21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S18"/>
  <sheetViews>
    <sheetView rightToLeft="1" view="pageBreakPreview" zoomScaleNormal="100" zoomScaleSheetLayoutView="100" workbookViewId="0">
      <selection activeCell="A16" sqref="A16:S16"/>
    </sheetView>
  </sheetViews>
  <sheetFormatPr defaultRowHeight="15" x14ac:dyDescent="0.2"/>
  <cols>
    <col min="1" max="1" width="28" style="157" bestFit="1" customWidth="1"/>
    <col min="2" max="2" width="1.28515625" style="157" customWidth="1"/>
    <col min="3" max="3" width="14.85546875" style="158" customWidth="1"/>
    <col min="4" max="4" width="1.28515625" style="157" customWidth="1"/>
    <col min="5" max="5" width="13.7109375" style="157" customWidth="1"/>
    <col min="6" max="6" width="0.5703125" style="157" customWidth="1"/>
    <col min="7" max="7" width="13.7109375" style="158" customWidth="1"/>
    <col min="8" max="8" width="0.85546875" style="157" customWidth="1"/>
    <col min="9" max="9" width="19" style="157" bestFit="1" customWidth="1"/>
    <col min="10" max="10" width="0.7109375" style="157" customWidth="1"/>
    <col min="11" max="11" width="13.85546875" style="157" bestFit="1" customWidth="1"/>
    <col min="12" max="12" width="0.7109375" style="157" customWidth="1"/>
    <col min="13" max="13" width="20" style="157" bestFit="1" customWidth="1"/>
    <col min="14" max="14" width="0.85546875" style="157" customWidth="1"/>
    <col min="15" max="15" width="19" style="157" bestFit="1" customWidth="1"/>
    <col min="16" max="16" width="0.7109375" style="157" customWidth="1"/>
    <col min="17" max="17" width="14.28515625" style="157" bestFit="1" customWidth="1"/>
    <col min="18" max="18" width="1" style="157" customWidth="1"/>
    <col min="19" max="19" width="20" style="157" bestFit="1" customWidth="1"/>
    <col min="20" max="20" width="0.28515625" style="157" customWidth="1"/>
    <col min="21" max="16384" width="9.140625" style="157"/>
  </cols>
  <sheetData>
    <row r="1" spans="1:19" ht="29.1" customHeight="1" x14ac:dyDescent="0.2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</row>
    <row r="2" spans="1:19" ht="21.75" customHeight="1" x14ac:dyDescent="0.2">
      <c r="A2" s="208" t="s">
        <v>276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</row>
    <row r="3" spans="1:19" ht="21.75" customHeight="1" x14ac:dyDescent="0.2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</row>
    <row r="4" spans="1:19" ht="23.25" customHeight="1" x14ac:dyDescent="0.2"/>
    <row r="5" spans="1:19" ht="23.25" customHeight="1" x14ac:dyDescent="0.2"/>
    <row r="6" spans="1:19" s="159" customFormat="1" ht="46.5" customHeight="1" x14ac:dyDescent="0.2">
      <c r="A6" s="209" t="s">
        <v>296</v>
      </c>
      <c r="B6" s="209"/>
      <c r="C6" s="209"/>
      <c r="D6" s="209"/>
      <c r="E6" s="209"/>
      <c r="F6" s="209"/>
      <c r="G6" s="209"/>
      <c r="H6" s="209"/>
      <c r="I6" s="209"/>
      <c r="J6" s="209"/>
      <c r="K6" s="209"/>
      <c r="L6" s="209"/>
      <c r="M6" s="209"/>
      <c r="N6" s="209"/>
      <c r="O6" s="209"/>
      <c r="P6" s="209"/>
      <c r="Q6" s="209"/>
      <c r="R6" s="209"/>
      <c r="S6" s="209"/>
    </row>
    <row r="7" spans="1:19" s="159" customFormat="1" ht="46.5" customHeight="1" x14ac:dyDescent="0.2">
      <c r="A7" s="194" t="s">
        <v>81</v>
      </c>
      <c r="C7" s="194" t="s">
        <v>310</v>
      </c>
      <c r="D7" s="194"/>
      <c r="E7" s="194"/>
      <c r="F7" s="194"/>
      <c r="G7" s="194"/>
      <c r="I7" s="194" t="s">
        <v>293</v>
      </c>
      <c r="J7" s="194"/>
      <c r="K7" s="194"/>
      <c r="L7" s="194"/>
      <c r="M7" s="194"/>
      <c r="O7" s="194" t="s">
        <v>294</v>
      </c>
      <c r="P7" s="194"/>
      <c r="Q7" s="194"/>
      <c r="R7" s="194"/>
      <c r="S7" s="194"/>
    </row>
    <row r="8" spans="1:19" s="159" customFormat="1" ht="56.25" x14ac:dyDescent="0.2">
      <c r="A8" s="194"/>
      <c r="C8" s="109" t="s">
        <v>311</v>
      </c>
      <c r="D8" s="160"/>
      <c r="E8" s="109" t="s">
        <v>312</v>
      </c>
      <c r="F8" s="160"/>
      <c r="G8" s="16" t="s">
        <v>313</v>
      </c>
      <c r="I8" s="16" t="s">
        <v>314</v>
      </c>
      <c r="J8" s="160"/>
      <c r="K8" s="16" t="s">
        <v>315</v>
      </c>
      <c r="L8" s="160"/>
      <c r="M8" s="16" t="s">
        <v>316</v>
      </c>
      <c r="O8" s="16" t="s">
        <v>314</v>
      </c>
      <c r="P8" s="160"/>
      <c r="Q8" s="16" t="s">
        <v>315</v>
      </c>
      <c r="R8" s="160"/>
      <c r="S8" s="16" t="s">
        <v>316</v>
      </c>
    </row>
    <row r="9" spans="1:19" s="161" customFormat="1" ht="18.75" x14ac:dyDescent="0.2">
      <c r="A9" s="142" t="s">
        <v>42</v>
      </c>
      <c r="C9" s="111" t="s">
        <v>138</v>
      </c>
      <c r="E9" s="162">
        <v>59609000</v>
      </c>
      <c r="G9" s="93">
        <v>82</v>
      </c>
      <c r="I9" s="162">
        <v>4887938000</v>
      </c>
      <c r="K9" s="162">
        <v>699916005</v>
      </c>
      <c r="M9" s="162">
        <v>4188021995</v>
      </c>
      <c r="O9" s="162">
        <v>4887938000</v>
      </c>
      <c r="Q9" s="162">
        <v>699916005</v>
      </c>
      <c r="S9" s="162">
        <v>4188021995</v>
      </c>
    </row>
    <row r="10" spans="1:19" s="161" customFormat="1" ht="18.75" x14ac:dyDescent="0.2">
      <c r="A10" s="141" t="s">
        <v>38</v>
      </c>
      <c r="C10" s="75" t="s">
        <v>9</v>
      </c>
      <c r="E10" s="114">
        <v>237520000</v>
      </c>
      <c r="G10" s="97">
        <v>66</v>
      </c>
      <c r="I10" s="114">
        <v>15676320000</v>
      </c>
      <c r="K10" s="114">
        <v>2252609032</v>
      </c>
      <c r="M10" s="114">
        <v>13423710968</v>
      </c>
      <c r="O10" s="114">
        <v>15676320000</v>
      </c>
      <c r="Q10" s="114">
        <v>2252609032</v>
      </c>
      <c r="S10" s="114">
        <v>13423710968</v>
      </c>
    </row>
    <row r="11" spans="1:19" s="161" customFormat="1" ht="18.75" x14ac:dyDescent="0.2">
      <c r="A11" s="141" t="s">
        <v>41</v>
      </c>
      <c r="C11" s="75" t="s">
        <v>138</v>
      </c>
      <c r="E11" s="114">
        <v>14595800</v>
      </c>
      <c r="G11" s="97">
        <v>17</v>
      </c>
      <c r="I11" s="114">
        <v>248128600</v>
      </c>
      <c r="K11" s="114">
        <v>35530152</v>
      </c>
      <c r="M11" s="114">
        <v>212598448</v>
      </c>
      <c r="O11" s="114">
        <v>248128600</v>
      </c>
      <c r="Q11" s="114">
        <v>35530152</v>
      </c>
      <c r="S11" s="114">
        <v>212598448</v>
      </c>
    </row>
    <row r="12" spans="1:19" s="161" customFormat="1" ht="18.75" x14ac:dyDescent="0.2">
      <c r="A12" s="141" t="s">
        <v>58</v>
      </c>
      <c r="C12" s="75" t="s">
        <v>317</v>
      </c>
      <c r="E12" s="114">
        <v>20000</v>
      </c>
      <c r="G12" s="97">
        <v>50</v>
      </c>
      <c r="I12" s="114">
        <v>1000000</v>
      </c>
      <c r="K12" s="114">
        <v>0</v>
      </c>
      <c r="M12" s="114">
        <v>1000000</v>
      </c>
      <c r="O12" s="114">
        <v>1000000</v>
      </c>
      <c r="Q12" s="114">
        <v>0</v>
      </c>
      <c r="S12" s="114">
        <v>1000000</v>
      </c>
    </row>
    <row r="13" spans="1:19" s="161" customFormat="1" ht="18.75" x14ac:dyDescent="0.2">
      <c r="A13" s="143" t="s">
        <v>20</v>
      </c>
      <c r="C13" s="166" t="s">
        <v>98</v>
      </c>
      <c r="E13" s="163">
        <v>4001000</v>
      </c>
      <c r="G13" s="96">
        <v>1060</v>
      </c>
      <c r="I13" s="163">
        <v>4241060000</v>
      </c>
      <c r="K13" s="163">
        <v>592298892</v>
      </c>
      <c r="M13" s="163">
        <v>3648761108</v>
      </c>
      <c r="O13" s="163">
        <v>4241060000</v>
      </c>
      <c r="Q13" s="163">
        <v>592298892</v>
      </c>
      <c r="S13" s="163">
        <v>3648761108</v>
      </c>
    </row>
    <row r="14" spans="1:19" s="161" customFormat="1" ht="21" x14ac:dyDescent="0.2">
      <c r="A14" s="13" t="s">
        <v>80</v>
      </c>
      <c r="C14" s="99"/>
      <c r="E14" s="164"/>
      <c r="G14" s="99"/>
      <c r="I14" s="164">
        <v>25054446600</v>
      </c>
      <c r="K14" s="164">
        <v>3580354081</v>
      </c>
      <c r="M14" s="164">
        <v>21474092519</v>
      </c>
      <c r="O14" s="164">
        <v>25054446600</v>
      </c>
      <c r="Q14" s="164">
        <v>3580354081</v>
      </c>
      <c r="S14" s="164">
        <v>21474092519</v>
      </c>
    </row>
    <row r="15" spans="1:19" s="161" customFormat="1" ht="21" x14ac:dyDescent="0.2">
      <c r="A15" s="213"/>
      <c r="C15" s="214"/>
      <c r="E15" s="215"/>
      <c r="G15" s="214"/>
      <c r="I15" s="215"/>
      <c r="K15" s="215"/>
      <c r="M15" s="215"/>
      <c r="O15" s="215"/>
      <c r="Q15" s="215"/>
      <c r="S15" s="215"/>
    </row>
    <row r="16" spans="1:19" ht="33.75" customHeight="1" x14ac:dyDescent="0.2">
      <c r="A16" s="197">
        <v>21</v>
      </c>
      <c r="B16" s="197"/>
      <c r="C16" s="197"/>
      <c r="D16" s="197"/>
      <c r="E16" s="197"/>
      <c r="F16" s="197"/>
      <c r="G16" s="197"/>
      <c r="H16" s="197"/>
      <c r="I16" s="197"/>
      <c r="J16" s="197"/>
      <c r="K16" s="197"/>
      <c r="L16" s="197"/>
      <c r="M16" s="197"/>
      <c r="N16" s="197"/>
      <c r="O16" s="197"/>
      <c r="P16" s="197"/>
      <c r="Q16" s="197"/>
      <c r="R16" s="197"/>
      <c r="S16" s="197"/>
    </row>
    <row r="17" spans="15:17" x14ac:dyDescent="0.2">
      <c r="O17" s="157">
        <v>25054446600</v>
      </c>
      <c r="Q17" s="157">
        <v>3580354081</v>
      </c>
    </row>
    <row r="18" spans="15:17" x14ac:dyDescent="0.2">
      <c r="O18" s="165">
        <f>O14-O17</f>
        <v>0</v>
      </c>
      <c r="Q18" s="165">
        <f>Q17-Q14</f>
        <v>0</v>
      </c>
    </row>
  </sheetData>
  <mergeCells count="9">
    <mergeCell ref="A16:S16"/>
    <mergeCell ref="A1:S1"/>
    <mergeCell ref="A2:S2"/>
    <mergeCell ref="A3:S3"/>
    <mergeCell ref="A6:S6"/>
    <mergeCell ref="A7:A8"/>
    <mergeCell ref="C7:G7"/>
    <mergeCell ref="I7:M7"/>
    <mergeCell ref="O7:S7"/>
  </mergeCells>
  <printOptions horizontalCentered="1"/>
  <pageMargins left="0.14000000000000001" right="0.14000000000000001" top="0.14000000000000001" bottom="0.39" header="0" footer="0"/>
  <pageSetup scale="7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Q18"/>
  <sheetViews>
    <sheetView rightToLeft="1" view="pageBreakPreview" zoomScaleNormal="100" zoomScaleSheetLayoutView="100" workbookViewId="0">
      <selection activeCell="A15" sqref="A15:Q15"/>
    </sheetView>
  </sheetViews>
  <sheetFormatPr defaultRowHeight="12.75" x14ac:dyDescent="0.2"/>
  <cols>
    <col min="1" max="1" width="29.7109375" bestFit="1" customWidth="1"/>
    <col min="2" max="2" width="1.28515625" customWidth="1"/>
    <col min="3" max="3" width="11.42578125" customWidth="1"/>
    <col min="4" max="4" width="1.28515625" customWidth="1"/>
    <col min="5" max="5" width="12" customWidth="1"/>
    <col min="6" max="6" width="1.28515625" customWidth="1"/>
    <col min="7" max="7" width="14.28515625" customWidth="1"/>
    <col min="8" max="8" width="1.28515625" customWidth="1"/>
    <col min="9" max="9" width="10.42578125" customWidth="1"/>
    <col min="10" max="10" width="1.28515625" customWidth="1"/>
    <col min="11" max="11" width="15.5703125" customWidth="1"/>
    <col min="12" max="12" width="1.28515625" customWidth="1"/>
    <col min="13" max="13" width="14.28515625" customWidth="1"/>
    <col min="14" max="14" width="1.28515625" customWidth="1"/>
    <col min="15" max="15" width="10.42578125" customWidth="1"/>
    <col min="16" max="16" width="1.28515625" customWidth="1"/>
    <col min="17" max="17" width="15.5703125" customWidth="1"/>
    <col min="18" max="18" width="0.28515625" customWidth="1"/>
  </cols>
  <sheetData>
    <row r="1" spans="1:17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1.7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23.25" customHeight="1" x14ac:dyDescent="0.2"/>
    <row r="5" spans="1:17" ht="23.25" customHeight="1" x14ac:dyDescent="0.2"/>
    <row r="6" spans="1:17" ht="22.5" customHeight="1" x14ac:dyDescent="0.2">
      <c r="A6" s="186" t="s">
        <v>318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</row>
    <row r="7" spans="1:17" ht="12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ht="18.75" customHeight="1" x14ac:dyDescent="0.2">
      <c r="A8" s="194" t="s">
        <v>279</v>
      </c>
      <c r="G8" s="194" t="s">
        <v>293</v>
      </c>
      <c r="H8" s="194"/>
      <c r="I8" s="194"/>
      <c r="J8" s="194"/>
      <c r="K8" s="194"/>
      <c r="M8" s="194" t="s">
        <v>294</v>
      </c>
      <c r="N8" s="194"/>
      <c r="O8" s="194"/>
      <c r="P8" s="194"/>
      <c r="Q8" s="194"/>
    </row>
    <row r="9" spans="1:17" ht="42.75" customHeight="1" x14ac:dyDescent="0.2">
      <c r="A9" s="194"/>
      <c r="C9" s="15" t="s">
        <v>249</v>
      </c>
      <c r="D9" s="15"/>
      <c r="E9" s="15" t="s">
        <v>319</v>
      </c>
      <c r="G9" s="16" t="s">
        <v>320</v>
      </c>
      <c r="H9" s="4"/>
      <c r="I9" s="16" t="s">
        <v>315</v>
      </c>
      <c r="J9" s="4"/>
      <c r="K9" s="16" t="s">
        <v>321</v>
      </c>
      <c r="M9" s="16" t="s">
        <v>320</v>
      </c>
      <c r="N9" s="4"/>
      <c r="O9" s="16" t="s">
        <v>315</v>
      </c>
      <c r="P9" s="4"/>
      <c r="Q9" s="16" t="s">
        <v>321</v>
      </c>
    </row>
    <row r="10" spans="1:17" s="78" customFormat="1" ht="29.25" customHeight="1" x14ac:dyDescent="0.2">
      <c r="A10" s="142" t="s">
        <v>255</v>
      </c>
      <c r="C10" s="142" t="s">
        <v>257</v>
      </c>
      <c r="D10" s="154"/>
      <c r="E10" s="93">
        <v>23</v>
      </c>
      <c r="G10" s="155">
        <v>3250244428</v>
      </c>
      <c r="H10" s="81"/>
      <c r="I10" s="155">
        <v>0</v>
      </c>
      <c r="J10" s="81"/>
      <c r="K10" s="155">
        <v>3250244428</v>
      </c>
      <c r="L10" s="81"/>
      <c r="M10" s="155">
        <v>3250244428</v>
      </c>
      <c r="N10" s="81"/>
      <c r="O10" s="155">
        <v>0</v>
      </c>
      <c r="P10" s="81"/>
      <c r="Q10" s="155">
        <v>3250244428</v>
      </c>
    </row>
    <row r="11" spans="1:17" s="78" customFormat="1" ht="29.25" customHeight="1" x14ac:dyDescent="0.2">
      <c r="A11" s="141" t="s">
        <v>258</v>
      </c>
      <c r="C11" s="141" t="s">
        <v>260</v>
      </c>
      <c r="E11" s="97">
        <v>23</v>
      </c>
      <c r="G11" s="91">
        <v>7602089698</v>
      </c>
      <c r="H11" s="81"/>
      <c r="I11" s="91">
        <v>0</v>
      </c>
      <c r="J11" s="81"/>
      <c r="K11" s="91">
        <v>7602089698</v>
      </c>
      <c r="L11" s="81"/>
      <c r="M11" s="91">
        <v>7602089698</v>
      </c>
      <c r="N11" s="81"/>
      <c r="O11" s="91">
        <v>0</v>
      </c>
      <c r="P11" s="81"/>
      <c r="Q11" s="91">
        <v>7602089698</v>
      </c>
    </row>
    <row r="12" spans="1:17" s="78" customFormat="1" ht="29.25" customHeight="1" x14ac:dyDescent="0.2">
      <c r="A12" s="143" t="s">
        <v>251</v>
      </c>
      <c r="C12" s="141" t="s">
        <v>254</v>
      </c>
      <c r="E12" s="97">
        <v>23</v>
      </c>
      <c r="G12" s="156">
        <v>10779846810</v>
      </c>
      <c r="H12" s="81"/>
      <c r="I12" s="156">
        <v>0</v>
      </c>
      <c r="J12" s="81"/>
      <c r="K12" s="156">
        <v>10779846810</v>
      </c>
      <c r="L12" s="81"/>
      <c r="M12" s="156">
        <v>10779846810</v>
      </c>
      <c r="N12" s="81"/>
      <c r="O12" s="156">
        <v>0</v>
      </c>
      <c r="P12" s="81"/>
      <c r="Q12" s="156">
        <v>10779846810</v>
      </c>
    </row>
    <row r="13" spans="1:17" s="78" customFormat="1" ht="29.25" customHeight="1" thickBot="1" x14ac:dyDescent="0.25">
      <c r="A13" s="17" t="s">
        <v>80</v>
      </c>
      <c r="C13" s="114"/>
      <c r="E13" s="114"/>
      <c r="G13" s="90">
        <v>21632180936</v>
      </c>
      <c r="H13" s="81"/>
      <c r="I13" s="90">
        <v>0</v>
      </c>
      <c r="J13" s="81"/>
      <c r="K13" s="90">
        <v>21632180936</v>
      </c>
      <c r="L13" s="81"/>
      <c r="M13" s="90">
        <v>21632180936</v>
      </c>
      <c r="N13" s="81"/>
      <c r="O13" s="90">
        <v>0</v>
      </c>
      <c r="P13" s="81"/>
      <c r="Q13" s="90">
        <v>21632180936</v>
      </c>
    </row>
    <row r="14" spans="1:17" ht="13.5" thickTop="1" x14ac:dyDescent="0.2"/>
    <row r="15" spans="1:17" ht="27.75" customHeight="1" x14ac:dyDescent="0.2">
      <c r="A15" s="197">
        <v>22</v>
      </c>
      <c r="B15" s="197"/>
      <c r="C15" s="197"/>
      <c r="D15" s="197"/>
      <c r="E15" s="197"/>
      <c r="F15" s="197"/>
      <c r="G15" s="197"/>
      <c r="H15" s="197"/>
      <c r="I15" s="197"/>
      <c r="J15" s="197"/>
      <c r="K15" s="197"/>
      <c r="L15" s="197"/>
      <c r="M15" s="197"/>
      <c r="N15" s="197"/>
      <c r="O15" s="197"/>
      <c r="P15" s="197"/>
      <c r="Q15" s="197"/>
    </row>
    <row r="17" spans="17:17" x14ac:dyDescent="0.2">
      <c r="Q17">
        <v>21632180936</v>
      </c>
    </row>
    <row r="18" spans="17:17" x14ac:dyDescent="0.2">
      <c r="Q18" s="77">
        <f>Q17-Q13</f>
        <v>0</v>
      </c>
    </row>
  </sheetData>
  <mergeCells count="8">
    <mergeCell ref="A15:Q15"/>
    <mergeCell ref="A1:Q1"/>
    <mergeCell ref="A2:Q2"/>
    <mergeCell ref="A3:Q3"/>
    <mergeCell ref="A6:Q6"/>
    <mergeCell ref="A8:A9"/>
    <mergeCell ref="G8:K8"/>
    <mergeCell ref="M8:Q8"/>
  </mergeCells>
  <pageMargins left="0.39" right="0.39" top="0.39" bottom="0.39" header="0" footer="0"/>
  <pageSetup scale="92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26"/>
  <sheetViews>
    <sheetView rightToLeft="1" view="pageBreakPreview" zoomScale="112" zoomScaleNormal="100" zoomScaleSheetLayoutView="112" workbookViewId="0">
      <selection activeCell="A24" sqref="A24:O24"/>
    </sheetView>
  </sheetViews>
  <sheetFormatPr defaultRowHeight="12.75" x14ac:dyDescent="0.2"/>
  <cols>
    <col min="1" max="1" width="52.85546875" customWidth="1"/>
    <col min="2" max="2" width="0.7109375" customWidth="1"/>
    <col min="3" max="3" width="10.28515625" customWidth="1"/>
    <col min="4" max="4" width="1" customWidth="1"/>
    <col min="5" max="5" width="14.28515625" customWidth="1"/>
    <col min="6" max="6" width="1.28515625" customWidth="1"/>
    <col min="7" max="7" width="11" bestFit="1" customWidth="1"/>
    <col min="8" max="8" width="0.7109375" customWidth="1"/>
    <col min="9" max="9" width="15.5703125" customWidth="1"/>
    <col min="10" max="10" width="0.85546875" customWidth="1"/>
    <col min="11" max="11" width="14.28515625" customWidth="1"/>
    <col min="12" max="12" width="1.28515625" customWidth="1"/>
    <col min="13" max="13" width="11" bestFit="1" customWidth="1"/>
    <col min="14" max="14" width="0.7109375" customWidth="1"/>
    <col min="15" max="15" width="15.5703125" customWidth="1"/>
    <col min="16" max="16" width="0.28515625" customWidth="1"/>
  </cols>
  <sheetData>
    <row r="1" spans="1:15" ht="24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</row>
    <row r="2" spans="1:15" ht="21.7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</row>
    <row r="3" spans="1:15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</row>
    <row r="4" spans="1:15" ht="14.45" customHeight="1" x14ac:dyDescent="0.2"/>
    <row r="5" spans="1:15" ht="20.25" customHeight="1" x14ac:dyDescent="0.2">
      <c r="A5" s="186" t="s">
        <v>322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</row>
    <row r="6" spans="1:15" ht="20.25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18" customHeight="1" x14ac:dyDescent="0.2">
      <c r="A7" s="194" t="s">
        <v>279</v>
      </c>
      <c r="E7" s="194" t="s">
        <v>293</v>
      </c>
      <c r="F7" s="194"/>
      <c r="G7" s="194"/>
      <c r="H7" s="194"/>
      <c r="I7" s="194"/>
      <c r="K7" s="194" t="s">
        <v>294</v>
      </c>
      <c r="L7" s="194"/>
      <c r="M7" s="194"/>
      <c r="N7" s="194"/>
      <c r="O7" s="194"/>
    </row>
    <row r="8" spans="1:15" ht="29.1" customHeight="1" x14ac:dyDescent="0.2">
      <c r="A8" s="194"/>
      <c r="C8" s="16" t="s">
        <v>506</v>
      </c>
      <c r="E8" s="16" t="s">
        <v>320</v>
      </c>
      <c r="F8" s="4"/>
      <c r="G8" s="16" t="s">
        <v>315</v>
      </c>
      <c r="H8" s="4"/>
      <c r="I8" s="16" t="s">
        <v>321</v>
      </c>
      <c r="K8" s="16" t="s">
        <v>320</v>
      </c>
      <c r="L8" s="4"/>
      <c r="M8" s="16" t="s">
        <v>315</v>
      </c>
      <c r="N8" s="4"/>
      <c r="O8" s="16" t="s">
        <v>321</v>
      </c>
    </row>
    <row r="9" spans="1:15" ht="21.75" customHeight="1" x14ac:dyDescent="0.45">
      <c r="A9" s="6" t="s">
        <v>498</v>
      </c>
      <c r="C9" s="120">
        <v>10</v>
      </c>
      <c r="E9" s="63">
        <v>511771</v>
      </c>
      <c r="F9" s="62"/>
      <c r="G9" s="63">
        <v>0</v>
      </c>
      <c r="H9" s="62"/>
      <c r="I9" s="63">
        <v>511771</v>
      </c>
      <c r="J9" s="62"/>
      <c r="K9" s="63">
        <v>511771</v>
      </c>
      <c r="L9" s="62"/>
      <c r="M9" s="63">
        <v>0</v>
      </c>
      <c r="N9" s="62"/>
      <c r="O9" s="63">
        <v>511771</v>
      </c>
    </row>
    <row r="10" spans="1:15" ht="21.75" customHeight="1" x14ac:dyDescent="0.45">
      <c r="A10" s="8" t="s">
        <v>499</v>
      </c>
      <c r="C10" s="120">
        <v>10</v>
      </c>
      <c r="E10" s="64">
        <v>2235040</v>
      </c>
      <c r="F10" s="62"/>
      <c r="G10" s="64">
        <v>0</v>
      </c>
      <c r="H10" s="62"/>
      <c r="I10" s="64">
        <v>2235040</v>
      </c>
      <c r="J10" s="62"/>
      <c r="K10" s="64">
        <v>2235040</v>
      </c>
      <c r="L10" s="62"/>
      <c r="M10" s="64">
        <v>0</v>
      </c>
      <c r="N10" s="62"/>
      <c r="O10" s="64">
        <v>2235040</v>
      </c>
    </row>
    <row r="11" spans="1:15" ht="21.75" customHeight="1" x14ac:dyDescent="0.45">
      <c r="A11" s="8" t="s">
        <v>507</v>
      </c>
      <c r="C11" s="120">
        <v>22.5</v>
      </c>
      <c r="E11" s="64">
        <v>3268639111</v>
      </c>
      <c r="F11" s="62"/>
      <c r="G11" s="64">
        <v>1792514</v>
      </c>
      <c r="H11" s="62"/>
      <c r="I11" s="64">
        <v>3266846597</v>
      </c>
      <c r="J11" s="62"/>
      <c r="K11" s="64">
        <v>3268639111</v>
      </c>
      <c r="L11" s="62"/>
      <c r="M11" s="64">
        <v>1792514</v>
      </c>
      <c r="N11" s="62"/>
      <c r="O11" s="64">
        <v>3266846597</v>
      </c>
    </row>
    <row r="12" spans="1:15" ht="21.75" customHeight="1" x14ac:dyDescent="0.45">
      <c r="A12" s="8" t="s">
        <v>508</v>
      </c>
      <c r="C12" s="120">
        <v>10</v>
      </c>
      <c r="E12" s="64">
        <v>1566175</v>
      </c>
      <c r="F12" s="62"/>
      <c r="G12" s="64">
        <v>0</v>
      </c>
      <c r="H12" s="62"/>
      <c r="I12" s="64">
        <v>1566175</v>
      </c>
      <c r="J12" s="62"/>
      <c r="K12" s="64">
        <v>1566175</v>
      </c>
      <c r="L12" s="62"/>
      <c r="M12" s="64">
        <v>0</v>
      </c>
      <c r="N12" s="62"/>
      <c r="O12" s="64">
        <v>1566175</v>
      </c>
    </row>
    <row r="13" spans="1:15" ht="21.75" customHeight="1" x14ac:dyDescent="0.45">
      <c r="A13" s="8" t="s">
        <v>509</v>
      </c>
      <c r="C13" s="120">
        <v>22.5</v>
      </c>
      <c r="E13" s="64">
        <v>119799128</v>
      </c>
      <c r="F13" s="62"/>
      <c r="G13" s="64">
        <v>0</v>
      </c>
      <c r="H13" s="62"/>
      <c r="I13" s="64">
        <v>119799128</v>
      </c>
      <c r="J13" s="62"/>
      <c r="K13" s="64">
        <v>119799128</v>
      </c>
      <c r="L13" s="62"/>
      <c r="M13" s="64">
        <v>0</v>
      </c>
      <c r="N13" s="62"/>
      <c r="O13" s="64">
        <v>119799128</v>
      </c>
    </row>
    <row r="14" spans="1:15" ht="21.75" customHeight="1" x14ac:dyDescent="0.45">
      <c r="A14" s="8" t="s">
        <v>510</v>
      </c>
      <c r="C14" s="120">
        <v>22.5</v>
      </c>
      <c r="E14" s="64">
        <v>1273972601</v>
      </c>
      <c r="F14" s="62"/>
      <c r="G14" s="64">
        <v>11425588</v>
      </c>
      <c r="H14" s="62"/>
      <c r="I14" s="64">
        <v>1262547013</v>
      </c>
      <c r="J14" s="62"/>
      <c r="K14" s="64">
        <v>1273972601</v>
      </c>
      <c r="L14" s="62"/>
      <c r="M14" s="64">
        <v>11425588</v>
      </c>
      <c r="N14" s="62"/>
      <c r="O14" s="64">
        <v>1262547013</v>
      </c>
    </row>
    <row r="15" spans="1:15" ht="21.75" customHeight="1" x14ac:dyDescent="0.45">
      <c r="A15" s="8" t="s">
        <v>511</v>
      </c>
      <c r="C15" s="120">
        <v>22.5</v>
      </c>
      <c r="E15" s="64">
        <v>306557372</v>
      </c>
      <c r="F15" s="62"/>
      <c r="G15" s="64">
        <v>2244928</v>
      </c>
      <c r="H15" s="62"/>
      <c r="I15" s="64">
        <v>304312444</v>
      </c>
      <c r="J15" s="62"/>
      <c r="K15" s="64">
        <v>306557372</v>
      </c>
      <c r="L15" s="62"/>
      <c r="M15" s="64">
        <v>2244928</v>
      </c>
      <c r="N15" s="62"/>
      <c r="O15" s="64">
        <v>304312444</v>
      </c>
    </row>
    <row r="16" spans="1:15" ht="21.75" customHeight="1" x14ac:dyDescent="0.45">
      <c r="A16" s="10" t="s">
        <v>505</v>
      </c>
      <c r="C16" s="120">
        <v>22.5</v>
      </c>
      <c r="E16" s="65">
        <v>885245886</v>
      </c>
      <c r="F16" s="62"/>
      <c r="G16" s="65">
        <v>9333493</v>
      </c>
      <c r="H16" s="62"/>
      <c r="I16" s="65">
        <v>875912393</v>
      </c>
      <c r="J16" s="62"/>
      <c r="K16" s="65">
        <v>885245886</v>
      </c>
      <c r="L16" s="62"/>
      <c r="M16" s="65">
        <v>9333493</v>
      </c>
      <c r="N16" s="62"/>
      <c r="O16" s="65">
        <v>875912393</v>
      </c>
    </row>
    <row r="17" spans="1:15" ht="21.75" customHeight="1" x14ac:dyDescent="0.2">
      <c r="A17" s="13" t="s">
        <v>80</v>
      </c>
      <c r="E17" s="121">
        <v>5858527084</v>
      </c>
      <c r="F17" s="62"/>
      <c r="G17" s="121">
        <v>24796523</v>
      </c>
      <c r="H17" s="62"/>
      <c r="I17" s="121">
        <v>5833730561</v>
      </c>
      <c r="J17" s="62"/>
      <c r="K17" s="121">
        <v>5858527084</v>
      </c>
      <c r="L17" s="62"/>
      <c r="M17" s="121">
        <v>24796523</v>
      </c>
      <c r="N17" s="62"/>
      <c r="O17" s="121">
        <v>5833730561</v>
      </c>
    </row>
    <row r="24" spans="1:15" ht="18.75" customHeight="1" x14ac:dyDescent="0.2">
      <c r="A24" s="197">
        <v>23</v>
      </c>
      <c r="B24" s="197"/>
      <c r="C24" s="197"/>
      <c r="D24" s="197"/>
      <c r="E24" s="197"/>
      <c r="F24" s="197"/>
      <c r="G24" s="197"/>
      <c r="H24" s="197"/>
      <c r="I24" s="197"/>
      <c r="J24" s="197"/>
      <c r="K24" s="197"/>
      <c r="L24" s="197"/>
      <c r="M24" s="197"/>
      <c r="N24" s="197"/>
      <c r="O24" s="197"/>
    </row>
    <row r="25" spans="1:15" x14ac:dyDescent="0.2">
      <c r="K25">
        <v>5858527084</v>
      </c>
      <c r="M25">
        <v>24796523</v>
      </c>
    </row>
    <row r="26" spans="1:15" x14ac:dyDescent="0.2">
      <c r="K26" s="77">
        <f>K25-K17</f>
        <v>0</v>
      </c>
      <c r="M26" s="77">
        <f>M25-M17</f>
        <v>0</v>
      </c>
    </row>
  </sheetData>
  <mergeCells count="8">
    <mergeCell ref="A24:O24"/>
    <mergeCell ref="A1:O1"/>
    <mergeCell ref="A2:O2"/>
    <mergeCell ref="A3:O3"/>
    <mergeCell ref="A5:O5"/>
    <mergeCell ref="A7:A8"/>
    <mergeCell ref="E7:I7"/>
    <mergeCell ref="K7:O7"/>
  </mergeCells>
  <pageMargins left="0.39" right="0.39" top="0.39" bottom="0.39" header="0" footer="0"/>
  <pageSetup scale="87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Q27"/>
  <sheetViews>
    <sheetView rightToLeft="1" view="pageBreakPreview" zoomScale="96" zoomScaleNormal="100" zoomScaleSheetLayoutView="96" workbookViewId="0">
      <selection activeCell="A21" sqref="A21:Q21"/>
    </sheetView>
  </sheetViews>
  <sheetFormatPr defaultRowHeight="15.75" x14ac:dyDescent="0.4"/>
  <cols>
    <col min="1" max="1" width="30.85546875" style="135" bestFit="1" customWidth="1"/>
    <col min="2" max="2" width="1.28515625" style="135" customWidth="1"/>
    <col min="3" max="3" width="11.5703125" style="135" bestFit="1" customWidth="1"/>
    <col min="4" max="4" width="1.28515625" style="135" customWidth="1"/>
    <col min="5" max="5" width="17.28515625" style="135" bestFit="1" customWidth="1"/>
    <col min="6" max="6" width="1.28515625" style="135" customWidth="1"/>
    <col min="7" max="7" width="18.42578125" style="135" bestFit="1" customWidth="1"/>
    <col min="8" max="8" width="1.28515625" style="135" customWidth="1"/>
    <col min="9" max="9" width="17" style="135" customWidth="1"/>
    <col min="10" max="10" width="1.28515625" style="135" customWidth="1"/>
    <col min="11" max="11" width="11.5703125" style="135" bestFit="1" customWidth="1"/>
    <col min="12" max="12" width="1.28515625" style="135" customWidth="1"/>
    <col min="13" max="13" width="17.28515625" style="135" bestFit="1" customWidth="1"/>
    <col min="14" max="14" width="1.28515625" style="135" customWidth="1"/>
    <col min="15" max="15" width="18.42578125" style="135" bestFit="1" customWidth="1"/>
    <col min="16" max="16" width="1.28515625" style="135" customWidth="1"/>
    <col min="17" max="17" width="16.5703125" style="135" customWidth="1"/>
    <col min="18" max="16384" width="9.140625" style="135"/>
  </cols>
  <sheetData>
    <row r="1" spans="1:17" ht="25.5" x14ac:dyDescent="0.4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7" ht="21.75" customHeight="1" x14ac:dyDescent="0.4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7" ht="21.75" customHeight="1" x14ac:dyDescent="0.4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7" ht="14.45" customHeight="1" x14ac:dyDescent="0.4"/>
    <row r="5" spans="1:17" ht="28.5" customHeight="1" x14ac:dyDescent="0.4">
      <c r="A5" s="186" t="s">
        <v>323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7" ht="22.5" customHeight="1" x14ac:dyDescent="0.4">
      <c r="A6" s="194" t="s">
        <v>279</v>
      </c>
      <c r="C6" s="194" t="s">
        <v>293</v>
      </c>
      <c r="D6" s="194"/>
      <c r="E6" s="194"/>
      <c r="F6" s="194"/>
      <c r="G6" s="194"/>
      <c r="H6" s="194"/>
      <c r="I6" s="194"/>
      <c r="K6" s="194" t="s">
        <v>294</v>
      </c>
      <c r="L6" s="194"/>
      <c r="M6" s="194"/>
      <c r="N6" s="194"/>
      <c r="O6" s="194"/>
      <c r="P6" s="194"/>
      <c r="Q6" s="194"/>
    </row>
    <row r="7" spans="1:17" ht="38.25" customHeight="1" x14ac:dyDescent="0.4">
      <c r="A7" s="194"/>
      <c r="C7" s="16" t="s">
        <v>13</v>
      </c>
      <c r="D7" s="136"/>
      <c r="E7" s="16" t="s">
        <v>324</v>
      </c>
      <c r="F7" s="136"/>
      <c r="G7" s="16" t="s">
        <v>325</v>
      </c>
      <c r="H7" s="136"/>
      <c r="I7" s="16" t="s">
        <v>326</v>
      </c>
      <c r="K7" s="16" t="s">
        <v>13</v>
      </c>
      <c r="L7" s="136"/>
      <c r="M7" s="16" t="s">
        <v>324</v>
      </c>
      <c r="N7" s="136"/>
      <c r="O7" s="16" t="s">
        <v>325</v>
      </c>
      <c r="P7" s="136"/>
      <c r="Q7" s="16" t="s">
        <v>326</v>
      </c>
    </row>
    <row r="8" spans="1:17" ht="21.75" customHeight="1" x14ac:dyDescent="0.4">
      <c r="A8" s="6" t="s">
        <v>40</v>
      </c>
      <c r="C8" s="101">
        <v>287523</v>
      </c>
      <c r="D8" s="139"/>
      <c r="E8" s="101">
        <v>470933393</v>
      </c>
      <c r="F8" s="139"/>
      <c r="G8" s="101">
        <v>482165243</v>
      </c>
      <c r="H8" s="139"/>
      <c r="I8" s="101">
        <v>-11231850</v>
      </c>
      <c r="J8" s="139"/>
      <c r="K8" s="101">
        <v>287523</v>
      </c>
      <c r="L8" s="139"/>
      <c r="M8" s="101">
        <v>470933393</v>
      </c>
      <c r="N8" s="139"/>
      <c r="O8" s="101">
        <v>482165243</v>
      </c>
      <c r="P8" s="139"/>
      <c r="Q8" s="101">
        <v>-11231850</v>
      </c>
    </row>
    <row r="9" spans="1:17" ht="21.75" customHeight="1" x14ac:dyDescent="0.4">
      <c r="A9" s="8" t="s">
        <v>19</v>
      </c>
      <c r="C9" s="103">
        <v>1194</v>
      </c>
      <c r="D9" s="139"/>
      <c r="E9" s="103">
        <v>22088131</v>
      </c>
      <c r="F9" s="139"/>
      <c r="G9" s="103">
        <v>22254294</v>
      </c>
      <c r="H9" s="139"/>
      <c r="I9" s="103">
        <v>-166163</v>
      </c>
      <c r="J9" s="139"/>
      <c r="K9" s="103">
        <v>1194</v>
      </c>
      <c r="L9" s="139"/>
      <c r="M9" s="103">
        <v>22088131</v>
      </c>
      <c r="N9" s="139"/>
      <c r="O9" s="103">
        <v>22254294</v>
      </c>
      <c r="P9" s="139"/>
      <c r="Q9" s="103">
        <v>-166163</v>
      </c>
    </row>
    <row r="10" spans="1:17" ht="21.75" customHeight="1" x14ac:dyDescent="0.4">
      <c r="A10" s="8" t="s">
        <v>63</v>
      </c>
      <c r="C10" s="103">
        <v>426882</v>
      </c>
      <c r="D10" s="139"/>
      <c r="E10" s="103">
        <v>3031598058</v>
      </c>
      <c r="F10" s="139"/>
      <c r="G10" s="103">
        <v>2927960194</v>
      </c>
      <c r="H10" s="139"/>
      <c r="I10" s="103">
        <v>103637864</v>
      </c>
      <c r="J10" s="139"/>
      <c r="K10" s="103">
        <v>426882</v>
      </c>
      <c r="L10" s="139"/>
      <c r="M10" s="103">
        <v>3031598058</v>
      </c>
      <c r="N10" s="139"/>
      <c r="O10" s="103">
        <v>2927960194</v>
      </c>
      <c r="P10" s="139"/>
      <c r="Q10" s="103">
        <v>103637864</v>
      </c>
    </row>
    <row r="11" spans="1:17" ht="21.75" customHeight="1" x14ac:dyDescent="0.4">
      <c r="A11" s="8" t="s">
        <v>41</v>
      </c>
      <c r="C11" s="103">
        <v>1200000</v>
      </c>
      <c r="D11" s="139"/>
      <c r="E11" s="103">
        <v>2004402453</v>
      </c>
      <c r="F11" s="139"/>
      <c r="G11" s="103">
        <v>2002811941</v>
      </c>
      <c r="H11" s="139"/>
      <c r="I11" s="103">
        <v>1590512</v>
      </c>
      <c r="J11" s="139"/>
      <c r="K11" s="103">
        <v>1200000</v>
      </c>
      <c r="L11" s="139"/>
      <c r="M11" s="103">
        <v>2004402453</v>
      </c>
      <c r="N11" s="139"/>
      <c r="O11" s="103">
        <v>2002811941</v>
      </c>
      <c r="P11" s="139"/>
      <c r="Q11" s="103">
        <v>1590512</v>
      </c>
    </row>
    <row r="12" spans="1:17" ht="21.75" customHeight="1" x14ac:dyDescent="0.4">
      <c r="A12" s="8" t="s">
        <v>52</v>
      </c>
      <c r="C12" s="103">
        <v>1743000</v>
      </c>
      <c r="D12" s="139"/>
      <c r="E12" s="103">
        <v>1939511454</v>
      </c>
      <c r="F12" s="139"/>
      <c r="G12" s="103">
        <v>1963068824</v>
      </c>
      <c r="H12" s="139"/>
      <c r="I12" s="103">
        <v>-23557370</v>
      </c>
      <c r="J12" s="139"/>
      <c r="K12" s="103">
        <v>1743000</v>
      </c>
      <c r="L12" s="139"/>
      <c r="M12" s="103">
        <v>1939511454</v>
      </c>
      <c r="N12" s="139"/>
      <c r="O12" s="103">
        <v>1963068824</v>
      </c>
      <c r="P12" s="139"/>
      <c r="Q12" s="103">
        <v>-23557370</v>
      </c>
    </row>
    <row r="13" spans="1:17" ht="21.75" customHeight="1" x14ac:dyDescent="0.4">
      <c r="A13" s="8" t="s">
        <v>48</v>
      </c>
      <c r="C13" s="103">
        <v>23905</v>
      </c>
      <c r="D13" s="139"/>
      <c r="E13" s="103">
        <v>105682160</v>
      </c>
      <c r="F13" s="139"/>
      <c r="G13" s="103">
        <v>107764140</v>
      </c>
      <c r="H13" s="139"/>
      <c r="I13" s="103">
        <v>-2081980</v>
      </c>
      <c r="J13" s="139"/>
      <c r="K13" s="103">
        <v>23905</v>
      </c>
      <c r="L13" s="139"/>
      <c r="M13" s="103">
        <v>105682160</v>
      </c>
      <c r="N13" s="139"/>
      <c r="O13" s="103">
        <v>107764140</v>
      </c>
      <c r="P13" s="139"/>
      <c r="Q13" s="103">
        <v>-2081980</v>
      </c>
    </row>
    <row r="14" spans="1:17" ht="21.75" customHeight="1" x14ac:dyDescent="0.4">
      <c r="A14" s="8" t="s">
        <v>47</v>
      </c>
      <c r="C14" s="103">
        <v>1166547</v>
      </c>
      <c r="D14" s="139"/>
      <c r="E14" s="103">
        <v>3069309618</v>
      </c>
      <c r="F14" s="139"/>
      <c r="G14" s="103">
        <v>3223704809</v>
      </c>
      <c r="H14" s="139"/>
      <c r="I14" s="103">
        <v>-154395191</v>
      </c>
      <c r="J14" s="139"/>
      <c r="K14" s="103">
        <v>1166547</v>
      </c>
      <c r="L14" s="139"/>
      <c r="M14" s="103">
        <v>3069309618</v>
      </c>
      <c r="N14" s="139"/>
      <c r="O14" s="103">
        <v>3223704809</v>
      </c>
      <c r="P14" s="139"/>
      <c r="Q14" s="103">
        <v>-154395191</v>
      </c>
    </row>
    <row r="15" spans="1:17" ht="21.75" customHeight="1" x14ac:dyDescent="0.4">
      <c r="A15" s="8" t="s">
        <v>38</v>
      </c>
      <c r="C15" s="103">
        <v>8000000</v>
      </c>
      <c r="D15" s="139"/>
      <c r="E15" s="103">
        <v>12170551948</v>
      </c>
      <c r="F15" s="139"/>
      <c r="G15" s="103">
        <v>9766878765</v>
      </c>
      <c r="H15" s="139"/>
      <c r="I15" s="103">
        <v>2403673183</v>
      </c>
      <c r="J15" s="139"/>
      <c r="K15" s="103">
        <v>8000000</v>
      </c>
      <c r="L15" s="139"/>
      <c r="M15" s="103">
        <v>12170551948</v>
      </c>
      <c r="N15" s="139"/>
      <c r="O15" s="103">
        <v>9766878765</v>
      </c>
      <c r="P15" s="139"/>
      <c r="Q15" s="103">
        <v>2403673183</v>
      </c>
    </row>
    <row r="16" spans="1:17" ht="21.75" customHeight="1" x14ac:dyDescent="0.4">
      <c r="A16" s="8" t="s">
        <v>46</v>
      </c>
      <c r="C16" s="103">
        <v>200000</v>
      </c>
      <c r="D16" s="139"/>
      <c r="E16" s="103">
        <v>1954302419</v>
      </c>
      <c r="F16" s="139"/>
      <c r="G16" s="103">
        <v>2071600196</v>
      </c>
      <c r="H16" s="139"/>
      <c r="I16" s="103">
        <v>-117297777</v>
      </c>
      <c r="J16" s="139"/>
      <c r="K16" s="103">
        <v>200000</v>
      </c>
      <c r="L16" s="139"/>
      <c r="M16" s="103">
        <v>1954302419</v>
      </c>
      <c r="N16" s="139"/>
      <c r="O16" s="103">
        <v>2071600196</v>
      </c>
      <c r="P16" s="139"/>
      <c r="Q16" s="103">
        <v>-117297777</v>
      </c>
    </row>
    <row r="17" spans="1:17" ht="21.75" customHeight="1" x14ac:dyDescent="0.4">
      <c r="A17" s="8" t="s">
        <v>251</v>
      </c>
      <c r="C17" s="103">
        <v>270000</v>
      </c>
      <c r="D17" s="139"/>
      <c r="E17" s="103">
        <v>269951062500</v>
      </c>
      <c r="F17" s="139"/>
      <c r="G17" s="103">
        <v>262503533077</v>
      </c>
      <c r="H17" s="139"/>
      <c r="I17" s="103">
        <v>7447529423</v>
      </c>
      <c r="J17" s="139"/>
      <c r="K17" s="103">
        <v>270000</v>
      </c>
      <c r="L17" s="139"/>
      <c r="M17" s="103">
        <v>269951062500</v>
      </c>
      <c r="N17" s="139"/>
      <c r="O17" s="103">
        <v>262503533077</v>
      </c>
      <c r="P17" s="139"/>
      <c r="Q17" s="103">
        <v>7447529423</v>
      </c>
    </row>
    <row r="18" spans="1:17" ht="21.75" customHeight="1" x14ac:dyDescent="0.4">
      <c r="A18" s="10" t="s">
        <v>255</v>
      </c>
      <c r="C18" s="103">
        <v>400000</v>
      </c>
      <c r="D18" s="139"/>
      <c r="E18" s="104">
        <v>399980000000</v>
      </c>
      <c r="F18" s="139"/>
      <c r="G18" s="104">
        <v>399927500000</v>
      </c>
      <c r="H18" s="139"/>
      <c r="I18" s="104">
        <v>52500000</v>
      </c>
      <c r="J18" s="139"/>
      <c r="K18" s="103">
        <v>400000</v>
      </c>
      <c r="L18" s="139"/>
      <c r="M18" s="104">
        <v>399980000000</v>
      </c>
      <c r="N18" s="139"/>
      <c r="O18" s="104">
        <v>399927500000</v>
      </c>
      <c r="P18" s="139"/>
      <c r="Q18" s="104">
        <v>52500000</v>
      </c>
    </row>
    <row r="19" spans="1:17" ht="21.75" customHeight="1" thickBot="1" x14ac:dyDescent="0.45">
      <c r="A19" s="17" t="s">
        <v>80</v>
      </c>
      <c r="C19" s="103"/>
      <c r="D19" s="139"/>
      <c r="E19" s="105">
        <f>SUM(E8:E18)</f>
        <v>694699442134</v>
      </c>
      <c r="F19" s="139"/>
      <c r="G19" s="105">
        <f>SUM(G8:G18)</f>
        <v>684999241483</v>
      </c>
      <c r="H19" s="139"/>
      <c r="I19" s="105">
        <f>SUM(I8:I18)</f>
        <v>9700200651</v>
      </c>
      <c r="J19" s="139"/>
      <c r="K19" s="103"/>
      <c r="L19" s="139"/>
      <c r="M19" s="105">
        <f>SUM(M8:M18)</f>
        <v>694699442134</v>
      </c>
      <c r="N19" s="139"/>
      <c r="O19" s="105">
        <f>SUM(O8:O18)</f>
        <v>684999241483</v>
      </c>
      <c r="P19" s="139"/>
      <c r="Q19" s="105">
        <f>SUM(Q8:Q18)</f>
        <v>9700200651</v>
      </c>
    </row>
    <row r="20" spans="1:17" ht="47.25" customHeight="1" thickTop="1" x14ac:dyDescent="0.4"/>
    <row r="21" spans="1:17" ht="20.25" customHeight="1" x14ac:dyDescent="0.4">
      <c r="A21" s="197">
        <v>24</v>
      </c>
      <c r="B21" s="197"/>
      <c r="C21" s="197"/>
      <c r="D21" s="197"/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</row>
    <row r="22" spans="1:17" x14ac:dyDescent="0.4">
      <c r="Q22" s="135">
        <v>2348424567</v>
      </c>
    </row>
    <row r="23" spans="1:17" x14ac:dyDescent="0.4">
      <c r="Q23" s="135">
        <v>7568966923</v>
      </c>
    </row>
    <row r="24" spans="1:17" x14ac:dyDescent="0.4">
      <c r="Q24" s="135">
        <f>SUM(Q22:Q23)</f>
        <v>9917391490</v>
      </c>
    </row>
    <row r="25" spans="1:17" x14ac:dyDescent="0.4">
      <c r="O25" s="135" t="s">
        <v>512</v>
      </c>
      <c r="Q25" s="140">
        <f>Q24-Q19</f>
        <v>217190839</v>
      </c>
    </row>
    <row r="27" spans="1:17" x14ac:dyDescent="0.4">
      <c r="Q27" s="139"/>
    </row>
  </sheetData>
  <mergeCells count="8">
    <mergeCell ref="A21:Q21"/>
    <mergeCell ref="A1:Q1"/>
    <mergeCell ref="A2:Q2"/>
    <mergeCell ref="A3:Q3"/>
    <mergeCell ref="A5:Q5"/>
    <mergeCell ref="A6:A7"/>
    <mergeCell ref="C6:I6"/>
    <mergeCell ref="K6:Q6"/>
  </mergeCells>
  <printOptions horizontalCentered="1"/>
  <pageMargins left="0" right="0" top="0" bottom="0" header="0" footer="0"/>
  <pageSetup scale="75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C245"/>
  <sheetViews>
    <sheetView rightToLeft="1" view="pageBreakPreview" topLeftCell="A178" zoomScaleNormal="100" zoomScaleSheetLayoutView="100" workbookViewId="0">
      <selection activeCell="AB239" sqref="AB239"/>
    </sheetView>
  </sheetViews>
  <sheetFormatPr defaultRowHeight="12.75" x14ac:dyDescent="0.2"/>
  <cols>
    <col min="1" max="1" width="7.85546875" style="48" bestFit="1" customWidth="1"/>
    <col min="2" max="2" width="0.5703125" customWidth="1"/>
    <col min="3" max="3" width="11.5703125" customWidth="1"/>
    <col min="4" max="4" width="0.85546875" customWidth="1"/>
    <col min="5" max="5" width="28.28515625" customWidth="1"/>
    <col min="6" max="6" width="0.85546875" customWidth="1"/>
    <col min="7" max="7" width="11" style="48" bestFit="1" customWidth="1"/>
    <col min="8" max="8" width="0.7109375" customWidth="1"/>
    <col min="9" max="9" width="12.140625" bestFit="1" customWidth="1"/>
    <col min="10" max="10" width="0.7109375" customWidth="1"/>
    <col min="11" max="11" width="7.5703125" style="48" customWidth="1"/>
    <col min="12" max="12" width="0.85546875" customWidth="1"/>
    <col min="13" max="13" width="12.85546875" customWidth="1"/>
    <col min="14" max="14" width="0.7109375" customWidth="1"/>
    <col min="15" max="15" width="13.28515625" customWidth="1"/>
    <col min="16" max="16" width="0.7109375" customWidth="1"/>
    <col min="17" max="17" width="14.42578125" style="48" customWidth="1"/>
    <col min="18" max="18" width="0.7109375" customWidth="1"/>
    <col min="19" max="19" width="9.5703125" style="48" customWidth="1"/>
    <col min="20" max="20" width="0.5703125" customWidth="1"/>
    <col min="21" max="21" width="10" customWidth="1"/>
    <col min="22" max="22" width="0.85546875" customWidth="1"/>
    <col min="23" max="23" width="17.42578125" bestFit="1" customWidth="1"/>
    <col min="24" max="24" width="0.7109375" customWidth="1"/>
    <col min="25" max="25" width="12.7109375" customWidth="1"/>
    <col min="26" max="26" width="1.28515625" customWidth="1"/>
    <col min="27" max="28" width="15.7109375" bestFit="1" customWidth="1"/>
    <col min="29" max="29" width="15.42578125" bestFit="1" customWidth="1"/>
  </cols>
  <sheetData>
    <row r="1" spans="1:27" ht="24" x14ac:dyDescent="0.2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  <c r="W1" s="208"/>
      <c r="X1" s="208"/>
      <c r="Y1" s="208"/>
      <c r="Z1" s="208"/>
      <c r="AA1" s="208"/>
    </row>
    <row r="2" spans="1:27" ht="21.75" customHeight="1" x14ac:dyDescent="0.2">
      <c r="A2" s="208" t="s">
        <v>276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W2" s="208"/>
      <c r="X2" s="208"/>
      <c r="Y2" s="208"/>
      <c r="Z2" s="208"/>
      <c r="AA2" s="208"/>
    </row>
    <row r="3" spans="1:27" ht="21.75" customHeight="1" x14ac:dyDescent="0.2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8"/>
      <c r="AA3" s="208"/>
    </row>
    <row r="4" spans="1:27" ht="7.35" customHeight="1" x14ac:dyDescent="0.2"/>
    <row r="5" spans="1:27" ht="27" customHeight="1" x14ac:dyDescent="0.2">
      <c r="A5" s="186" t="s">
        <v>327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</row>
    <row r="6" spans="1:27" ht="7.35" customHeight="1" x14ac:dyDescent="0.2"/>
    <row r="7" spans="1:27" ht="31.5" customHeight="1" x14ac:dyDescent="0.2">
      <c r="G7" s="194" t="s">
        <v>293</v>
      </c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AA7" s="61" t="s">
        <v>294</v>
      </c>
    </row>
    <row r="8" spans="1:27" ht="36" customHeight="1" x14ac:dyDescent="0.2">
      <c r="A8" s="3" t="s">
        <v>328</v>
      </c>
      <c r="C8" s="3" t="s">
        <v>329</v>
      </c>
      <c r="E8" s="3" t="s">
        <v>520</v>
      </c>
      <c r="G8" s="16" t="s">
        <v>83</v>
      </c>
      <c r="H8" s="4"/>
      <c r="I8" s="16" t="s">
        <v>13</v>
      </c>
      <c r="J8" s="4"/>
      <c r="K8" s="16" t="s">
        <v>82</v>
      </c>
      <c r="L8" s="4"/>
      <c r="M8" s="16" t="s">
        <v>330</v>
      </c>
      <c r="N8" s="4"/>
      <c r="O8" s="16" t="s">
        <v>331</v>
      </c>
      <c r="P8" s="4"/>
      <c r="Q8" s="16" t="s">
        <v>332</v>
      </c>
      <c r="R8" s="4"/>
      <c r="S8" s="16" t="s">
        <v>333</v>
      </c>
      <c r="T8" s="4"/>
      <c r="U8" s="16" t="s">
        <v>334</v>
      </c>
      <c r="V8" s="4"/>
      <c r="W8" s="109" t="s">
        <v>335</v>
      </c>
      <c r="X8" s="4"/>
      <c r="Y8" s="16" t="s">
        <v>522</v>
      </c>
      <c r="AA8" s="16" t="s">
        <v>522</v>
      </c>
    </row>
    <row r="9" spans="1:27" ht="21.75" customHeight="1" x14ac:dyDescent="0.2">
      <c r="A9" s="52" t="s">
        <v>336</v>
      </c>
      <c r="B9" s="24"/>
      <c r="C9" s="54" t="s">
        <v>337</v>
      </c>
      <c r="D9" s="24"/>
      <c r="E9" s="55" t="s">
        <v>214</v>
      </c>
      <c r="F9" s="24"/>
      <c r="G9" s="52" t="s">
        <v>338</v>
      </c>
      <c r="H9" s="24"/>
      <c r="I9" s="23">
        <v>1528000</v>
      </c>
      <c r="J9" s="24"/>
      <c r="K9" s="30">
        <v>10</v>
      </c>
      <c r="L9" s="106"/>
      <c r="M9" s="147">
        <v>15280000</v>
      </c>
      <c r="N9" s="106"/>
      <c r="O9" s="147">
        <v>15276066</v>
      </c>
      <c r="P9" s="106"/>
      <c r="Q9" s="30">
        <v>0</v>
      </c>
      <c r="R9" s="106"/>
      <c r="S9" s="30">
        <v>3928</v>
      </c>
      <c r="T9" s="106"/>
      <c r="U9" s="147">
        <v>0</v>
      </c>
      <c r="V9" s="106"/>
      <c r="W9" s="147">
        <v>0</v>
      </c>
      <c r="X9" s="106"/>
      <c r="Y9" s="147">
        <v>-7862</v>
      </c>
      <c r="Z9" s="106"/>
      <c r="AA9" s="147">
        <v>-7862</v>
      </c>
    </row>
    <row r="10" spans="1:27" ht="21.75" customHeight="1" x14ac:dyDescent="0.2">
      <c r="A10" s="56" t="s">
        <v>339</v>
      </c>
      <c r="B10" s="24"/>
      <c r="C10" s="55" t="s">
        <v>340</v>
      </c>
      <c r="D10" s="24"/>
      <c r="E10" s="55" t="s">
        <v>124</v>
      </c>
      <c r="F10" s="24"/>
      <c r="G10" s="56" t="s">
        <v>113</v>
      </c>
      <c r="H10" s="24"/>
      <c r="I10" s="25">
        <v>1000</v>
      </c>
      <c r="J10" s="24"/>
      <c r="K10" s="32">
        <v>500</v>
      </c>
      <c r="L10" s="106"/>
      <c r="M10" s="148">
        <v>500000</v>
      </c>
      <c r="N10" s="106"/>
      <c r="O10" s="148">
        <v>601832</v>
      </c>
      <c r="P10" s="106"/>
      <c r="Q10" s="32">
        <v>0</v>
      </c>
      <c r="R10" s="106"/>
      <c r="S10" s="32">
        <v>128</v>
      </c>
      <c r="T10" s="106"/>
      <c r="U10" s="148">
        <v>0</v>
      </c>
      <c r="V10" s="106"/>
      <c r="W10" s="148">
        <v>535737</v>
      </c>
      <c r="X10" s="106"/>
      <c r="Y10" s="148">
        <v>101704</v>
      </c>
      <c r="Z10" s="106"/>
      <c r="AA10" s="148">
        <v>101704</v>
      </c>
    </row>
    <row r="11" spans="1:27" ht="21.75" customHeight="1" x14ac:dyDescent="0.2">
      <c r="A11" s="56" t="s">
        <v>341</v>
      </c>
      <c r="B11" s="24"/>
      <c r="C11" s="55" t="s">
        <v>342</v>
      </c>
      <c r="D11" s="24"/>
      <c r="E11" s="55" t="s">
        <v>114</v>
      </c>
      <c r="F11" s="24"/>
      <c r="G11" s="56" t="s">
        <v>113</v>
      </c>
      <c r="H11" s="24"/>
      <c r="I11" s="25">
        <v>1000</v>
      </c>
      <c r="J11" s="24"/>
      <c r="K11" s="32">
        <v>100</v>
      </c>
      <c r="L11" s="106"/>
      <c r="M11" s="148">
        <v>100000</v>
      </c>
      <c r="N11" s="106"/>
      <c r="O11" s="148">
        <v>309920</v>
      </c>
      <c r="P11" s="106"/>
      <c r="Q11" s="32">
        <v>0</v>
      </c>
      <c r="R11" s="106"/>
      <c r="S11" s="32">
        <v>25</v>
      </c>
      <c r="T11" s="106"/>
      <c r="U11" s="148">
        <v>0</v>
      </c>
      <c r="V11" s="106"/>
      <c r="W11" s="148">
        <v>0</v>
      </c>
      <c r="X11" s="106"/>
      <c r="Y11" s="148">
        <v>209895</v>
      </c>
      <c r="Z11" s="106"/>
      <c r="AA11" s="148">
        <v>209895</v>
      </c>
    </row>
    <row r="12" spans="1:27" ht="21.75" customHeight="1" x14ac:dyDescent="0.2">
      <c r="A12" s="56" t="s">
        <v>343</v>
      </c>
      <c r="B12" s="24"/>
      <c r="C12" s="55" t="s">
        <v>344</v>
      </c>
      <c r="D12" s="24"/>
      <c r="E12" s="55" t="s">
        <v>151</v>
      </c>
      <c r="F12" s="24"/>
      <c r="G12" s="56" t="s">
        <v>113</v>
      </c>
      <c r="H12" s="24"/>
      <c r="I12" s="25">
        <v>5115000</v>
      </c>
      <c r="J12" s="24"/>
      <c r="K12" s="32">
        <v>28.354099999999999</v>
      </c>
      <c r="L12" s="106"/>
      <c r="M12" s="148">
        <v>145031221.5</v>
      </c>
      <c r="N12" s="106"/>
      <c r="O12" s="148">
        <v>214774680</v>
      </c>
      <c r="P12" s="106"/>
      <c r="Q12" s="32">
        <v>0</v>
      </c>
      <c r="R12" s="106"/>
      <c r="S12" s="32">
        <v>37311</v>
      </c>
      <c r="T12" s="106"/>
      <c r="U12" s="148">
        <v>0</v>
      </c>
      <c r="V12" s="106"/>
      <c r="W12" s="148">
        <v>0</v>
      </c>
      <c r="X12" s="106"/>
      <c r="Y12" s="148">
        <v>69706147.5</v>
      </c>
      <c r="Z12" s="106"/>
      <c r="AA12" s="148">
        <v>69706147.5</v>
      </c>
    </row>
    <row r="13" spans="1:27" ht="21.75" customHeight="1" x14ac:dyDescent="0.2">
      <c r="A13" s="56" t="s">
        <v>343</v>
      </c>
      <c r="B13" s="24"/>
      <c r="C13" s="55" t="s">
        <v>345</v>
      </c>
      <c r="D13" s="24"/>
      <c r="E13" s="55" t="s">
        <v>196</v>
      </c>
      <c r="F13" s="24"/>
      <c r="G13" s="56" t="s">
        <v>113</v>
      </c>
      <c r="H13" s="24"/>
      <c r="I13" s="25">
        <v>6000000</v>
      </c>
      <c r="J13" s="24"/>
      <c r="K13" s="32">
        <v>65</v>
      </c>
      <c r="L13" s="106"/>
      <c r="M13" s="148">
        <v>390000000</v>
      </c>
      <c r="N13" s="106"/>
      <c r="O13" s="148">
        <v>527864040</v>
      </c>
      <c r="P13" s="106"/>
      <c r="Q13" s="32">
        <v>0</v>
      </c>
      <c r="R13" s="106"/>
      <c r="S13" s="32">
        <v>100395</v>
      </c>
      <c r="T13" s="106"/>
      <c r="U13" s="148">
        <v>0</v>
      </c>
      <c r="V13" s="106"/>
      <c r="W13" s="148">
        <v>0</v>
      </c>
      <c r="X13" s="106"/>
      <c r="Y13" s="148">
        <v>137763645</v>
      </c>
      <c r="Z13" s="106"/>
      <c r="AA13" s="148">
        <v>137763645</v>
      </c>
    </row>
    <row r="14" spans="1:27" ht="21.75" customHeight="1" x14ac:dyDescent="0.2">
      <c r="A14" s="56" t="s">
        <v>341</v>
      </c>
      <c r="B14" s="24"/>
      <c r="C14" s="55" t="s">
        <v>346</v>
      </c>
      <c r="D14" s="24"/>
      <c r="E14" s="55" t="s">
        <v>178</v>
      </c>
      <c r="F14" s="24"/>
      <c r="G14" s="56" t="s">
        <v>113</v>
      </c>
      <c r="H14" s="24"/>
      <c r="I14" s="25">
        <v>4000</v>
      </c>
      <c r="J14" s="24"/>
      <c r="K14" s="32">
        <v>2</v>
      </c>
      <c r="L14" s="106"/>
      <c r="M14" s="148">
        <v>8000</v>
      </c>
      <c r="N14" s="106"/>
      <c r="O14" s="148">
        <v>127968</v>
      </c>
      <c r="P14" s="106"/>
      <c r="Q14" s="32">
        <v>0</v>
      </c>
      <c r="R14" s="106"/>
      <c r="S14" s="32">
        <v>0</v>
      </c>
      <c r="T14" s="106"/>
      <c r="U14" s="148">
        <v>0</v>
      </c>
      <c r="V14" s="106"/>
      <c r="W14" s="148">
        <v>0</v>
      </c>
      <c r="X14" s="106"/>
      <c r="Y14" s="148">
        <v>119968</v>
      </c>
      <c r="Z14" s="106"/>
      <c r="AA14" s="148">
        <v>119968</v>
      </c>
    </row>
    <row r="15" spans="1:27" ht="21.75" customHeight="1" x14ac:dyDescent="0.2">
      <c r="A15" s="56" t="s">
        <v>336</v>
      </c>
      <c r="B15" s="24"/>
      <c r="C15" s="55" t="s">
        <v>347</v>
      </c>
      <c r="D15" s="24"/>
      <c r="E15" s="55" t="s">
        <v>132</v>
      </c>
      <c r="F15" s="24"/>
      <c r="G15" s="56" t="s">
        <v>113</v>
      </c>
      <c r="H15" s="24"/>
      <c r="I15" s="25">
        <v>82000000</v>
      </c>
      <c r="J15" s="24"/>
      <c r="K15" s="32">
        <v>2</v>
      </c>
      <c r="L15" s="106"/>
      <c r="M15" s="148">
        <v>164000000</v>
      </c>
      <c r="N15" s="106"/>
      <c r="O15" s="148">
        <v>491873310</v>
      </c>
      <c r="P15" s="106"/>
      <c r="Q15" s="32">
        <v>0</v>
      </c>
      <c r="R15" s="106"/>
      <c r="S15" s="32">
        <v>41815</v>
      </c>
      <c r="T15" s="106"/>
      <c r="U15" s="148">
        <v>0</v>
      </c>
      <c r="V15" s="106"/>
      <c r="W15" s="148">
        <v>0</v>
      </c>
      <c r="X15" s="106"/>
      <c r="Y15" s="148">
        <v>327831495</v>
      </c>
      <c r="Z15" s="106"/>
      <c r="AA15" s="148">
        <v>327831495</v>
      </c>
    </row>
    <row r="16" spans="1:27" ht="21.75" customHeight="1" x14ac:dyDescent="0.2">
      <c r="A16" s="56" t="s">
        <v>339</v>
      </c>
      <c r="B16" s="24"/>
      <c r="C16" s="55" t="s">
        <v>348</v>
      </c>
      <c r="D16" s="24"/>
      <c r="E16" s="55" t="s">
        <v>99</v>
      </c>
      <c r="F16" s="24"/>
      <c r="G16" s="56" t="s">
        <v>113</v>
      </c>
      <c r="H16" s="24"/>
      <c r="I16" s="25">
        <v>20000</v>
      </c>
      <c r="J16" s="24"/>
      <c r="K16" s="32">
        <v>520</v>
      </c>
      <c r="L16" s="106"/>
      <c r="M16" s="148">
        <v>10400000</v>
      </c>
      <c r="N16" s="106"/>
      <c r="O16" s="148">
        <v>12296793</v>
      </c>
      <c r="P16" s="106"/>
      <c r="Q16" s="32">
        <v>0</v>
      </c>
      <c r="R16" s="106"/>
      <c r="S16" s="32">
        <v>2678</v>
      </c>
      <c r="T16" s="106"/>
      <c r="U16" s="148">
        <v>0</v>
      </c>
      <c r="V16" s="106"/>
      <c r="W16" s="148">
        <v>141</v>
      </c>
      <c r="X16" s="106"/>
      <c r="Y16" s="148">
        <v>1894115</v>
      </c>
      <c r="Z16" s="106"/>
      <c r="AA16" s="148">
        <v>1894115</v>
      </c>
    </row>
    <row r="17" spans="1:27" ht="21.75" customHeight="1" x14ac:dyDescent="0.2">
      <c r="A17" s="56" t="s">
        <v>339</v>
      </c>
      <c r="B17" s="24"/>
      <c r="C17" s="55" t="s">
        <v>349</v>
      </c>
      <c r="D17" s="24"/>
      <c r="E17" s="55" t="s">
        <v>128</v>
      </c>
      <c r="F17" s="24"/>
      <c r="G17" s="56" t="s">
        <v>113</v>
      </c>
      <c r="H17" s="24"/>
      <c r="I17" s="25">
        <v>1000</v>
      </c>
      <c r="J17" s="24"/>
      <c r="K17" s="32">
        <v>200</v>
      </c>
      <c r="L17" s="106"/>
      <c r="M17" s="148">
        <v>200000</v>
      </c>
      <c r="N17" s="106"/>
      <c r="O17" s="148">
        <v>319903</v>
      </c>
      <c r="P17" s="106"/>
      <c r="Q17" s="32">
        <v>0</v>
      </c>
      <c r="R17" s="106"/>
      <c r="S17" s="32">
        <v>51</v>
      </c>
      <c r="T17" s="106"/>
      <c r="U17" s="148">
        <v>0</v>
      </c>
      <c r="V17" s="106"/>
      <c r="W17" s="148">
        <v>64</v>
      </c>
      <c r="X17" s="106"/>
      <c r="Y17" s="148">
        <v>119852</v>
      </c>
      <c r="Z17" s="106"/>
      <c r="AA17" s="148">
        <v>119852</v>
      </c>
    </row>
    <row r="18" spans="1:27" ht="21.75" customHeight="1" x14ac:dyDescent="0.2">
      <c r="A18" s="56" t="s">
        <v>339</v>
      </c>
      <c r="B18" s="24"/>
      <c r="C18" s="55" t="s">
        <v>350</v>
      </c>
      <c r="D18" s="24"/>
      <c r="E18" s="55" t="s">
        <v>125</v>
      </c>
      <c r="F18" s="24"/>
      <c r="G18" s="56" t="s">
        <v>113</v>
      </c>
      <c r="H18" s="24"/>
      <c r="I18" s="25">
        <v>5000</v>
      </c>
      <c r="J18" s="24"/>
      <c r="K18" s="32">
        <v>115</v>
      </c>
      <c r="L18" s="106"/>
      <c r="M18" s="148">
        <v>575000</v>
      </c>
      <c r="N18" s="106"/>
      <c r="O18" s="148">
        <v>1136953</v>
      </c>
      <c r="P18" s="106"/>
      <c r="Q18" s="32">
        <v>0</v>
      </c>
      <c r="R18" s="106"/>
      <c r="S18" s="32">
        <v>146</v>
      </c>
      <c r="T18" s="106"/>
      <c r="U18" s="148">
        <v>0</v>
      </c>
      <c r="V18" s="106"/>
      <c r="W18" s="148">
        <v>7883</v>
      </c>
      <c r="X18" s="106"/>
      <c r="Y18" s="148">
        <v>561807</v>
      </c>
      <c r="Z18" s="106"/>
      <c r="AA18" s="148">
        <v>561807</v>
      </c>
    </row>
    <row r="19" spans="1:27" ht="21.75" customHeight="1" x14ac:dyDescent="0.2">
      <c r="A19" s="56" t="s">
        <v>351</v>
      </c>
      <c r="B19" s="24"/>
      <c r="C19" s="55" t="s">
        <v>352</v>
      </c>
      <c r="D19" s="24"/>
      <c r="E19" s="55" t="s">
        <v>210</v>
      </c>
      <c r="F19" s="24"/>
      <c r="G19" s="56" t="s">
        <v>113</v>
      </c>
      <c r="H19" s="24"/>
      <c r="I19" s="25">
        <v>4620000</v>
      </c>
      <c r="J19" s="24"/>
      <c r="K19" s="32">
        <v>14</v>
      </c>
      <c r="L19" s="106"/>
      <c r="M19" s="148">
        <v>64680000</v>
      </c>
      <c r="N19" s="106"/>
      <c r="O19" s="148">
        <v>161658365</v>
      </c>
      <c r="P19" s="106"/>
      <c r="Q19" s="32">
        <v>0</v>
      </c>
      <c r="R19" s="106"/>
      <c r="S19" s="32">
        <v>16645</v>
      </c>
      <c r="T19" s="106"/>
      <c r="U19" s="148">
        <v>0</v>
      </c>
      <c r="V19" s="106"/>
      <c r="W19" s="148">
        <v>0</v>
      </c>
      <c r="X19" s="106"/>
      <c r="Y19" s="148">
        <v>96961720</v>
      </c>
      <c r="Z19" s="106"/>
      <c r="AA19" s="148">
        <v>96961720</v>
      </c>
    </row>
    <row r="20" spans="1:27" ht="21.75" customHeight="1" x14ac:dyDescent="0.2">
      <c r="A20" s="56" t="s">
        <v>353</v>
      </c>
      <c r="B20" s="24"/>
      <c r="C20" s="55" t="s">
        <v>354</v>
      </c>
      <c r="D20" s="24"/>
      <c r="E20" s="55" t="s">
        <v>143</v>
      </c>
      <c r="F20" s="24"/>
      <c r="G20" s="56" t="s">
        <v>113</v>
      </c>
      <c r="H20" s="24"/>
      <c r="I20" s="25">
        <v>1000</v>
      </c>
      <c r="J20" s="24"/>
      <c r="K20" s="32">
        <v>100</v>
      </c>
      <c r="L20" s="106"/>
      <c r="M20" s="148">
        <v>100000</v>
      </c>
      <c r="N20" s="106"/>
      <c r="O20" s="148">
        <v>170831</v>
      </c>
      <c r="P20" s="106"/>
      <c r="Q20" s="32">
        <v>0</v>
      </c>
      <c r="R20" s="106"/>
      <c r="S20" s="32">
        <v>25</v>
      </c>
      <c r="T20" s="106"/>
      <c r="U20" s="148">
        <v>0</v>
      </c>
      <c r="V20" s="106"/>
      <c r="W20" s="148">
        <v>235764</v>
      </c>
      <c r="X20" s="106"/>
      <c r="Y20" s="148">
        <v>70806</v>
      </c>
      <c r="Z20" s="106"/>
      <c r="AA20" s="148">
        <v>70806</v>
      </c>
    </row>
    <row r="21" spans="1:27" ht="21.75" customHeight="1" x14ac:dyDescent="0.2">
      <c r="A21" s="56" t="s">
        <v>355</v>
      </c>
      <c r="B21" s="24"/>
      <c r="C21" s="55" t="s">
        <v>356</v>
      </c>
      <c r="D21" s="24"/>
      <c r="E21" s="55" t="s">
        <v>207</v>
      </c>
      <c r="F21" s="24"/>
      <c r="G21" s="56" t="s">
        <v>113</v>
      </c>
      <c r="H21" s="24"/>
      <c r="I21" s="25">
        <v>20000</v>
      </c>
      <c r="J21" s="24"/>
      <c r="K21" s="32">
        <v>0</v>
      </c>
      <c r="L21" s="106"/>
      <c r="M21" s="148">
        <v>0</v>
      </c>
      <c r="N21" s="106"/>
      <c r="O21" s="148">
        <v>29992275</v>
      </c>
      <c r="P21" s="106"/>
      <c r="Q21" s="32">
        <v>0</v>
      </c>
      <c r="R21" s="106"/>
      <c r="S21" s="32">
        <v>0</v>
      </c>
      <c r="T21" s="106"/>
      <c r="U21" s="148">
        <v>0</v>
      </c>
      <c r="V21" s="106"/>
      <c r="W21" s="148">
        <v>0</v>
      </c>
      <c r="X21" s="106"/>
      <c r="Y21" s="148">
        <v>29992275</v>
      </c>
      <c r="Z21" s="106"/>
      <c r="AA21" s="148">
        <v>29992275</v>
      </c>
    </row>
    <row r="22" spans="1:27" ht="21.75" customHeight="1" x14ac:dyDescent="0.2">
      <c r="A22" s="56" t="s">
        <v>357</v>
      </c>
      <c r="B22" s="24"/>
      <c r="C22" s="55" t="s">
        <v>358</v>
      </c>
      <c r="D22" s="24"/>
      <c r="E22" s="55" t="s">
        <v>131</v>
      </c>
      <c r="F22" s="24"/>
      <c r="G22" s="56" t="s">
        <v>113</v>
      </c>
      <c r="H22" s="24"/>
      <c r="I22" s="25">
        <v>7797000</v>
      </c>
      <c r="J22" s="24"/>
      <c r="K22" s="32">
        <v>998</v>
      </c>
      <c r="L22" s="106"/>
      <c r="M22" s="148">
        <v>7781406000</v>
      </c>
      <c r="N22" s="106"/>
      <c r="O22" s="148">
        <v>1036733972</v>
      </c>
      <c r="P22" s="106"/>
      <c r="Q22" s="32">
        <v>8781438694</v>
      </c>
      <c r="R22" s="106"/>
      <c r="S22" s="32">
        <v>3890703</v>
      </c>
      <c r="T22" s="106"/>
      <c r="U22" s="148">
        <v>38907030</v>
      </c>
      <c r="V22" s="106"/>
      <c r="W22" s="148">
        <v>0</v>
      </c>
      <c r="X22" s="106"/>
      <c r="Y22" s="148">
        <v>-6096455</v>
      </c>
      <c r="Z22" s="106"/>
      <c r="AA22" s="148">
        <v>-6096455</v>
      </c>
    </row>
    <row r="23" spans="1:27" ht="21.75" customHeight="1" x14ac:dyDescent="0.2">
      <c r="A23" s="56" t="s">
        <v>357</v>
      </c>
      <c r="B23" s="24"/>
      <c r="C23" s="55" t="s">
        <v>358</v>
      </c>
      <c r="D23" s="24"/>
      <c r="E23" s="55" t="s">
        <v>131</v>
      </c>
      <c r="F23" s="24"/>
      <c r="G23" s="56" t="s">
        <v>113</v>
      </c>
      <c r="H23" s="24"/>
      <c r="I23" s="25">
        <v>721000</v>
      </c>
      <c r="J23" s="24"/>
      <c r="K23" s="32">
        <v>0</v>
      </c>
      <c r="L23" s="106"/>
      <c r="M23" s="148">
        <v>0</v>
      </c>
      <c r="N23" s="106"/>
      <c r="O23" s="148">
        <v>95868308</v>
      </c>
      <c r="P23" s="106"/>
      <c r="Q23" s="32">
        <v>0</v>
      </c>
      <c r="R23" s="106"/>
      <c r="S23" s="32">
        <v>0</v>
      </c>
      <c r="T23" s="106"/>
      <c r="U23" s="148">
        <v>0</v>
      </c>
      <c r="V23" s="106"/>
      <c r="W23" s="148">
        <v>0</v>
      </c>
      <c r="X23" s="106"/>
      <c r="Y23" s="148">
        <v>95868308</v>
      </c>
      <c r="Z23" s="106"/>
      <c r="AA23" s="148">
        <v>95868308</v>
      </c>
    </row>
    <row r="24" spans="1:27" ht="21.75" customHeight="1" x14ac:dyDescent="0.2">
      <c r="A24" s="56" t="s">
        <v>357</v>
      </c>
      <c r="B24" s="24"/>
      <c r="C24" s="55" t="s">
        <v>359</v>
      </c>
      <c r="D24" s="24"/>
      <c r="E24" s="55" t="s">
        <v>134</v>
      </c>
      <c r="F24" s="24"/>
      <c r="G24" s="56" t="s">
        <v>113</v>
      </c>
      <c r="H24" s="24"/>
      <c r="I24" s="25">
        <v>3966000</v>
      </c>
      <c r="J24" s="24"/>
      <c r="K24" s="32">
        <v>1098</v>
      </c>
      <c r="L24" s="106"/>
      <c r="M24" s="148">
        <v>4354668000</v>
      </c>
      <c r="N24" s="106"/>
      <c r="O24" s="148">
        <v>99124469</v>
      </c>
      <c r="P24" s="106"/>
      <c r="Q24" s="32">
        <v>4466741806</v>
      </c>
      <c r="R24" s="106"/>
      <c r="S24" s="32">
        <v>2177334</v>
      </c>
      <c r="T24" s="106"/>
      <c r="U24" s="148">
        <v>21773340</v>
      </c>
      <c r="V24" s="106"/>
      <c r="W24" s="148">
        <v>0</v>
      </c>
      <c r="X24" s="106"/>
      <c r="Y24" s="148">
        <v>-36900011</v>
      </c>
      <c r="Z24" s="106"/>
      <c r="AA24" s="148">
        <v>-36900011</v>
      </c>
    </row>
    <row r="25" spans="1:27" ht="21.75" customHeight="1" x14ac:dyDescent="0.2">
      <c r="A25" s="56" t="s">
        <v>357</v>
      </c>
      <c r="B25" s="24"/>
      <c r="C25" s="55" t="s">
        <v>359</v>
      </c>
      <c r="D25" s="24"/>
      <c r="E25" s="55" t="s">
        <v>134</v>
      </c>
      <c r="F25" s="24"/>
      <c r="G25" s="56" t="s">
        <v>113</v>
      </c>
      <c r="H25" s="24"/>
      <c r="I25" s="25">
        <v>19974000</v>
      </c>
      <c r="J25" s="24"/>
      <c r="K25" s="32">
        <v>0</v>
      </c>
      <c r="L25" s="106"/>
      <c r="M25" s="148">
        <v>0</v>
      </c>
      <c r="N25" s="106"/>
      <c r="O25" s="148">
        <v>499221418</v>
      </c>
      <c r="P25" s="106"/>
      <c r="Q25" s="32">
        <v>0</v>
      </c>
      <c r="R25" s="106"/>
      <c r="S25" s="32">
        <v>0</v>
      </c>
      <c r="T25" s="106"/>
      <c r="U25" s="148">
        <v>0</v>
      </c>
      <c r="V25" s="106"/>
      <c r="W25" s="148">
        <v>0</v>
      </c>
      <c r="X25" s="106"/>
      <c r="Y25" s="148">
        <v>499221418</v>
      </c>
      <c r="Z25" s="106"/>
      <c r="AA25" s="148">
        <v>499221418</v>
      </c>
    </row>
    <row r="26" spans="1:27" ht="21.75" customHeight="1" x14ac:dyDescent="0.2">
      <c r="A26" s="56" t="s">
        <v>357</v>
      </c>
      <c r="B26" s="24"/>
      <c r="C26" s="55" t="s">
        <v>360</v>
      </c>
      <c r="D26" s="24"/>
      <c r="E26" s="55" t="s">
        <v>112</v>
      </c>
      <c r="F26" s="24"/>
      <c r="G26" s="56" t="s">
        <v>113</v>
      </c>
      <c r="H26" s="24"/>
      <c r="I26" s="25">
        <v>5000</v>
      </c>
      <c r="J26" s="24"/>
      <c r="K26" s="32">
        <v>1198</v>
      </c>
      <c r="L26" s="106"/>
      <c r="M26" s="148">
        <v>5990000</v>
      </c>
      <c r="N26" s="106"/>
      <c r="O26" s="148">
        <v>24994</v>
      </c>
      <c r="P26" s="106"/>
      <c r="Q26" s="32">
        <v>5631294</v>
      </c>
      <c r="R26" s="106"/>
      <c r="S26" s="32">
        <v>2995</v>
      </c>
      <c r="T26" s="106"/>
      <c r="U26" s="148">
        <v>29950</v>
      </c>
      <c r="V26" s="106"/>
      <c r="W26" s="148">
        <v>0</v>
      </c>
      <c r="X26" s="106"/>
      <c r="Y26" s="148">
        <v>350755</v>
      </c>
      <c r="Z26" s="106"/>
      <c r="AA26" s="148">
        <v>350755</v>
      </c>
    </row>
    <row r="27" spans="1:27" ht="21.75" customHeight="1" x14ac:dyDescent="0.2">
      <c r="A27" s="56" t="s">
        <v>357</v>
      </c>
      <c r="B27" s="24"/>
      <c r="C27" s="55" t="s">
        <v>360</v>
      </c>
      <c r="D27" s="24"/>
      <c r="E27" s="55" t="s">
        <v>112</v>
      </c>
      <c r="F27" s="24"/>
      <c r="G27" s="56" t="s">
        <v>113</v>
      </c>
      <c r="H27" s="24"/>
      <c r="I27" s="25">
        <v>4063000</v>
      </c>
      <c r="J27" s="24"/>
      <c r="K27" s="32">
        <v>0</v>
      </c>
      <c r="L27" s="106"/>
      <c r="M27" s="148">
        <v>0</v>
      </c>
      <c r="N27" s="106"/>
      <c r="O27" s="148">
        <v>20309769</v>
      </c>
      <c r="P27" s="106"/>
      <c r="Q27" s="32">
        <v>0</v>
      </c>
      <c r="R27" s="106"/>
      <c r="S27" s="32">
        <v>0</v>
      </c>
      <c r="T27" s="106"/>
      <c r="U27" s="148">
        <v>0</v>
      </c>
      <c r="V27" s="106"/>
      <c r="W27" s="148">
        <v>0</v>
      </c>
      <c r="X27" s="106"/>
      <c r="Y27" s="148">
        <v>20309769</v>
      </c>
      <c r="Z27" s="106"/>
      <c r="AA27" s="148">
        <v>20309769</v>
      </c>
    </row>
    <row r="28" spans="1:27" ht="21.75" customHeight="1" x14ac:dyDescent="0.2">
      <c r="A28" s="56" t="s">
        <v>357</v>
      </c>
      <c r="B28" s="24"/>
      <c r="C28" s="55" t="s">
        <v>361</v>
      </c>
      <c r="D28" s="24"/>
      <c r="E28" s="55" t="s">
        <v>205</v>
      </c>
      <c r="F28" s="24"/>
      <c r="G28" s="56" t="s">
        <v>113</v>
      </c>
      <c r="H28" s="24"/>
      <c r="I28" s="25">
        <v>98000</v>
      </c>
      <c r="J28" s="24"/>
      <c r="K28" s="32">
        <v>1298</v>
      </c>
      <c r="L28" s="106"/>
      <c r="M28" s="148">
        <v>127204000</v>
      </c>
      <c r="N28" s="106"/>
      <c r="O28" s="148">
        <v>97975</v>
      </c>
      <c r="P28" s="106"/>
      <c r="Q28" s="32">
        <v>110373348</v>
      </c>
      <c r="R28" s="106"/>
      <c r="S28" s="32">
        <v>63602</v>
      </c>
      <c r="T28" s="106"/>
      <c r="U28" s="148">
        <v>636020</v>
      </c>
      <c r="V28" s="106"/>
      <c r="W28" s="148">
        <v>0</v>
      </c>
      <c r="X28" s="106"/>
      <c r="Y28" s="148">
        <v>16229005</v>
      </c>
      <c r="Z28" s="106"/>
      <c r="AA28" s="148">
        <v>16229005</v>
      </c>
    </row>
    <row r="29" spans="1:27" ht="21.75" customHeight="1" x14ac:dyDescent="0.2">
      <c r="A29" s="56" t="s">
        <v>357</v>
      </c>
      <c r="B29" s="24"/>
      <c r="C29" s="55" t="s">
        <v>361</v>
      </c>
      <c r="D29" s="24"/>
      <c r="E29" s="55" t="s">
        <v>205</v>
      </c>
      <c r="F29" s="24"/>
      <c r="G29" s="56" t="s">
        <v>113</v>
      </c>
      <c r="H29" s="24"/>
      <c r="I29" s="25">
        <v>20513000</v>
      </c>
      <c r="J29" s="24"/>
      <c r="K29" s="32">
        <v>0</v>
      </c>
      <c r="L29" s="106"/>
      <c r="M29" s="148">
        <v>0</v>
      </c>
      <c r="N29" s="106"/>
      <c r="O29" s="148">
        <v>20507718</v>
      </c>
      <c r="P29" s="106"/>
      <c r="Q29" s="32">
        <v>0</v>
      </c>
      <c r="R29" s="106"/>
      <c r="S29" s="32">
        <v>0</v>
      </c>
      <c r="T29" s="106"/>
      <c r="U29" s="148">
        <v>0</v>
      </c>
      <c r="V29" s="106"/>
      <c r="W29" s="148">
        <v>0</v>
      </c>
      <c r="X29" s="106"/>
      <c r="Y29" s="148">
        <v>20507718</v>
      </c>
      <c r="Z29" s="106"/>
      <c r="AA29" s="148">
        <v>20507718</v>
      </c>
    </row>
    <row r="30" spans="1:27" ht="21.75" customHeight="1" x14ac:dyDescent="0.2">
      <c r="A30" s="56" t="s">
        <v>339</v>
      </c>
      <c r="B30" s="24"/>
      <c r="C30" s="55" t="s">
        <v>362</v>
      </c>
      <c r="D30" s="24"/>
      <c r="E30" s="55" t="s">
        <v>149</v>
      </c>
      <c r="F30" s="24"/>
      <c r="G30" s="56" t="s">
        <v>363</v>
      </c>
      <c r="H30" s="24"/>
      <c r="I30" s="25">
        <v>1000</v>
      </c>
      <c r="J30" s="24"/>
      <c r="K30" s="32">
        <v>231</v>
      </c>
      <c r="L30" s="106"/>
      <c r="M30" s="148">
        <v>231000</v>
      </c>
      <c r="N30" s="106"/>
      <c r="O30" s="148">
        <v>346908</v>
      </c>
      <c r="P30" s="106"/>
      <c r="Q30" s="32">
        <v>0</v>
      </c>
      <c r="R30" s="106"/>
      <c r="S30" s="32">
        <v>57</v>
      </c>
      <c r="T30" s="106"/>
      <c r="U30" s="148">
        <v>0</v>
      </c>
      <c r="V30" s="106"/>
      <c r="W30" s="148">
        <v>93699</v>
      </c>
      <c r="X30" s="106"/>
      <c r="Y30" s="148">
        <v>115851</v>
      </c>
      <c r="Z30" s="106"/>
      <c r="AA30" s="148">
        <v>115851</v>
      </c>
    </row>
    <row r="31" spans="1:27" ht="21.75" customHeight="1" x14ac:dyDescent="0.2">
      <c r="A31" s="56" t="s">
        <v>343</v>
      </c>
      <c r="B31" s="24"/>
      <c r="C31" s="55" t="s">
        <v>345</v>
      </c>
      <c r="D31" s="24"/>
      <c r="E31" s="55" t="s">
        <v>196</v>
      </c>
      <c r="F31" s="24"/>
      <c r="G31" s="56" t="s">
        <v>363</v>
      </c>
      <c r="H31" s="24"/>
      <c r="I31" s="25">
        <v>8896000</v>
      </c>
      <c r="J31" s="24"/>
      <c r="K31" s="32">
        <v>41.461300000000001</v>
      </c>
      <c r="L31" s="106"/>
      <c r="M31" s="148">
        <v>368839724.80000001</v>
      </c>
      <c r="N31" s="106"/>
      <c r="O31" s="148">
        <v>782646421</v>
      </c>
      <c r="P31" s="106"/>
      <c r="Q31" s="32">
        <v>0</v>
      </c>
      <c r="R31" s="106"/>
      <c r="S31" s="32">
        <v>94927</v>
      </c>
      <c r="T31" s="106"/>
      <c r="U31" s="148">
        <v>0</v>
      </c>
      <c r="V31" s="106"/>
      <c r="W31" s="148">
        <v>0</v>
      </c>
      <c r="X31" s="106"/>
      <c r="Y31" s="148">
        <v>413711769.19999999</v>
      </c>
      <c r="Z31" s="106"/>
      <c r="AA31" s="148">
        <v>137763645</v>
      </c>
    </row>
    <row r="32" spans="1:27" ht="21.75" customHeight="1" x14ac:dyDescent="0.2">
      <c r="A32" s="56" t="s">
        <v>364</v>
      </c>
      <c r="B32" s="24"/>
      <c r="C32" s="55" t="s">
        <v>365</v>
      </c>
      <c r="D32" s="24"/>
      <c r="E32" s="55" t="s">
        <v>177</v>
      </c>
      <c r="F32" s="24"/>
      <c r="G32" s="56" t="s">
        <v>363</v>
      </c>
      <c r="H32" s="24"/>
      <c r="I32" s="25">
        <v>1000</v>
      </c>
      <c r="J32" s="24"/>
      <c r="K32" s="32">
        <v>7</v>
      </c>
      <c r="L32" s="106"/>
      <c r="M32" s="148">
        <v>7000</v>
      </c>
      <c r="N32" s="106"/>
      <c r="O32" s="148">
        <v>50987</v>
      </c>
      <c r="P32" s="106"/>
      <c r="Q32" s="32">
        <v>0</v>
      </c>
      <c r="R32" s="106"/>
      <c r="S32" s="32">
        <v>1</v>
      </c>
      <c r="T32" s="106"/>
      <c r="U32" s="148">
        <v>0</v>
      </c>
      <c r="V32" s="106"/>
      <c r="W32" s="148">
        <v>0</v>
      </c>
      <c r="X32" s="106"/>
      <c r="Y32" s="148">
        <v>43986</v>
      </c>
      <c r="Z32" s="106"/>
      <c r="AA32" s="148">
        <v>43986</v>
      </c>
    </row>
    <row r="33" spans="1:27" ht="21.75" customHeight="1" x14ac:dyDescent="0.2">
      <c r="A33" s="56" t="s">
        <v>364</v>
      </c>
      <c r="B33" s="24"/>
      <c r="C33" s="55" t="s">
        <v>366</v>
      </c>
      <c r="D33" s="24"/>
      <c r="E33" s="55" t="s">
        <v>129</v>
      </c>
      <c r="F33" s="24"/>
      <c r="G33" s="56" t="s">
        <v>363</v>
      </c>
      <c r="H33" s="24"/>
      <c r="I33" s="25">
        <v>1000</v>
      </c>
      <c r="J33" s="24"/>
      <c r="K33" s="32">
        <v>51</v>
      </c>
      <c r="L33" s="106"/>
      <c r="M33" s="148">
        <v>51000</v>
      </c>
      <c r="N33" s="106"/>
      <c r="O33" s="148">
        <v>189951</v>
      </c>
      <c r="P33" s="106"/>
      <c r="Q33" s="32">
        <v>0</v>
      </c>
      <c r="R33" s="106"/>
      <c r="S33" s="32">
        <v>12</v>
      </c>
      <c r="T33" s="106"/>
      <c r="U33" s="148">
        <v>0</v>
      </c>
      <c r="V33" s="106"/>
      <c r="W33" s="148">
        <v>0</v>
      </c>
      <c r="X33" s="106"/>
      <c r="Y33" s="148">
        <v>138939</v>
      </c>
      <c r="Z33" s="106"/>
      <c r="AA33" s="148">
        <v>138939</v>
      </c>
    </row>
    <row r="34" spans="1:27" ht="21.75" customHeight="1" x14ac:dyDescent="0.2">
      <c r="A34" s="56" t="s">
        <v>364</v>
      </c>
      <c r="B34" s="24"/>
      <c r="C34" s="55" t="s">
        <v>367</v>
      </c>
      <c r="D34" s="24"/>
      <c r="E34" s="55" t="s">
        <v>200</v>
      </c>
      <c r="F34" s="24"/>
      <c r="G34" s="56" t="s">
        <v>363</v>
      </c>
      <c r="H34" s="24"/>
      <c r="I34" s="25">
        <v>1000</v>
      </c>
      <c r="J34" s="24"/>
      <c r="K34" s="32">
        <v>160</v>
      </c>
      <c r="L34" s="106"/>
      <c r="M34" s="148">
        <v>160000</v>
      </c>
      <c r="N34" s="106"/>
      <c r="O34" s="148">
        <v>300922</v>
      </c>
      <c r="P34" s="106"/>
      <c r="Q34" s="32">
        <v>0</v>
      </c>
      <c r="R34" s="106"/>
      <c r="S34" s="32">
        <v>40</v>
      </c>
      <c r="T34" s="106"/>
      <c r="U34" s="148">
        <v>0</v>
      </c>
      <c r="V34" s="106"/>
      <c r="W34" s="148">
        <v>0</v>
      </c>
      <c r="X34" s="106"/>
      <c r="Y34" s="148">
        <v>140882</v>
      </c>
      <c r="Z34" s="106"/>
      <c r="AA34" s="148">
        <v>140882</v>
      </c>
    </row>
    <row r="35" spans="1:27" ht="21.75" customHeight="1" x14ac:dyDescent="0.2">
      <c r="A35" s="56" t="s">
        <v>368</v>
      </c>
      <c r="B35" s="24"/>
      <c r="C35" s="55" t="s">
        <v>369</v>
      </c>
      <c r="D35" s="24"/>
      <c r="E35" s="55" t="s">
        <v>130</v>
      </c>
      <c r="F35" s="24"/>
      <c r="G35" s="56" t="s">
        <v>363</v>
      </c>
      <c r="H35" s="24"/>
      <c r="I35" s="25">
        <v>1000</v>
      </c>
      <c r="J35" s="24"/>
      <c r="K35" s="32">
        <v>31</v>
      </c>
      <c r="L35" s="106"/>
      <c r="M35" s="148">
        <v>31000</v>
      </c>
      <c r="N35" s="106"/>
      <c r="O35" s="148">
        <v>669827</v>
      </c>
      <c r="P35" s="106"/>
      <c r="Q35" s="32">
        <v>0</v>
      </c>
      <c r="R35" s="106"/>
      <c r="S35" s="32">
        <v>6</v>
      </c>
      <c r="T35" s="106"/>
      <c r="U35" s="148">
        <v>0</v>
      </c>
      <c r="V35" s="106"/>
      <c r="W35" s="148">
        <v>0</v>
      </c>
      <c r="X35" s="106"/>
      <c r="Y35" s="148">
        <v>638821</v>
      </c>
      <c r="Z35" s="106"/>
      <c r="AA35" s="148">
        <v>638821</v>
      </c>
    </row>
    <row r="36" spans="1:27" ht="21.75" customHeight="1" x14ac:dyDescent="0.2">
      <c r="A36" s="56" t="s">
        <v>351</v>
      </c>
      <c r="B36" s="24"/>
      <c r="C36" s="55" t="s">
        <v>352</v>
      </c>
      <c r="D36" s="24"/>
      <c r="E36" s="55" t="s">
        <v>210</v>
      </c>
      <c r="F36" s="24"/>
      <c r="G36" s="56" t="s">
        <v>363</v>
      </c>
      <c r="H36" s="24"/>
      <c r="I36" s="25">
        <v>2330000</v>
      </c>
      <c r="J36" s="24"/>
      <c r="K36" s="32">
        <v>8.8583999999999996</v>
      </c>
      <c r="L36" s="106"/>
      <c r="M36" s="148">
        <v>20640072</v>
      </c>
      <c r="N36" s="106"/>
      <c r="O36" s="148">
        <v>81529000</v>
      </c>
      <c r="P36" s="106"/>
      <c r="Q36" s="32">
        <v>0</v>
      </c>
      <c r="R36" s="106"/>
      <c r="S36" s="32">
        <v>5306</v>
      </c>
      <c r="T36" s="106"/>
      <c r="U36" s="148">
        <v>0</v>
      </c>
      <c r="V36" s="106"/>
      <c r="W36" s="148">
        <v>0</v>
      </c>
      <c r="X36" s="106"/>
      <c r="Y36" s="148">
        <v>60883622</v>
      </c>
      <c r="Z36" s="106"/>
      <c r="AA36" s="148">
        <v>96961720</v>
      </c>
    </row>
    <row r="37" spans="1:27" ht="21.75" customHeight="1" thickBot="1" x14ac:dyDescent="0.25">
      <c r="A37" s="216" t="s">
        <v>513</v>
      </c>
      <c r="B37" s="216"/>
      <c r="C37" s="216"/>
      <c r="D37" s="24"/>
      <c r="E37" s="55"/>
      <c r="F37" s="24"/>
      <c r="G37" s="56"/>
      <c r="H37" s="24"/>
      <c r="I37" s="25"/>
      <c r="J37" s="24"/>
      <c r="K37" s="32"/>
      <c r="L37" s="106"/>
      <c r="M37" s="153">
        <f>SUM(M9:M36)</f>
        <v>13450102018.299999</v>
      </c>
      <c r="N37" s="152"/>
      <c r="O37" s="153">
        <f>SUM(O9:O36)</f>
        <v>4094025575</v>
      </c>
      <c r="P37" s="152"/>
      <c r="Q37" s="153">
        <f>SUM(Q9:Q36)</f>
        <v>13364185142</v>
      </c>
      <c r="R37" s="152"/>
      <c r="S37" s="153">
        <f>SUM(S9:S36)</f>
        <v>6438130</v>
      </c>
      <c r="T37" s="152"/>
      <c r="U37" s="153">
        <f>SUM(U9:U36)</f>
        <v>61346340</v>
      </c>
      <c r="V37" s="152"/>
      <c r="W37" s="153">
        <f>SUM(W9:W36)</f>
        <v>873288</v>
      </c>
      <c r="X37" s="152"/>
      <c r="Y37" s="153">
        <f>SUM(Y9:Y36)</f>
        <v>1750489944.7</v>
      </c>
      <c r="Z37" s="152"/>
      <c r="AA37" s="153">
        <f>SUM(AA9:AA36)</f>
        <v>1510619918.5</v>
      </c>
    </row>
    <row r="38" spans="1:27" ht="21.75" customHeight="1" thickTop="1" x14ac:dyDescent="0.2">
      <c r="A38" s="56"/>
      <c r="B38" s="24"/>
      <c r="C38" s="55"/>
      <c r="D38" s="24"/>
      <c r="E38" s="55"/>
      <c r="F38" s="24"/>
      <c r="G38" s="56"/>
      <c r="H38" s="24"/>
      <c r="I38" s="25"/>
      <c r="J38" s="24"/>
      <c r="K38" s="32"/>
      <c r="L38" s="106"/>
      <c r="M38" s="148"/>
      <c r="N38" s="106"/>
      <c r="O38" s="148"/>
      <c r="P38" s="106"/>
      <c r="Q38" s="32"/>
      <c r="R38" s="106"/>
      <c r="S38" s="32"/>
      <c r="T38" s="106"/>
      <c r="U38" s="148"/>
      <c r="V38" s="106"/>
      <c r="W38" s="148"/>
      <c r="X38" s="106"/>
      <c r="Y38" s="148"/>
      <c r="Z38" s="106"/>
      <c r="AA38" s="148"/>
    </row>
    <row r="39" spans="1:27" ht="21.75" customHeight="1" x14ac:dyDescent="0.2">
      <c r="A39" s="216">
        <v>25</v>
      </c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  <c r="AA39" s="216"/>
    </row>
    <row r="40" spans="1:27" ht="21.75" customHeight="1" x14ac:dyDescent="0.2">
      <c r="A40" s="208" t="s">
        <v>0</v>
      </c>
      <c r="B40" s="208"/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</row>
    <row r="41" spans="1:27" ht="21.75" customHeight="1" x14ac:dyDescent="0.2">
      <c r="A41" s="208" t="s">
        <v>276</v>
      </c>
      <c r="B41" s="208"/>
      <c r="C41" s="208"/>
      <c r="D41" s="208"/>
      <c r="E41" s="20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8"/>
      <c r="U41" s="208"/>
      <c r="V41" s="208"/>
      <c r="W41" s="208"/>
      <c r="X41" s="208"/>
      <c r="Y41" s="208"/>
      <c r="Z41" s="208"/>
      <c r="AA41" s="208"/>
    </row>
    <row r="42" spans="1:27" ht="21.75" customHeight="1" x14ac:dyDescent="0.2">
      <c r="A42" s="208" t="s">
        <v>2</v>
      </c>
      <c r="B42" s="208"/>
      <c r="C42" s="208"/>
      <c r="D42" s="208"/>
      <c r="E42" s="20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8"/>
      <c r="U42" s="208"/>
      <c r="V42" s="208"/>
      <c r="W42" s="208"/>
      <c r="X42" s="208"/>
      <c r="Y42" s="208"/>
      <c r="Z42" s="208"/>
      <c r="AA42" s="208"/>
    </row>
    <row r="43" spans="1:27" ht="21.75" customHeight="1" x14ac:dyDescent="0.2">
      <c r="A43" s="186" t="s">
        <v>539</v>
      </c>
      <c r="B43" s="186"/>
      <c r="C43" s="186"/>
      <c r="D43" s="186"/>
      <c r="E43" s="186"/>
      <c r="F43" s="186"/>
      <c r="G43" s="186"/>
      <c r="H43" s="186"/>
      <c r="I43" s="186"/>
      <c r="J43" s="186"/>
      <c r="K43" s="186"/>
      <c r="L43" s="186"/>
      <c r="M43" s="186"/>
      <c r="N43" s="186"/>
      <c r="O43" s="186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</row>
    <row r="44" spans="1:27" ht="21.75" customHeight="1" x14ac:dyDescent="0.2">
      <c r="A44" s="171"/>
      <c r="G44" s="171"/>
      <c r="K44" s="171"/>
      <c r="Q44" s="171"/>
      <c r="S44" s="171"/>
    </row>
    <row r="45" spans="1:27" ht="21.75" customHeight="1" x14ac:dyDescent="0.2">
      <c r="A45" s="171"/>
      <c r="G45" s="194" t="s">
        <v>293</v>
      </c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AA45" s="61" t="s">
        <v>294</v>
      </c>
    </row>
    <row r="46" spans="1:27" ht="41.25" customHeight="1" x14ac:dyDescent="0.2">
      <c r="A46" s="168" t="s">
        <v>328</v>
      </c>
      <c r="C46" s="168" t="s">
        <v>329</v>
      </c>
      <c r="E46" s="168" t="s">
        <v>520</v>
      </c>
      <c r="G46" s="16" t="s">
        <v>83</v>
      </c>
      <c r="H46" s="4"/>
      <c r="I46" s="16" t="s">
        <v>13</v>
      </c>
      <c r="J46" s="4"/>
      <c r="K46" s="16" t="s">
        <v>82</v>
      </c>
      <c r="L46" s="4"/>
      <c r="M46" s="16" t="s">
        <v>330</v>
      </c>
      <c r="N46" s="4"/>
      <c r="O46" s="16" t="s">
        <v>331</v>
      </c>
      <c r="P46" s="4"/>
      <c r="Q46" s="16" t="s">
        <v>332</v>
      </c>
      <c r="R46" s="4"/>
      <c r="S46" s="16" t="s">
        <v>333</v>
      </c>
      <c r="T46" s="4"/>
      <c r="U46" s="16" t="s">
        <v>334</v>
      </c>
      <c r="V46" s="4"/>
      <c r="W46" s="109" t="s">
        <v>335</v>
      </c>
      <c r="X46" s="4"/>
      <c r="Y46" s="16" t="s">
        <v>522</v>
      </c>
      <c r="AA46" s="16" t="s">
        <v>522</v>
      </c>
    </row>
    <row r="47" spans="1:27" ht="21.75" customHeight="1" x14ac:dyDescent="0.2">
      <c r="A47" s="216" t="s">
        <v>538</v>
      </c>
      <c r="B47" s="216"/>
      <c r="C47" s="216"/>
      <c r="D47" s="24"/>
      <c r="E47" s="55"/>
      <c r="F47" s="24"/>
      <c r="G47" s="56"/>
      <c r="H47" s="24"/>
      <c r="I47" s="25"/>
      <c r="J47" s="24"/>
      <c r="K47" s="32"/>
      <c r="L47" s="106"/>
      <c r="M47" s="148">
        <f>M37</f>
        <v>13450102018.299999</v>
      </c>
      <c r="N47" s="106"/>
      <c r="O47" s="148">
        <f>O37</f>
        <v>4094025575</v>
      </c>
      <c r="P47" s="106"/>
      <c r="Q47" s="148">
        <f>Q37</f>
        <v>13364185142</v>
      </c>
      <c r="R47" s="106"/>
      <c r="S47" s="148">
        <f>S37</f>
        <v>6438130</v>
      </c>
      <c r="T47" s="106"/>
      <c r="U47" s="148">
        <f>U37</f>
        <v>61346340</v>
      </c>
      <c r="V47" s="106"/>
      <c r="W47" s="148">
        <f>W37</f>
        <v>873288</v>
      </c>
      <c r="X47" s="106"/>
      <c r="Y47" s="148">
        <f>Y37</f>
        <v>1750489944.7</v>
      </c>
      <c r="Z47" s="106"/>
      <c r="AA47" s="148">
        <f>AA37</f>
        <v>1510619918.5</v>
      </c>
    </row>
    <row r="48" spans="1:27" ht="21.75" customHeight="1" x14ac:dyDescent="0.2">
      <c r="A48" s="56" t="s">
        <v>351</v>
      </c>
      <c r="B48" s="24"/>
      <c r="C48" s="55" t="s">
        <v>370</v>
      </c>
      <c r="D48" s="24"/>
      <c r="E48" s="55" t="s">
        <v>187</v>
      </c>
      <c r="F48" s="24"/>
      <c r="G48" s="56" t="s">
        <v>363</v>
      </c>
      <c r="H48" s="24"/>
      <c r="I48" s="25">
        <v>5000</v>
      </c>
      <c r="J48" s="24"/>
      <c r="K48" s="32">
        <v>318</v>
      </c>
      <c r="L48" s="106"/>
      <c r="M48" s="148">
        <v>1590000</v>
      </c>
      <c r="N48" s="106"/>
      <c r="O48" s="148">
        <v>5623552</v>
      </c>
      <c r="P48" s="106"/>
      <c r="Q48" s="32">
        <v>0</v>
      </c>
      <c r="R48" s="106"/>
      <c r="S48" s="32">
        <v>406</v>
      </c>
      <c r="T48" s="106"/>
      <c r="U48" s="148">
        <v>0</v>
      </c>
      <c r="V48" s="106"/>
      <c r="W48" s="148">
        <v>348956</v>
      </c>
      <c r="X48" s="106"/>
      <c r="Y48" s="148">
        <v>4033146</v>
      </c>
      <c r="Z48" s="106"/>
      <c r="AA48" s="148">
        <v>4033146</v>
      </c>
    </row>
    <row r="49" spans="1:27" ht="21.75" customHeight="1" x14ac:dyDescent="0.2">
      <c r="A49" s="56" t="s">
        <v>339</v>
      </c>
      <c r="B49" s="24"/>
      <c r="C49" s="55" t="s">
        <v>371</v>
      </c>
      <c r="D49" s="24"/>
      <c r="E49" s="55" t="s">
        <v>97</v>
      </c>
      <c r="F49" s="24"/>
      <c r="G49" s="56" t="s">
        <v>363</v>
      </c>
      <c r="H49" s="24"/>
      <c r="I49" s="25">
        <v>1000</v>
      </c>
      <c r="J49" s="24"/>
      <c r="K49" s="32">
        <v>270</v>
      </c>
      <c r="L49" s="106"/>
      <c r="M49" s="148">
        <v>270000</v>
      </c>
      <c r="N49" s="106"/>
      <c r="O49" s="148">
        <v>417892</v>
      </c>
      <c r="P49" s="106"/>
      <c r="Q49" s="32">
        <v>0</v>
      </c>
      <c r="R49" s="106"/>
      <c r="S49" s="32">
        <v>68</v>
      </c>
      <c r="T49" s="106"/>
      <c r="U49" s="148">
        <v>0</v>
      </c>
      <c r="V49" s="106"/>
      <c r="W49" s="148">
        <v>0</v>
      </c>
      <c r="X49" s="106"/>
      <c r="Y49" s="148">
        <v>147824</v>
      </c>
      <c r="Z49" s="106"/>
      <c r="AA49" s="148">
        <v>147824</v>
      </c>
    </row>
    <row r="50" spans="1:27" ht="21.75" customHeight="1" x14ac:dyDescent="0.2">
      <c r="A50" s="56" t="s">
        <v>372</v>
      </c>
      <c r="B50" s="24"/>
      <c r="C50" s="55" t="s">
        <v>373</v>
      </c>
      <c r="D50" s="24"/>
      <c r="E50" s="55" t="s">
        <v>170</v>
      </c>
      <c r="F50" s="24"/>
      <c r="G50" s="56" t="s">
        <v>363</v>
      </c>
      <c r="H50" s="24"/>
      <c r="I50" s="25">
        <v>200000</v>
      </c>
      <c r="J50" s="24"/>
      <c r="K50" s="32">
        <v>7.8</v>
      </c>
      <c r="L50" s="106"/>
      <c r="M50" s="148">
        <v>1560000</v>
      </c>
      <c r="N50" s="106"/>
      <c r="O50" s="148">
        <v>3599074</v>
      </c>
      <c r="P50" s="106"/>
      <c r="Q50" s="32">
        <v>0</v>
      </c>
      <c r="R50" s="106"/>
      <c r="S50" s="32">
        <v>397</v>
      </c>
      <c r="T50" s="106"/>
      <c r="U50" s="148">
        <v>0</v>
      </c>
      <c r="V50" s="106"/>
      <c r="W50" s="148">
        <v>0</v>
      </c>
      <c r="X50" s="106"/>
      <c r="Y50" s="148">
        <v>2038677</v>
      </c>
      <c r="Z50" s="106"/>
      <c r="AA50" s="148">
        <v>2038677</v>
      </c>
    </row>
    <row r="51" spans="1:27" ht="21.75" customHeight="1" x14ac:dyDescent="0.2">
      <c r="A51" s="56" t="s">
        <v>336</v>
      </c>
      <c r="B51" s="24"/>
      <c r="C51" s="55" t="s">
        <v>347</v>
      </c>
      <c r="D51" s="24"/>
      <c r="E51" s="55" t="s">
        <v>132</v>
      </c>
      <c r="F51" s="24"/>
      <c r="G51" s="56" t="s">
        <v>363</v>
      </c>
      <c r="H51" s="24"/>
      <c r="I51" s="25">
        <v>52000000</v>
      </c>
      <c r="J51" s="24"/>
      <c r="K51" s="32">
        <v>1</v>
      </c>
      <c r="L51" s="106"/>
      <c r="M51" s="148">
        <v>52000000</v>
      </c>
      <c r="N51" s="106"/>
      <c r="O51" s="148">
        <v>311919660</v>
      </c>
      <c r="P51" s="106"/>
      <c r="Q51" s="32">
        <v>0</v>
      </c>
      <c r="R51" s="106"/>
      <c r="S51" s="32">
        <v>13147</v>
      </c>
      <c r="T51" s="106"/>
      <c r="U51" s="148">
        <v>0</v>
      </c>
      <c r="V51" s="106"/>
      <c r="W51" s="148">
        <v>0</v>
      </c>
      <c r="X51" s="106"/>
      <c r="Y51" s="148">
        <v>259906513</v>
      </c>
      <c r="Z51" s="106"/>
      <c r="AA51" s="148">
        <v>327831495</v>
      </c>
    </row>
    <row r="52" spans="1:27" ht="21.75" customHeight="1" x14ac:dyDescent="0.2">
      <c r="A52" s="56" t="s">
        <v>341</v>
      </c>
      <c r="B52" s="24"/>
      <c r="C52" s="55" t="s">
        <v>346</v>
      </c>
      <c r="D52" s="24"/>
      <c r="E52" s="55" t="s">
        <v>178</v>
      </c>
      <c r="F52" s="24"/>
      <c r="G52" s="56" t="s">
        <v>363</v>
      </c>
      <c r="H52" s="24"/>
      <c r="I52" s="25">
        <v>2000</v>
      </c>
      <c r="J52" s="24"/>
      <c r="K52" s="32">
        <v>2</v>
      </c>
      <c r="L52" s="106"/>
      <c r="M52" s="148">
        <v>4000</v>
      </c>
      <c r="N52" s="106"/>
      <c r="O52" s="148">
        <v>63982</v>
      </c>
      <c r="P52" s="106"/>
      <c r="Q52" s="32">
        <v>0</v>
      </c>
      <c r="R52" s="106"/>
      <c r="S52" s="32">
        <v>0</v>
      </c>
      <c r="T52" s="106"/>
      <c r="U52" s="148">
        <v>0</v>
      </c>
      <c r="V52" s="106"/>
      <c r="W52" s="148">
        <v>0</v>
      </c>
      <c r="X52" s="106"/>
      <c r="Y52" s="148">
        <v>59982</v>
      </c>
      <c r="Z52" s="106"/>
      <c r="AA52" s="148">
        <v>119968</v>
      </c>
    </row>
    <row r="53" spans="1:27" ht="21.75" customHeight="1" x14ac:dyDescent="0.2">
      <c r="A53" s="56" t="s">
        <v>351</v>
      </c>
      <c r="B53" s="24"/>
      <c r="C53" s="55" t="s">
        <v>374</v>
      </c>
      <c r="D53" s="24"/>
      <c r="E53" s="55" t="s">
        <v>211</v>
      </c>
      <c r="F53" s="24"/>
      <c r="G53" s="56" t="s">
        <v>363</v>
      </c>
      <c r="H53" s="24"/>
      <c r="I53" s="25">
        <v>1000</v>
      </c>
      <c r="J53" s="24"/>
      <c r="K53" s="32">
        <v>430</v>
      </c>
      <c r="L53" s="106"/>
      <c r="M53" s="148">
        <v>430000</v>
      </c>
      <c r="N53" s="106"/>
      <c r="O53" s="148">
        <v>499871</v>
      </c>
      <c r="P53" s="106"/>
      <c r="Q53" s="32">
        <v>0</v>
      </c>
      <c r="R53" s="106"/>
      <c r="S53" s="32">
        <v>109</v>
      </c>
      <c r="T53" s="106"/>
      <c r="U53" s="148">
        <v>0</v>
      </c>
      <c r="V53" s="106"/>
      <c r="W53" s="148">
        <v>0</v>
      </c>
      <c r="X53" s="106"/>
      <c r="Y53" s="148">
        <v>69762</v>
      </c>
      <c r="Z53" s="106"/>
      <c r="AA53" s="148">
        <v>69762</v>
      </c>
    </row>
    <row r="54" spans="1:27" ht="21.75" customHeight="1" x14ac:dyDescent="0.2">
      <c r="A54" s="56" t="s">
        <v>375</v>
      </c>
      <c r="B54" s="24"/>
      <c r="C54" s="55" t="s">
        <v>376</v>
      </c>
      <c r="D54" s="24"/>
      <c r="E54" s="55" t="s">
        <v>206</v>
      </c>
      <c r="F54" s="24"/>
      <c r="G54" s="56" t="s">
        <v>363</v>
      </c>
      <c r="H54" s="24"/>
      <c r="I54" s="25">
        <v>1000000</v>
      </c>
      <c r="J54" s="24"/>
      <c r="K54" s="32">
        <v>14</v>
      </c>
      <c r="L54" s="106"/>
      <c r="M54" s="148">
        <v>14000000</v>
      </c>
      <c r="N54" s="106"/>
      <c r="O54" s="148">
        <v>35990726</v>
      </c>
      <c r="P54" s="106"/>
      <c r="Q54" s="32">
        <v>0</v>
      </c>
      <c r="R54" s="106"/>
      <c r="S54" s="32">
        <v>3574</v>
      </c>
      <c r="T54" s="106"/>
      <c r="U54" s="148">
        <v>0</v>
      </c>
      <c r="V54" s="106"/>
      <c r="W54" s="148">
        <v>0</v>
      </c>
      <c r="X54" s="106"/>
      <c r="Y54" s="148">
        <v>21987152</v>
      </c>
      <c r="Z54" s="106"/>
      <c r="AA54" s="148">
        <v>21987152</v>
      </c>
    </row>
    <row r="55" spans="1:27" ht="21.75" customHeight="1" x14ac:dyDescent="0.2">
      <c r="A55" s="56" t="s">
        <v>351</v>
      </c>
      <c r="B55" s="24"/>
      <c r="C55" s="55" t="s">
        <v>377</v>
      </c>
      <c r="D55" s="24"/>
      <c r="E55" s="55" t="s">
        <v>77</v>
      </c>
      <c r="F55" s="24"/>
      <c r="G55" s="56" t="s">
        <v>378</v>
      </c>
      <c r="H55" s="24"/>
      <c r="I55" s="25">
        <v>789000</v>
      </c>
      <c r="J55" s="24"/>
      <c r="K55" s="32">
        <v>148</v>
      </c>
      <c r="L55" s="106"/>
      <c r="M55" s="148">
        <v>116772000</v>
      </c>
      <c r="N55" s="106"/>
      <c r="O55" s="148">
        <v>110470000</v>
      </c>
      <c r="P55" s="106"/>
      <c r="Q55" s="32">
        <v>0</v>
      </c>
      <c r="R55" s="106"/>
      <c r="S55" s="32">
        <v>30066</v>
      </c>
      <c r="T55" s="106"/>
      <c r="U55" s="148">
        <v>0</v>
      </c>
      <c r="V55" s="106"/>
      <c r="W55" s="148">
        <v>28440</v>
      </c>
      <c r="X55" s="106"/>
      <c r="Y55" s="148">
        <v>-6332066</v>
      </c>
      <c r="Z55" s="106"/>
      <c r="AA55" s="148">
        <v>-6332066</v>
      </c>
    </row>
    <row r="56" spans="1:27" ht="21.75" customHeight="1" x14ac:dyDescent="0.2">
      <c r="A56" s="56" t="s">
        <v>351</v>
      </c>
      <c r="B56" s="24"/>
      <c r="C56" s="55" t="s">
        <v>379</v>
      </c>
      <c r="D56" s="24"/>
      <c r="E56" s="55" t="s">
        <v>157</v>
      </c>
      <c r="F56" s="24"/>
      <c r="G56" s="56" t="s">
        <v>378</v>
      </c>
      <c r="H56" s="24"/>
      <c r="I56" s="25">
        <v>15729000</v>
      </c>
      <c r="J56" s="24"/>
      <c r="K56" s="32">
        <v>77.272599999999997</v>
      </c>
      <c r="L56" s="106"/>
      <c r="M56" s="148">
        <v>1215420725.4000001</v>
      </c>
      <c r="N56" s="106"/>
      <c r="O56" s="148">
        <v>2042337511</v>
      </c>
      <c r="P56" s="106"/>
      <c r="Q56" s="32">
        <v>0</v>
      </c>
      <c r="R56" s="106"/>
      <c r="S56" s="32">
        <v>312921</v>
      </c>
      <c r="T56" s="106"/>
      <c r="U56" s="148">
        <v>0</v>
      </c>
      <c r="V56" s="106"/>
      <c r="W56" s="148">
        <v>160196</v>
      </c>
      <c r="X56" s="106"/>
      <c r="Y56" s="148">
        <v>826603864.60000002</v>
      </c>
      <c r="Z56" s="106"/>
      <c r="AA56" s="148">
        <v>826603864.60000002</v>
      </c>
    </row>
    <row r="57" spans="1:27" ht="21.75" customHeight="1" x14ac:dyDescent="0.2">
      <c r="A57" s="56" t="s">
        <v>351</v>
      </c>
      <c r="B57" s="24"/>
      <c r="C57" s="55" t="s">
        <v>380</v>
      </c>
      <c r="D57" s="24"/>
      <c r="E57" s="55" t="s">
        <v>212</v>
      </c>
      <c r="F57" s="24"/>
      <c r="G57" s="56" t="s">
        <v>378</v>
      </c>
      <c r="H57" s="24"/>
      <c r="I57" s="25">
        <v>17120000</v>
      </c>
      <c r="J57" s="24"/>
      <c r="K57" s="32">
        <v>2.0653999999999999</v>
      </c>
      <c r="L57" s="106"/>
      <c r="M57" s="148">
        <v>35359648</v>
      </c>
      <c r="N57" s="106"/>
      <c r="O57" s="148">
        <v>872895171</v>
      </c>
      <c r="P57" s="106"/>
      <c r="Q57" s="32">
        <v>0</v>
      </c>
      <c r="R57" s="106"/>
      <c r="S57" s="32">
        <v>9027</v>
      </c>
      <c r="T57" s="106"/>
      <c r="U57" s="148">
        <v>0</v>
      </c>
      <c r="V57" s="106"/>
      <c r="W57" s="148">
        <v>0</v>
      </c>
      <c r="X57" s="106"/>
      <c r="Y57" s="148">
        <v>837526496</v>
      </c>
      <c r="Z57" s="106"/>
      <c r="AA57" s="148">
        <v>837526496</v>
      </c>
    </row>
    <row r="58" spans="1:27" ht="21.75" customHeight="1" x14ac:dyDescent="0.2">
      <c r="A58" s="56" t="s">
        <v>336</v>
      </c>
      <c r="B58" s="24"/>
      <c r="C58" s="55" t="s">
        <v>381</v>
      </c>
      <c r="D58" s="24"/>
      <c r="E58" s="55" t="s">
        <v>209</v>
      </c>
      <c r="F58" s="24"/>
      <c r="G58" s="56" t="s">
        <v>378</v>
      </c>
      <c r="H58" s="24"/>
      <c r="I58" s="25">
        <v>60000000</v>
      </c>
      <c r="J58" s="24"/>
      <c r="K58" s="32">
        <v>3.8167</v>
      </c>
      <c r="L58" s="106"/>
      <c r="M58" s="148">
        <v>229002000</v>
      </c>
      <c r="N58" s="106"/>
      <c r="O58" s="148">
        <v>2456800169</v>
      </c>
      <c r="P58" s="106"/>
      <c r="Q58" s="32">
        <v>0</v>
      </c>
      <c r="R58" s="106"/>
      <c r="S58" s="32">
        <v>58690</v>
      </c>
      <c r="T58" s="106"/>
      <c r="U58" s="148">
        <v>0</v>
      </c>
      <c r="V58" s="106"/>
      <c r="W58" s="148">
        <v>128</v>
      </c>
      <c r="X58" s="106"/>
      <c r="Y58" s="148">
        <v>2227739479</v>
      </c>
      <c r="Z58" s="106"/>
      <c r="AA58" s="148">
        <v>2227739479</v>
      </c>
    </row>
    <row r="59" spans="1:27" ht="21.75" customHeight="1" x14ac:dyDescent="0.2">
      <c r="A59" s="56" t="s">
        <v>382</v>
      </c>
      <c r="B59" s="24"/>
      <c r="C59" s="55" t="s">
        <v>383</v>
      </c>
      <c r="D59" s="24"/>
      <c r="E59" s="55" t="s">
        <v>161</v>
      </c>
      <c r="F59" s="24"/>
      <c r="G59" s="56" t="s">
        <v>384</v>
      </c>
      <c r="H59" s="24"/>
      <c r="I59" s="25">
        <v>11130925</v>
      </c>
      <c r="J59" s="24"/>
      <c r="K59" s="32">
        <v>5.6935000000000002</v>
      </c>
      <c r="L59" s="106"/>
      <c r="M59" s="148">
        <v>63373921.487499997</v>
      </c>
      <c r="N59" s="106"/>
      <c r="O59" s="148">
        <v>133536705</v>
      </c>
      <c r="P59" s="106"/>
      <c r="Q59" s="32">
        <v>0</v>
      </c>
      <c r="R59" s="106"/>
      <c r="S59" s="32">
        <v>16315</v>
      </c>
      <c r="T59" s="106"/>
      <c r="U59" s="148">
        <v>0</v>
      </c>
      <c r="V59" s="106"/>
      <c r="W59" s="148">
        <v>0</v>
      </c>
      <c r="X59" s="106"/>
      <c r="Y59" s="148">
        <v>70146468.512500003</v>
      </c>
      <c r="Z59" s="106"/>
      <c r="AA59" s="148">
        <v>70146468.512500003</v>
      </c>
    </row>
    <row r="60" spans="1:27" ht="21.75" customHeight="1" x14ac:dyDescent="0.2">
      <c r="A60" s="56" t="s">
        <v>351</v>
      </c>
      <c r="B60" s="24"/>
      <c r="C60" s="55" t="s">
        <v>379</v>
      </c>
      <c r="D60" s="24"/>
      <c r="E60" s="55" t="s">
        <v>157</v>
      </c>
      <c r="F60" s="24"/>
      <c r="G60" s="56" t="s">
        <v>384</v>
      </c>
      <c r="H60" s="24"/>
      <c r="I60" s="25">
        <v>89000</v>
      </c>
      <c r="J60" s="24"/>
      <c r="K60" s="32">
        <v>114</v>
      </c>
      <c r="L60" s="106"/>
      <c r="M60" s="148">
        <v>10146000</v>
      </c>
      <c r="N60" s="106"/>
      <c r="O60" s="148">
        <v>11556236</v>
      </c>
      <c r="P60" s="106"/>
      <c r="Q60" s="32">
        <v>0</v>
      </c>
      <c r="R60" s="106"/>
      <c r="S60" s="32">
        <v>2610</v>
      </c>
      <c r="T60" s="106"/>
      <c r="U60" s="148">
        <v>0</v>
      </c>
      <c r="V60" s="106"/>
      <c r="W60" s="148">
        <v>160196</v>
      </c>
      <c r="X60" s="106"/>
      <c r="Y60" s="148">
        <v>1407626</v>
      </c>
      <c r="Z60" s="106"/>
      <c r="AA60" s="148">
        <v>826603864.60000002</v>
      </c>
    </row>
    <row r="61" spans="1:27" ht="21.75" customHeight="1" x14ac:dyDescent="0.2">
      <c r="A61" s="56" t="s">
        <v>336</v>
      </c>
      <c r="B61" s="24"/>
      <c r="C61" s="55" t="s">
        <v>385</v>
      </c>
      <c r="D61" s="24"/>
      <c r="E61" s="55" t="s">
        <v>95</v>
      </c>
      <c r="F61" s="24"/>
      <c r="G61" s="56" t="s">
        <v>384</v>
      </c>
      <c r="H61" s="24"/>
      <c r="I61" s="25">
        <v>55000</v>
      </c>
      <c r="J61" s="24"/>
      <c r="K61" s="32">
        <v>96</v>
      </c>
      <c r="L61" s="106"/>
      <c r="M61" s="148">
        <v>5280000</v>
      </c>
      <c r="N61" s="106"/>
      <c r="O61" s="148">
        <v>7093173</v>
      </c>
      <c r="P61" s="106"/>
      <c r="Q61" s="32">
        <v>0</v>
      </c>
      <c r="R61" s="106"/>
      <c r="S61" s="32">
        <v>1357</v>
      </c>
      <c r="T61" s="106"/>
      <c r="U61" s="148">
        <v>0</v>
      </c>
      <c r="V61" s="106"/>
      <c r="W61" s="148">
        <v>0</v>
      </c>
      <c r="X61" s="106"/>
      <c r="Y61" s="148">
        <v>1811816</v>
      </c>
      <c r="Z61" s="106"/>
      <c r="AA61" s="148">
        <v>1811816</v>
      </c>
    </row>
    <row r="62" spans="1:27" ht="21.75" customHeight="1" x14ac:dyDescent="0.2">
      <c r="A62" s="56" t="s">
        <v>336</v>
      </c>
      <c r="B62" s="24"/>
      <c r="C62" s="55" t="s">
        <v>381</v>
      </c>
      <c r="D62" s="24"/>
      <c r="E62" s="55" t="s">
        <v>209</v>
      </c>
      <c r="F62" s="24"/>
      <c r="G62" s="56" t="s">
        <v>384</v>
      </c>
      <c r="H62" s="24"/>
      <c r="I62" s="25">
        <v>24141000</v>
      </c>
      <c r="J62" s="24"/>
      <c r="K62" s="32">
        <v>6</v>
      </c>
      <c r="L62" s="106"/>
      <c r="M62" s="148">
        <v>144846000</v>
      </c>
      <c r="N62" s="106"/>
      <c r="O62" s="148">
        <v>988493557</v>
      </c>
      <c r="P62" s="106"/>
      <c r="Q62" s="32">
        <v>0</v>
      </c>
      <c r="R62" s="106"/>
      <c r="S62" s="32">
        <v>37188</v>
      </c>
      <c r="T62" s="106"/>
      <c r="U62" s="148">
        <v>0</v>
      </c>
      <c r="V62" s="106"/>
      <c r="W62" s="148">
        <v>128</v>
      </c>
      <c r="X62" s="106"/>
      <c r="Y62" s="148">
        <v>843610369</v>
      </c>
      <c r="Z62" s="106"/>
      <c r="AA62" s="148">
        <v>2227739479</v>
      </c>
    </row>
    <row r="63" spans="1:27" ht="21.75" customHeight="1" x14ac:dyDescent="0.2">
      <c r="A63" s="56" t="s">
        <v>336</v>
      </c>
      <c r="B63" s="24"/>
      <c r="C63" s="55" t="s">
        <v>347</v>
      </c>
      <c r="D63" s="24"/>
      <c r="E63" s="55" t="s">
        <v>132</v>
      </c>
      <c r="F63" s="24"/>
      <c r="G63" s="56" t="s">
        <v>384</v>
      </c>
      <c r="H63" s="24"/>
      <c r="I63" s="25">
        <v>2000000</v>
      </c>
      <c r="J63" s="24"/>
      <c r="K63" s="32">
        <v>1</v>
      </c>
      <c r="L63" s="106"/>
      <c r="M63" s="148">
        <v>2000000</v>
      </c>
      <c r="N63" s="106"/>
      <c r="O63" s="148">
        <v>11996912</v>
      </c>
      <c r="P63" s="106"/>
      <c r="Q63" s="32">
        <v>0</v>
      </c>
      <c r="R63" s="106"/>
      <c r="S63" s="32">
        <v>506</v>
      </c>
      <c r="T63" s="106"/>
      <c r="U63" s="148">
        <v>0</v>
      </c>
      <c r="V63" s="106"/>
      <c r="W63" s="148">
        <v>0</v>
      </c>
      <c r="X63" s="106"/>
      <c r="Y63" s="148">
        <v>9996406</v>
      </c>
      <c r="Z63" s="106"/>
      <c r="AA63" s="148">
        <v>327831495</v>
      </c>
    </row>
    <row r="64" spans="1:27" ht="21.75" customHeight="1" x14ac:dyDescent="0.2">
      <c r="A64" s="56" t="s">
        <v>351</v>
      </c>
      <c r="B64" s="24"/>
      <c r="C64" s="55" t="s">
        <v>386</v>
      </c>
      <c r="D64" s="24"/>
      <c r="E64" s="55" t="s">
        <v>208</v>
      </c>
      <c r="F64" s="24"/>
      <c r="G64" s="56" t="s">
        <v>96</v>
      </c>
      <c r="H64" s="24"/>
      <c r="I64" s="25">
        <v>2971000</v>
      </c>
      <c r="J64" s="24"/>
      <c r="K64" s="32">
        <v>385.30630000000002</v>
      </c>
      <c r="L64" s="106"/>
      <c r="M64" s="148">
        <v>1144745017.3</v>
      </c>
      <c r="N64" s="106"/>
      <c r="O64" s="148">
        <v>1033641768</v>
      </c>
      <c r="P64" s="106"/>
      <c r="Q64" s="32">
        <v>0</v>
      </c>
      <c r="R64" s="106"/>
      <c r="S64" s="32">
        <v>294764</v>
      </c>
      <c r="T64" s="106"/>
      <c r="U64" s="148">
        <v>0</v>
      </c>
      <c r="V64" s="106"/>
      <c r="W64" s="148">
        <v>0</v>
      </c>
      <c r="X64" s="106"/>
      <c r="Y64" s="148">
        <v>-111398013.3</v>
      </c>
      <c r="Z64" s="106"/>
      <c r="AA64" s="148">
        <v>-111398013.3</v>
      </c>
    </row>
    <row r="65" spans="1:27" ht="21.75" customHeight="1" x14ac:dyDescent="0.2">
      <c r="A65" s="56" t="s">
        <v>351</v>
      </c>
      <c r="B65" s="24"/>
      <c r="C65" s="55" t="s">
        <v>379</v>
      </c>
      <c r="D65" s="24"/>
      <c r="E65" s="55" t="s">
        <v>157</v>
      </c>
      <c r="F65" s="24"/>
      <c r="G65" s="56" t="s">
        <v>96</v>
      </c>
      <c r="H65" s="24"/>
      <c r="I65" s="25">
        <v>36694000</v>
      </c>
      <c r="J65" s="24"/>
      <c r="K65" s="32">
        <v>177.66380000000001</v>
      </c>
      <c r="L65" s="106"/>
      <c r="M65" s="148">
        <v>6519195477.1999998</v>
      </c>
      <c r="N65" s="106"/>
      <c r="O65" s="148">
        <v>4764545226</v>
      </c>
      <c r="P65" s="106"/>
      <c r="Q65" s="32">
        <v>0</v>
      </c>
      <c r="R65" s="106"/>
      <c r="S65" s="32">
        <v>1678531</v>
      </c>
      <c r="T65" s="106"/>
      <c r="U65" s="148">
        <v>0</v>
      </c>
      <c r="V65" s="106"/>
      <c r="W65" s="148">
        <v>160196</v>
      </c>
      <c r="X65" s="106"/>
      <c r="Y65" s="148">
        <v>-1756328782.2</v>
      </c>
      <c r="Z65" s="106"/>
      <c r="AA65" s="148">
        <v>826603864.60000002</v>
      </c>
    </row>
    <row r="66" spans="1:27" ht="21.75" customHeight="1" x14ac:dyDescent="0.2">
      <c r="A66" s="56" t="s">
        <v>336</v>
      </c>
      <c r="B66" s="24"/>
      <c r="C66" s="55" t="s">
        <v>387</v>
      </c>
      <c r="D66" s="24"/>
      <c r="E66" s="55" t="s">
        <v>127</v>
      </c>
      <c r="F66" s="24"/>
      <c r="G66" s="56" t="s">
        <v>96</v>
      </c>
      <c r="H66" s="24"/>
      <c r="I66" s="25">
        <v>3319000</v>
      </c>
      <c r="J66" s="24"/>
      <c r="K66" s="32">
        <v>213.41820000000001</v>
      </c>
      <c r="L66" s="106"/>
      <c r="M66" s="148">
        <v>708335005.79999995</v>
      </c>
      <c r="N66" s="106"/>
      <c r="O66" s="148">
        <v>819581905</v>
      </c>
      <c r="P66" s="106"/>
      <c r="Q66" s="32">
        <v>0</v>
      </c>
      <c r="R66" s="106"/>
      <c r="S66" s="32">
        <v>182379</v>
      </c>
      <c r="T66" s="106"/>
      <c r="U66" s="148">
        <v>0</v>
      </c>
      <c r="V66" s="106"/>
      <c r="W66" s="148">
        <v>0</v>
      </c>
      <c r="X66" s="106"/>
      <c r="Y66" s="148">
        <v>111064520.2</v>
      </c>
      <c r="Z66" s="106"/>
      <c r="AA66" s="148">
        <v>111064520.2</v>
      </c>
    </row>
    <row r="67" spans="1:27" ht="21.75" customHeight="1" x14ac:dyDescent="0.2">
      <c r="A67" s="56" t="s">
        <v>336</v>
      </c>
      <c r="B67" s="24"/>
      <c r="C67" s="55" t="s">
        <v>385</v>
      </c>
      <c r="D67" s="24"/>
      <c r="E67" s="55" t="s">
        <v>95</v>
      </c>
      <c r="F67" s="24"/>
      <c r="G67" s="56" t="s">
        <v>96</v>
      </c>
      <c r="H67" s="24"/>
      <c r="I67" s="25">
        <v>1902000</v>
      </c>
      <c r="J67" s="24"/>
      <c r="K67" s="32">
        <v>111.0042</v>
      </c>
      <c r="L67" s="106"/>
      <c r="M67" s="148">
        <v>211129988.40000001</v>
      </c>
      <c r="N67" s="106"/>
      <c r="O67" s="148">
        <v>245294822</v>
      </c>
      <c r="P67" s="106"/>
      <c r="Q67" s="32">
        <v>0</v>
      </c>
      <c r="R67" s="106"/>
      <c r="S67" s="32">
        <v>54361</v>
      </c>
      <c r="T67" s="106"/>
      <c r="U67" s="148">
        <v>0</v>
      </c>
      <c r="V67" s="106"/>
      <c r="W67" s="148">
        <v>0</v>
      </c>
      <c r="X67" s="106"/>
      <c r="Y67" s="148">
        <v>34110472.600000001</v>
      </c>
      <c r="Z67" s="106"/>
      <c r="AA67" s="148">
        <v>1811816</v>
      </c>
    </row>
    <row r="68" spans="1:27" ht="21.75" customHeight="1" x14ac:dyDescent="0.2">
      <c r="A68" s="56" t="s">
        <v>339</v>
      </c>
      <c r="B68" s="24"/>
      <c r="C68" s="55" t="s">
        <v>348</v>
      </c>
      <c r="D68" s="24"/>
      <c r="E68" s="55" t="s">
        <v>99</v>
      </c>
      <c r="F68" s="24"/>
      <c r="G68" s="56" t="s">
        <v>96</v>
      </c>
      <c r="H68" s="24"/>
      <c r="I68" s="25">
        <v>10000</v>
      </c>
      <c r="J68" s="24"/>
      <c r="K68" s="32">
        <v>550</v>
      </c>
      <c r="L68" s="106"/>
      <c r="M68" s="148">
        <v>5500000</v>
      </c>
      <c r="N68" s="106"/>
      <c r="O68" s="148">
        <v>6148396</v>
      </c>
      <c r="P68" s="106"/>
      <c r="Q68" s="32">
        <v>0</v>
      </c>
      <c r="R68" s="106"/>
      <c r="S68" s="32">
        <v>1416</v>
      </c>
      <c r="T68" s="106"/>
      <c r="U68" s="148">
        <v>0</v>
      </c>
      <c r="V68" s="106"/>
      <c r="W68" s="148">
        <v>141</v>
      </c>
      <c r="X68" s="106"/>
      <c r="Y68" s="148">
        <v>646980</v>
      </c>
      <c r="Z68" s="106"/>
      <c r="AA68" s="148">
        <v>1894115</v>
      </c>
    </row>
    <row r="69" spans="1:27" ht="21.75" customHeight="1" x14ac:dyDescent="0.2">
      <c r="A69" s="56" t="s">
        <v>339</v>
      </c>
      <c r="B69" s="24"/>
      <c r="C69" s="55" t="s">
        <v>388</v>
      </c>
      <c r="D69" s="24"/>
      <c r="E69" s="55" t="s">
        <v>202</v>
      </c>
      <c r="F69" s="24"/>
      <c r="G69" s="56" t="s">
        <v>96</v>
      </c>
      <c r="H69" s="24"/>
      <c r="I69" s="25">
        <v>897000</v>
      </c>
      <c r="J69" s="24"/>
      <c r="K69" s="32">
        <v>10</v>
      </c>
      <c r="L69" s="106"/>
      <c r="M69" s="148">
        <v>8970000</v>
      </c>
      <c r="N69" s="106"/>
      <c r="O69" s="148">
        <v>26006301</v>
      </c>
      <c r="P69" s="106"/>
      <c r="Q69" s="32">
        <v>0</v>
      </c>
      <c r="R69" s="106"/>
      <c r="S69" s="32">
        <v>2308</v>
      </c>
      <c r="T69" s="106"/>
      <c r="U69" s="148">
        <v>0</v>
      </c>
      <c r="V69" s="106"/>
      <c r="W69" s="148">
        <v>0</v>
      </c>
      <c r="X69" s="106"/>
      <c r="Y69" s="148">
        <v>17033993</v>
      </c>
      <c r="Z69" s="106"/>
      <c r="AA69" s="148">
        <v>17033993</v>
      </c>
    </row>
    <row r="70" spans="1:27" ht="21.75" customHeight="1" x14ac:dyDescent="0.2">
      <c r="A70" s="56" t="s">
        <v>351</v>
      </c>
      <c r="B70" s="24"/>
      <c r="C70" s="55" t="s">
        <v>389</v>
      </c>
      <c r="D70" s="24"/>
      <c r="E70" s="55" t="s">
        <v>180</v>
      </c>
      <c r="F70" s="24"/>
      <c r="G70" s="56" t="s">
        <v>96</v>
      </c>
      <c r="H70" s="24"/>
      <c r="I70" s="25">
        <v>3101000</v>
      </c>
      <c r="J70" s="24"/>
      <c r="K70" s="32">
        <v>203.79750000000001</v>
      </c>
      <c r="L70" s="106"/>
      <c r="M70" s="148">
        <v>631976047.5</v>
      </c>
      <c r="N70" s="106"/>
      <c r="O70" s="148">
        <v>506869727</v>
      </c>
      <c r="P70" s="106"/>
      <c r="Q70" s="32">
        <v>0</v>
      </c>
      <c r="R70" s="106"/>
      <c r="S70" s="32">
        <v>162719</v>
      </c>
      <c r="T70" s="106"/>
      <c r="U70" s="148">
        <v>0</v>
      </c>
      <c r="V70" s="106"/>
      <c r="W70" s="148">
        <v>5089045</v>
      </c>
      <c r="X70" s="106"/>
      <c r="Y70" s="148">
        <v>-125269039.5</v>
      </c>
      <c r="Z70" s="106"/>
      <c r="AA70" s="148">
        <v>-125269039.5</v>
      </c>
    </row>
    <row r="71" spans="1:27" ht="21.75" customHeight="1" x14ac:dyDescent="0.2">
      <c r="A71" s="56" t="s">
        <v>351</v>
      </c>
      <c r="B71" s="24"/>
      <c r="C71" s="55" t="s">
        <v>352</v>
      </c>
      <c r="D71" s="24"/>
      <c r="E71" s="55" t="s">
        <v>210</v>
      </c>
      <c r="F71" s="24"/>
      <c r="G71" s="56" t="s">
        <v>96</v>
      </c>
      <c r="H71" s="24"/>
      <c r="I71" s="25">
        <v>1255000</v>
      </c>
      <c r="J71" s="24"/>
      <c r="K71" s="32">
        <v>39.7928</v>
      </c>
      <c r="L71" s="106"/>
      <c r="M71" s="148">
        <v>49939964</v>
      </c>
      <c r="N71" s="106"/>
      <c r="O71" s="148">
        <v>43913688</v>
      </c>
      <c r="P71" s="106"/>
      <c r="Q71" s="32">
        <v>0</v>
      </c>
      <c r="R71" s="106"/>
      <c r="S71" s="32">
        <v>12854</v>
      </c>
      <c r="T71" s="106"/>
      <c r="U71" s="148">
        <v>0</v>
      </c>
      <c r="V71" s="106"/>
      <c r="W71" s="148">
        <v>0</v>
      </c>
      <c r="X71" s="106"/>
      <c r="Y71" s="148">
        <v>-6039130</v>
      </c>
      <c r="Z71" s="106"/>
      <c r="AA71" s="148">
        <v>96961720</v>
      </c>
    </row>
    <row r="72" spans="1:27" ht="21.75" customHeight="1" x14ac:dyDescent="0.2">
      <c r="A72" s="56" t="s">
        <v>353</v>
      </c>
      <c r="B72" s="24"/>
      <c r="C72" s="55" t="s">
        <v>390</v>
      </c>
      <c r="D72" s="24"/>
      <c r="E72" s="55" t="s">
        <v>168</v>
      </c>
      <c r="F72" s="24"/>
      <c r="G72" s="56" t="s">
        <v>96</v>
      </c>
      <c r="H72" s="24"/>
      <c r="I72" s="25">
        <v>1000</v>
      </c>
      <c r="J72" s="24"/>
      <c r="K72" s="32">
        <v>5</v>
      </c>
      <c r="L72" s="106"/>
      <c r="M72" s="148">
        <v>5000</v>
      </c>
      <c r="N72" s="106"/>
      <c r="O72" s="148">
        <v>12997</v>
      </c>
      <c r="P72" s="106"/>
      <c r="Q72" s="32">
        <v>0</v>
      </c>
      <c r="R72" s="106"/>
      <c r="S72" s="32">
        <v>1</v>
      </c>
      <c r="T72" s="106"/>
      <c r="U72" s="148">
        <v>0</v>
      </c>
      <c r="V72" s="106"/>
      <c r="W72" s="148">
        <v>0</v>
      </c>
      <c r="X72" s="106"/>
      <c r="Y72" s="148">
        <v>7996</v>
      </c>
      <c r="Z72" s="106"/>
      <c r="AA72" s="148">
        <v>7996</v>
      </c>
    </row>
    <row r="73" spans="1:27" ht="21.75" customHeight="1" x14ac:dyDescent="0.2">
      <c r="A73" s="56" t="s">
        <v>351</v>
      </c>
      <c r="B73" s="24"/>
      <c r="C73" s="55" t="s">
        <v>391</v>
      </c>
      <c r="D73" s="24"/>
      <c r="E73" s="55" t="s">
        <v>139</v>
      </c>
      <c r="F73" s="24"/>
      <c r="G73" s="56" t="s">
        <v>96</v>
      </c>
      <c r="H73" s="24"/>
      <c r="I73" s="25">
        <v>699000</v>
      </c>
      <c r="J73" s="24"/>
      <c r="K73" s="32">
        <v>2000</v>
      </c>
      <c r="L73" s="106"/>
      <c r="M73" s="148">
        <v>1398000000</v>
      </c>
      <c r="N73" s="106"/>
      <c r="O73" s="148">
        <v>642914407</v>
      </c>
      <c r="P73" s="106"/>
      <c r="Q73" s="32">
        <v>1903351788</v>
      </c>
      <c r="R73" s="106"/>
      <c r="S73" s="32">
        <v>699000</v>
      </c>
      <c r="T73" s="106"/>
      <c r="U73" s="148">
        <v>6990000</v>
      </c>
      <c r="V73" s="106"/>
      <c r="W73" s="148">
        <v>0</v>
      </c>
      <c r="X73" s="106"/>
      <c r="Y73" s="148">
        <v>129873619</v>
      </c>
      <c r="Z73" s="106"/>
      <c r="AA73" s="148">
        <v>129873619</v>
      </c>
    </row>
    <row r="74" spans="1:27" ht="21.75" customHeight="1" x14ac:dyDescent="0.2">
      <c r="A74" s="56" t="s">
        <v>351</v>
      </c>
      <c r="B74" s="24"/>
      <c r="C74" s="55" t="s">
        <v>391</v>
      </c>
      <c r="D74" s="24"/>
      <c r="E74" s="55" t="s">
        <v>139</v>
      </c>
      <c r="F74" s="24"/>
      <c r="G74" s="56" t="s">
        <v>96</v>
      </c>
      <c r="H74" s="24"/>
      <c r="I74" s="25">
        <v>1000</v>
      </c>
      <c r="J74" s="24"/>
      <c r="K74" s="32">
        <v>0</v>
      </c>
      <c r="L74" s="106"/>
      <c r="M74" s="148">
        <v>0</v>
      </c>
      <c r="N74" s="106"/>
      <c r="O74" s="148">
        <v>919763</v>
      </c>
      <c r="P74" s="106"/>
      <c r="Q74" s="32">
        <v>0</v>
      </c>
      <c r="R74" s="106"/>
      <c r="S74" s="32">
        <v>0</v>
      </c>
      <c r="T74" s="106"/>
      <c r="U74" s="148">
        <v>0</v>
      </c>
      <c r="V74" s="106"/>
      <c r="W74" s="148">
        <v>0</v>
      </c>
      <c r="X74" s="106"/>
      <c r="Y74" s="148">
        <v>919763</v>
      </c>
      <c r="Z74" s="106"/>
      <c r="AA74" s="148">
        <v>919763</v>
      </c>
    </row>
    <row r="75" spans="1:27" ht="21.75" customHeight="1" x14ac:dyDescent="0.2">
      <c r="A75" s="56" t="s">
        <v>351</v>
      </c>
      <c r="B75" s="24"/>
      <c r="C75" s="55" t="s">
        <v>392</v>
      </c>
      <c r="D75" s="24"/>
      <c r="E75" s="55" t="s">
        <v>174</v>
      </c>
      <c r="F75" s="24"/>
      <c r="G75" s="56" t="s">
        <v>96</v>
      </c>
      <c r="H75" s="24"/>
      <c r="I75" s="25">
        <v>494000</v>
      </c>
      <c r="J75" s="24"/>
      <c r="K75" s="32">
        <v>1900</v>
      </c>
      <c r="L75" s="106"/>
      <c r="M75" s="148">
        <v>938600000</v>
      </c>
      <c r="N75" s="106"/>
      <c r="O75" s="148">
        <v>407445056</v>
      </c>
      <c r="P75" s="106"/>
      <c r="Q75" s="32">
        <v>1345144183</v>
      </c>
      <c r="R75" s="106"/>
      <c r="S75" s="32">
        <v>469300</v>
      </c>
      <c r="T75" s="106"/>
      <c r="U75" s="148">
        <v>4693000</v>
      </c>
      <c r="V75" s="106"/>
      <c r="W75" s="148">
        <v>0</v>
      </c>
      <c r="X75" s="106"/>
      <c r="Y75" s="148">
        <v>-4261427</v>
      </c>
      <c r="Z75" s="106"/>
      <c r="AA75" s="148">
        <v>-4261427</v>
      </c>
    </row>
    <row r="76" spans="1:27" ht="21.75" customHeight="1" thickBot="1" x14ac:dyDescent="0.25">
      <c r="A76" s="216" t="s">
        <v>513</v>
      </c>
      <c r="B76" s="216"/>
      <c r="C76" s="216"/>
      <c r="D76" s="24"/>
      <c r="E76" s="55"/>
      <c r="F76" s="24"/>
      <c r="G76" s="56"/>
      <c r="H76" s="24"/>
      <c r="I76" s="25"/>
      <c r="J76" s="24"/>
      <c r="K76" s="32"/>
      <c r="L76" s="106"/>
      <c r="M76" s="153">
        <f>SUM(M47:M75)</f>
        <v>26958552813.387497</v>
      </c>
      <c r="N76" s="152"/>
      <c r="O76" s="153">
        <f>SUM(O47:O75)</f>
        <v>19584613822</v>
      </c>
      <c r="P76" s="152"/>
      <c r="Q76" s="153">
        <f>SUM(Q47:Q75)</f>
        <v>16612681113</v>
      </c>
      <c r="R76" s="152"/>
      <c r="S76" s="153">
        <f>SUM(S47:S75)</f>
        <v>10482144</v>
      </c>
      <c r="T76" s="152"/>
      <c r="U76" s="153">
        <f>SUM(U47:U75)</f>
        <v>73029340</v>
      </c>
      <c r="V76" s="152"/>
      <c r="W76" s="153">
        <f>SUM(W47:W75)</f>
        <v>6820714</v>
      </c>
      <c r="X76" s="152"/>
      <c r="Y76" s="153">
        <f>SUM(Y47:Y75)</f>
        <v>5141604411.6125002</v>
      </c>
      <c r="Z76" s="152"/>
      <c r="AA76" s="153">
        <f>SUM(AA47:AA75)</f>
        <v>10151761766.212503</v>
      </c>
    </row>
    <row r="77" spans="1:27" ht="21.75" customHeight="1" thickTop="1" x14ac:dyDescent="0.2">
      <c r="A77" s="56"/>
      <c r="B77" s="24"/>
      <c r="C77" s="55"/>
      <c r="D77" s="24"/>
      <c r="E77" s="55"/>
      <c r="F77" s="24"/>
      <c r="G77" s="56"/>
      <c r="H77" s="24"/>
      <c r="I77" s="25"/>
      <c r="J77" s="24"/>
      <c r="K77" s="32"/>
      <c r="L77" s="106"/>
      <c r="M77" s="148"/>
      <c r="N77" s="106"/>
      <c r="O77" s="148"/>
      <c r="P77" s="106"/>
      <c r="Q77" s="32"/>
      <c r="R77" s="106"/>
      <c r="S77" s="32"/>
      <c r="T77" s="106"/>
      <c r="U77" s="148"/>
      <c r="V77" s="106"/>
      <c r="W77" s="148"/>
      <c r="X77" s="106"/>
      <c r="Y77" s="148"/>
      <c r="Z77" s="106"/>
      <c r="AA77" s="148"/>
    </row>
    <row r="78" spans="1:27" ht="21.75" customHeight="1" x14ac:dyDescent="0.2">
      <c r="A78" s="216">
        <v>26</v>
      </c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  <c r="AA78" s="216"/>
    </row>
    <row r="79" spans="1:27" ht="21.75" customHeight="1" x14ac:dyDescent="0.2">
      <c r="A79" s="208" t="s">
        <v>0</v>
      </c>
      <c r="B79" s="208"/>
      <c r="C79" s="208"/>
      <c r="D79" s="208"/>
      <c r="E79" s="208"/>
      <c r="F79" s="208"/>
      <c r="G79" s="208"/>
      <c r="H79" s="208"/>
      <c r="I79" s="208"/>
      <c r="J79" s="208"/>
      <c r="K79" s="208"/>
      <c r="L79" s="208"/>
      <c r="M79" s="208"/>
      <c r="N79" s="208"/>
      <c r="O79" s="208"/>
      <c r="P79" s="208"/>
      <c r="Q79" s="208"/>
      <c r="R79" s="208"/>
      <c r="S79" s="208"/>
      <c r="T79" s="208"/>
      <c r="U79" s="208"/>
      <c r="V79" s="208"/>
      <c r="W79" s="208"/>
      <c r="X79" s="208"/>
      <c r="Y79" s="208"/>
      <c r="Z79" s="208"/>
      <c r="AA79" s="208"/>
    </row>
    <row r="80" spans="1:27" ht="21.75" customHeight="1" x14ac:dyDescent="0.2">
      <c r="A80" s="208" t="s">
        <v>276</v>
      </c>
      <c r="B80" s="208"/>
      <c r="C80" s="208"/>
      <c r="D80" s="208"/>
      <c r="E80" s="208"/>
      <c r="F80" s="208"/>
      <c r="G80" s="208"/>
      <c r="H80" s="208"/>
      <c r="I80" s="208"/>
      <c r="J80" s="208"/>
      <c r="K80" s="208"/>
      <c r="L80" s="208"/>
      <c r="M80" s="208"/>
      <c r="N80" s="208"/>
      <c r="O80" s="208"/>
      <c r="P80" s="208"/>
      <c r="Q80" s="208"/>
      <c r="R80" s="208"/>
      <c r="S80" s="208"/>
      <c r="T80" s="208"/>
      <c r="U80" s="208"/>
      <c r="V80" s="208"/>
      <c r="W80" s="208"/>
      <c r="X80" s="208"/>
      <c r="Y80" s="208"/>
      <c r="Z80" s="208"/>
      <c r="AA80" s="208"/>
    </row>
    <row r="81" spans="1:27" ht="21.75" customHeight="1" x14ac:dyDescent="0.2">
      <c r="A81" s="208" t="s">
        <v>2</v>
      </c>
      <c r="B81" s="208"/>
      <c r="C81" s="208"/>
      <c r="D81" s="208"/>
      <c r="E81" s="208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</row>
    <row r="82" spans="1:27" ht="21.75" customHeight="1" x14ac:dyDescent="0.2">
      <c r="A82" s="186" t="s">
        <v>539</v>
      </c>
      <c r="B82" s="186"/>
      <c r="C82" s="186"/>
      <c r="D82" s="186"/>
      <c r="E82" s="186"/>
      <c r="F82" s="186"/>
      <c r="G82" s="186"/>
      <c r="H82" s="186"/>
      <c r="I82" s="186"/>
      <c r="J82" s="186"/>
      <c r="K82" s="186"/>
      <c r="L82" s="186"/>
      <c r="M82" s="186"/>
      <c r="N82" s="186"/>
      <c r="O82" s="186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</row>
    <row r="83" spans="1:27" ht="21.75" customHeight="1" x14ac:dyDescent="0.2">
      <c r="A83" s="171"/>
      <c r="G83" s="171"/>
      <c r="K83" s="171"/>
      <c r="Q83" s="171"/>
      <c r="S83" s="171"/>
    </row>
    <row r="84" spans="1:27" ht="21.75" customHeight="1" x14ac:dyDescent="0.2">
      <c r="A84" s="171"/>
      <c r="G84" s="194" t="s">
        <v>293</v>
      </c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AA84" s="61" t="s">
        <v>294</v>
      </c>
    </row>
    <row r="85" spans="1:27" ht="42" x14ac:dyDescent="0.2">
      <c r="A85" s="168" t="s">
        <v>328</v>
      </c>
      <c r="C85" s="168" t="s">
        <v>329</v>
      </c>
      <c r="E85" s="168" t="s">
        <v>520</v>
      </c>
      <c r="G85" s="16" t="s">
        <v>83</v>
      </c>
      <c r="H85" s="4"/>
      <c r="I85" s="16" t="s">
        <v>13</v>
      </c>
      <c r="J85" s="4"/>
      <c r="K85" s="16" t="s">
        <v>82</v>
      </c>
      <c r="L85" s="4"/>
      <c r="M85" s="16" t="s">
        <v>330</v>
      </c>
      <c r="N85" s="4"/>
      <c r="O85" s="16" t="s">
        <v>331</v>
      </c>
      <c r="P85" s="4"/>
      <c r="Q85" s="16" t="s">
        <v>332</v>
      </c>
      <c r="R85" s="4"/>
      <c r="S85" s="16" t="s">
        <v>333</v>
      </c>
      <c r="T85" s="4"/>
      <c r="U85" s="16" t="s">
        <v>334</v>
      </c>
      <c r="V85" s="4"/>
      <c r="W85" s="109" t="s">
        <v>335</v>
      </c>
      <c r="X85" s="4"/>
      <c r="Y85" s="16" t="s">
        <v>522</v>
      </c>
      <c r="AA85" s="16" t="s">
        <v>522</v>
      </c>
    </row>
    <row r="86" spans="1:27" ht="21.75" customHeight="1" x14ac:dyDescent="0.2">
      <c r="A86" s="216" t="s">
        <v>538</v>
      </c>
      <c r="B86" s="216"/>
      <c r="C86" s="216"/>
      <c r="D86" s="24"/>
      <c r="E86" s="55"/>
      <c r="F86" s="24"/>
      <c r="G86" s="56"/>
      <c r="H86" s="24"/>
      <c r="I86" s="25"/>
      <c r="J86" s="24"/>
      <c r="K86" s="32"/>
      <c r="L86" s="106"/>
      <c r="M86" s="148">
        <f>M76</f>
        <v>26958552813.387497</v>
      </c>
      <c r="N86" s="106"/>
      <c r="O86" s="148">
        <f>O76</f>
        <v>19584613822</v>
      </c>
      <c r="P86" s="106"/>
      <c r="Q86" s="148">
        <f>Q76</f>
        <v>16612681113</v>
      </c>
      <c r="R86" s="106"/>
      <c r="S86" s="148">
        <f>S76</f>
        <v>10482144</v>
      </c>
      <c r="T86" s="106"/>
      <c r="U86" s="148">
        <f>U76</f>
        <v>73029340</v>
      </c>
      <c r="V86" s="106"/>
      <c r="W86" s="148">
        <f>W76</f>
        <v>6820714</v>
      </c>
      <c r="X86" s="106"/>
      <c r="Y86" s="148">
        <f>Y76</f>
        <v>5141604411.6125002</v>
      </c>
      <c r="Z86" s="106"/>
      <c r="AA86" s="148">
        <f>AA76</f>
        <v>10151761766.212503</v>
      </c>
    </row>
    <row r="87" spans="1:27" ht="21.75" customHeight="1" x14ac:dyDescent="0.2">
      <c r="A87" s="56" t="s">
        <v>351</v>
      </c>
      <c r="B87" s="24"/>
      <c r="C87" s="55" t="s">
        <v>392</v>
      </c>
      <c r="D87" s="24"/>
      <c r="E87" s="55" t="s">
        <v>174</v>
      </c>
      <c r="F87" s="24"/>
      <c r="G87" s="56" t="s">
        <v>96</v>
      </c>
      <c r="H87" s="24"/>
      <c r="I87" s="25">
        <v>7000</v>
      </c>
      <c r="J87" s="24"/>
      <c r="K87" s="32">
        <v>0</v>
      </c>
      <c r="L87" s="106"/>
      <c r="M87" s="148">
        <v>0</v>
      </c>
      <c r="N87" s="106"/>
      <c r="O87" s="148">
        <v>5773513</v>
      </c>
      <c r="P87" s="106"/>
      <c r="Q87" s="32">
        <v>0</v>
      </c>
      <c r="R87" s="106"/>
      <c r="S87" s="32">
        <v>0</v>
      </c>
      <c r="T87" s="106"/>
      <c r="U87" s="148">
        <v>0</v>
      </c>
      <c r="V87" s="106"/>
      <c r="W87" s="148">
        <v>0</v>
      </c>
      <c r="X87" s="106"/>
      <c r="Y87" s="148">
        <v>5773513</v>
      </c>
      <c r="Z87" s="106"/>
      <c r="AA87" s="148">
        <v>5773513</v>
      </c>
    </row>
    <row r="88" spans="1:27" ht="21.75" customHeight="1" x14ac:dyDescent="0.2">
      <c r="A88" s="56" t="s">
        <v>351</v>
      </c>
      <c r="B88" s="24"/>
      <c r="C88" s="55" t="s">
        <v>374</v>
      </c>
      <c r="D88" s="24"/>
      <c r="E88" s="55" t="s">
        <v>211</v>
      </c>
      <c r="F88" s="24"/>
      <c r="G88" s="56" t="s">
        <v>96</v>
      </c>
      <c r="H88" s="24"/>
      <c r="I88" s="25">
        <v>1133000</v>
      </c>
      <c r="J88" s="24"/>
      <c r="K88" s="32">
        <v>2200</v>
      </c>
      <c r="L88" s="106"/>
      <c r="M88" s="148">
        <v>2492600000</v>
      </c>
      <c r="N88" s="106"/>
      <c r="O88" s="148">
        <v>566354127</v>
      </c>
      <c r="P88" s="106"/>
      <c r="Q88" s="32">
        <v>3085118136</v>
      </c>
      <c r="R88" s="106"/>
      <c r="S88" s="32">
        <v>1246300</v>
      </c>
      <c r="T88" s="106"/>
      <c r="U88" s="148">
        <v>12463000</v>
      </c>
      <c r="V88" s="106"/>
      <c r="W88" s="148">
        <v>0</v>
      </c>
      <c r="X88" s="106"/>
      <c r="Y88" s="148">
        <v>-39873309</v>
      </c>
      <c r="Z88" s="106"/>
      <c r="AA88" s="148">
        <v>-39873309</v>
      </c>
    </row>
    <row r="89" spans="1:27" ht="21.75" customHeight="1" x14ac:dyDescent="0.2">
      <c r="A89" s="56" t="s">
        <v>351</v>
      </c>
      <c r="B89" s="24"/>
      <c r="C89" s="55" t="s">
        <v>374</v>
      </c>
      <c r="D89" s="24"/>
      <c r="E89" s="55" t="s">
        <v>211</v>
      </c>
      <c r="F89" s="24"/>
      <c r="G89" s="56" t="s">
        <v>96</v>
      </c>
      <c r="H89" s="24"/>
      <c r="I89" s="25">
        <v>7000</v>
      </c>
      <c r="J89" s="24"/>
      <c r="K89" s="32">
        <v>0</v>
      </c>
      <c r="L89" s="106"/>
      <c r="M89" s="148">
        <v>0</v>
      </c>
      <c r="N89" s="106"/>
      <c r="O89" s="148">
        <v>3499099</v>
      </c>
      <c r="P89" s="106"/>
      <c r="Q89" s="32">
        <v>0</v>
      </c>
      <c r="R89" s="106"/>
      <c r="S89" s="32">
        <v>0</v>
      </c>
      <c r="T89" s="106"/>
      <c r="U89" s="148">
        <v>0</v>
      </c>
      <c r="V89" s="106"/>
      <c r="W89" s="148">
        <v>0</v>
      </c>
      <c r="X89" s="106"/>
      <c r="Y89" s="148">
        <v>3499099</v>
      </c>
      <c r="Z89" s="106"/>
      <c r="AA89" s="148">
        <v>3499099</v>
      </c>
    </row>
    <row r="90" spans="1:27" ht="21.75" customHeight="1" x14ac:dyDescent="0.2">
      <c r="A90" s="56" t="s">
        <v>351</v>
      </c>
      <c r="B90" s="24"/>
      <c r="C90" s="55" t="s">
        <v>386</v>
      </c>
      <c r="D90" s="24"/>
      <c r="E90" s="55" t="s">
        <v>208</v>
      </c>
      <c r="F90" s="24"/>
      <c r="G90" s="56" t="s">
        <v>96</v>
      </c>
      <c r="H90" s="24"/>
      <c r="I90" s="25">
        <v>26955000</v>
      </c>
      <c r="J90" s="24"/>
      <c r="K90" s="32">
        <v>2400</v>
      </c>
      <c r="L90" s="106"/>
      <c r="M90" s="148">
        <v>64692000000</v>
      </c>
      <c r="N90" s="106"/>
      <c r="O90" s="148">
        <v>9377924563</v>
      </c>
      <c r="P90" s="106"/>
      <c r="Q90" s="32">
        <v>73397492800</v>
      </c>
      <c r="R90" s="106"/>
      <c r="S90" s="32">
        <v>32346000</v>
      </c>
      <c r="T90" s="106"/>
      <c r="U90" s="148">
        <v>323460000</v>
      </c>
      <c r="V90" s="106"/>
      <c r="W90" s="148">
        <v>0</v>
      </c>
      <c r="X90" s="106"/>
      <c r="Y90" s="148">
        <v>316625763</v>
      </c>
      <c r="Z90" s="106"/>
      <c r="AA90" s="148">
        <v>316625763</v>
      </c>
    </row>
    <row r="91" spans="1:27" ht="21.75" customHeight="1" x14ac:dyDescent="0.2">
      <c r="A91" s="56" t="s">
        <v>351</v>
      </c>
      <c r="B91" s="24"/>
      <c r="C91" s="55" t="s">
        <v>386</v>
      </c>
      <c r="D91" s="24"/>
      <c r="E91" s="55" t="s">
        <v>208</v>
      </c>
      <c r="F91" s="24"/>
      <c r="G91" s="56" t="s">
        <v>96</v>
      </c>
      <c r="H91" s="24"/>
      <c r="I91" s="25">
        <v>454000</v>
      </c>
      <c r="J91" s="24"/>
      <c r="K91" s="32">
        <v>0</v>
      </c>
      <c r="L91" s="106"/>
      <c r="M91" s="148">
        <v>0</v>
      </c>
      <c r="N91" s="106"/>
      <c r="O91" s="148">
        <v>157951318</v>
      </c>
      <c r="P91" s="106"/>
      <c r="Q91" s="32">
        <v>0</v>
      </c>
      <c r="R91" s="106"/>
      <c r="S91" s="32">
        <v>0</v>
      </c>
      <c r="T91" s="106"/>
      <c r="U91" s="148">
        <v>0</v>
      </c>
      <c r="V91" s="106"/>
      <c r="W91" s="148">
        <v>0</v>
      </c>
      <c r="X91" s="106"/>
      <c r="Y91" s="148">
        <v>157951318</v>
      </c>
      <c r="Z91" s="106"/>
      <c r="AA91" s="148">
        <v>157951318</v>
      </c>
    </row>
    <row r="92" spans="1:27" ht="21.75" customHeight="1" x14ac:dyDescent="0.2">
      <c r="A92" s="56" t="s">
        <v>351</v>
      </c>
      <c r="B92" s="24"/>
      <c r="C92" s="55" t="s">
        <v>379</v>
      </c>
      <c r="D92" s="24"/>
      <c r="E92" s="55" t="s">
        <v>157</v>
      </c>
      <c r="F92" s="24"/>
      <c r="G92" s="56" t="s">
        <v>96</v>
      </c>
      <c r="H92" s="24"/>
      <c r="I92" s="25">
        <v>4786000</v>
      </c>
      <c r="J92" s="24"/>
      <c r="K92" s="32">
        <v>2600</v>
      </c>
      <c r="L92" s="106"/>
      <c r="M92" s="148">
        <v>12443600000</v>
      </c>
      <c r="N92" s="106"/>
      <c r="O92" s="148">
        <v>621439853</v>
      </c>
      <c r="P92" s="106"/>
      <c r="Q92" s="32">
        <v>13032105381</v>
      </c>
      <c r="R92" s="106"/>
      <c r="S92" s="32">
        <v>6221800</v>
      </c>
      <c r="T92" s="106"/>
      <c r="U92" s="148">
        <v>62218000</v>
      </c>
      <c r="V92" s="106"/>
      <c r="W92" s="148">
        <v>160196</v>
      </c>
      <c r="X92" s="106"/>
      <c r="Y92" s="148">
        <v>-35505328</v>
      </c>
      <c r="Z92" s="106"/>
      <c r="AA92" s="148">
        <v>-35505328</v>
      </c>
    </row>
    <row r="93" spans="1:27" ht="21.75" customHeight="1" x14ac:dyDescent="0.2">
      <c r="A93" s="56" t="s">
        <v>351</v>
      </c>
      <c r="B93" s="24"/>
      <c r="C93" s="55" t="s">
        <v>379</v>
      </c>
      <c r="D93" s="24"/>
      <c r="E93" s="55" t="s">
        <v>157</v>
      </c>
      <c r="F93" s="24"/>
      <c r="G93" s="56" t="s">
        <v>96</v>
      </c>
      <c r="H93" s="24"/>
      <c r="I93" s="25">
        <v>47000</v>
      </c>
      <c r="J93" s="24"/>
      <c r="K93" s="32">
        <v>0</v>
      </c>
      <c r="L93" s="106"/>
      <c r="M93" s="148">
        <v>0</v>
      </c>
      <c r="N93" s="106"/>
      <c r="O93" s="148">
        <v>6102731</v>
      </c>
      <c r="P93" s="106"/>
      <c r="Q93" s="32">
        <v>0</v>
      </c>
      <c r="R93" s="106"/>
      <c r="S93" s="32">
        <v>0</v>
      </c>
      <c r="T93" s="106"/>
      <c r="U93" s="148">
        <v>0</v>
      </c>
      <c r="V93" s="106"/>
      <c r="W93" s="148">
        <v>160196</v>
      </c>
      <c r="X93" s="106"/>
      <c r="Y93" s="148">
        <v>6102731</v>
      </c>
      <c r="Z93" s="106"/>
      <c r="AA93" s="148">
        <v>6102731</v>
      </c>
    </row>
    <row r="94" spans="1:27" ht="21.75" customHeight="1" x14ac:dyDescent="0.2">
      <c r="A94" s="56" t="s">
        <v>336</v>
      </c>
      <c r="B94" s="24"/>
      <c r="C94" s="55" t="s">
        <v>387</v>
      </c>
      <c r="D94" s="24"/>
      <c r="E94" s="55" t="s">
        <v>127</v>
      </c>
      <c r="F94" s="24"/>
      <c r="G94" s="56" t="s">
        <v>96</v>
      </c>
      <c r="H94" s="24"/>
      <c r="I94" s="25">
        <v>7342000</v>
      </c>
      <c r="J94" s="24"/>
      <c r="K94" s="32">
        <v>800</v>
      </c>
      <c r="L94" s="106"/>
      <c r="M94" s="148">
        <v>5873600000</v>
      </c>
      <c r="N94" s="106"/>
      <c r="O94" s="148">
        <v>1813007030</v>
      </c>
      <c r="P94" s="106"/>
      <c r="Q94" s="32">
        <v>7479605001</v>
      </c>
      <c r="R94" s="106"/>
      <c r="S94" s="32">
        <v>2936800</v>
      </c>
      <c r="T94" s="106"/>
      <c r="U94" s="148">
        <v>29368000</v>
      </c>
      <c r="V94" s="106"/>
      <c r="W94" s="148">
        <v>0</v>
      </c>
      <c r="X94" s="106"/>
      <c r="Y94" s="148">
        <v>174697229</v>
      </c>
      <c r="Z94" s="106"/>
      <c r="AA94" s="148">
        <v>174697229</v>
      </c>
    </row>
    <row r="95" spans="1:27" ht="21.75" customHeight="1" x14ac:dyDescent="0.2">
      <c r="A95" s="56" t="s">
        <v>336</v>
      </c>
      <c r="B95" s="24"/>
      <c r="C95" s="55" t="s">
        <v>387</v>
      </c>
      <c r="D95" s="24"/>
      <c r="E95" s="55" t="s">
        <v>127</v>
      </c>
      <c r="F95" s="24"/>
      <c r="G95" s="56" t="s">
        <v>96</v>
      </c>
      <c r="H95" s="24"/>
      <c r="I95" s="25">
        <v>4000</v>
      </c>
      <c r="J95" s="24"/>
      <c r="K95" s="32">
        <v>0</v>
      </c>
      <c r="L95" s="106"/>
      <c r="M95" s="148">
        <v>0</v>
      </c>
      <c r="N95" s="106"/>
      <c r="O95" s="148">
        <v>987745</v>
      </c>
      <c r="P95" s="106"/>
      <c r="Q95" s="32">
        <v>0</v>
      </c>
      <c r="R95" s="106"/>
      <c r="S95" s="32">
        <v>0</v>
      </c>
      <c r="T95" s="106"/>
      <c r="U95" s="148">
        <v>0</v>
      </c>
      <c r="V95" s="106"/>
      <c r="W95" s="148">
        <v>0</v>
      </c>
      <c r="X95" s="106"/>
      <c r="Y95" s="148">
        <v>987745</v>
      </c>
      <c r="Z95" s="106"/>
      <c r="AA95" s="148">
        <v>987745</v>
      </c>
    </row>
    <row r="96" spans="1:27" ht="21.75" customHeight="1" x14ac:dyDescent="0.2">
      <c r="A96" s="56" t="s">
        <v>336</v>
      </c>
      <c r="B96" s="24"/>
      <c r="C96" s="55" t="s">
        <v>385</v>
      </c>
      <c r="D96" s="24"/>
      <c r="E96" s="55" t="s">
        <v>95</v>
      </c>
      <c r="F96" s="24"/>
      <c r="G96" s="56" t="s">
        <v>96</v>
      </c>
      <c r="H96" s="24"/>
      <c r="I96" s="25">
        <v>394000</v>
      </c>
      <c r="J96" s="24"/>
      <c r="K96" s="32">
        <v>900</v>
      </c>
      <c r="L96" s="106"/>
      <c r="M96" s="148">
        <v>354600000</v>
      </c>
      <c r="N96" s="106"/>
      <c r="O96" s="148">
        <v>50812911</v>
      </c>
      <c r="P96" s="106"/>
      <c r="Q96" s="32">
        <v>401384414</v>
      </c>
      <c r="R96" s="106"/>
      <c r="S96" s="32">
        <v>177300</v>
      </c>
      <c r="T96" s="106"/>
      <c r="U96" s="148">
        <v>1773000</v>
      </c>
      <c r="V96" s="106"/>
      <c r="W96" s="148">
        <v>0</v>
      </c>
      <c r="X96" s="106"/>
      <c r="Y96" s="148">
        <v>2078197</v>
      </c>
      <c r="Z96" s="106"/>
      <c r="AA96" s="148">
        <v>2078197</v>
      </c>
    </row>
    <row r="97" spans="1:29" ht="21.75" customHeight="1" x14ac:dyDescent="0.2">
      <c r="A97" s="56" t="s">
        <v>336</v>
      </c>
      <c r="B97" s="24"/>
      <c r="C97" s="55" t="s">
        <v>347</v>
      </c>
      <c r="D97" s="24"/>
      <c r="E97" s="55" t="s">
        <v>132</v>
      </c>
      <c r="F97" s="24"/>
      <c r="G97" s="56" t="s">
        <v>96</v>
      </c>
      <c r="H97" s="24"/>
      <c r="I97" s="25">
        <v>3000</v>
      </c>
      <c r="J97" s="24"/>
      <c r="K97" s="32">
        <v>1100</v>
      </c>
      <c r="L97" s="106"/>
      <c r="M97" s="148">
        <v>3300000</v>
      </c>
      <c r="N97" s="106"/>
      <c r="O97" s="148">
        <v>17995</v>
      </c>
      <c r="P97" s="106"/>
      <c r="Q97" s="32">
        <v>3056226</v>
      </c>
      <c r="R97" s="106"/>
      <c r="S97" s="32">
        <v>1650</v>
      </c>
      <c r="T97" s="106"/>
      <c r="U97" s="148">
        <v>16500</v>
      </c>
      <c r="V97" s="106"/>
      <c r="W97" s="148">
        <v>0</v>
      </c>
      <c r="X97" s="106"/>
      <c r="Y97" s="148">
        <v>243619</v>
      </c>
      <c r="Z97" s="106"/>
      <c r="AA97" s="148">
        <v>243619</v>
      </c>
    </row>
    <row r="98" spans="1:29" ht="21.75" customHeight="1" x14ac:dyDescent="0.2">
      <c r="A98" s="56" t="s">
        <v>336</v>
      </c>
      <c r="B98" s="24"/>
      <c r="C98" s="55" t="s">
        <v>347</v>
      </c>
      <c r="D98" s="24"/>
      <c r="E98" s="55" t="s">
        <v>132</v>
      </c>
      <c r="F98" s="24"/>
      <c r="G98" s="56" t="s">
        <v>96</v>
      </c>
      <c r="H98" s="24"/>
      <c r="I98" s="25">
        <v>187997000</v>
      </c>
      <c r="J98" s="24"/>
      <c r="K98" s="32">
        <v>0</v>
      </c>
      <c r="L98" s="106"/>
      <c r="M98" s="148">
        <v>0</v>
      </c>
      <c r="N98" s="106"/>
      <c r="O98" s="148">
        <v>1127691543</v>
      </c>
      <c r="P98" s="106"/>
      <c r="Q98" s="32">
        <v>0</v>
      </c>
      <c r="R98" s="106"/>
      <c r="S98" s="32">
        <v>0</v>
      </c>
      <c r="T98" s="106"/>
      <c r="U98" s="148">
        <v>0</v>
      </c>
      <c r="V98" s="106"/>
      <c r="W98" s="148">
        <v>0</v>
      </c>
      <c r="X98" s="106"/>
      <c r="Y98" s="148">
        <v>1127691543</v>
      </c>
      <c r="Z98" s="106"/>
      <c r="AA98" s="148">
        <v>1127691543</v>
      </c>
    </row>
    <row r="99" spans="1:29" ht="21.75" customHeight="1" x14ac:dyDescent="0.2">
      <c r="A99" s="56" t="s">
        <v>393</v>
      </c>
      <c r="B99" s="24"/>
      <c r="C99" s="55" t="s">
        <v>394</v>
      </c>
      <c r="D99" s="24"/>
      <c r="E99" s="55" t="s">
        <v>25</v>
      </c>
      <c r="F99" s="24"/>
      <c r="G99" s="56" t="s">
        <v>96</v>
      </c>
      <c r="H99" s="24"/>
      <c r="I99" s="25">
        <v>108450</v>
      </c>
      <c r="J99" s="24"/>
      <c r="K99" s="32">
        <v>0</v>
      </c>
      <c r="L99" s="106"/>
      <c r="M99" s="148">
        <v>0</v>
      </c>
      <c r="N99" s="106"/>
      <c r="O99" s="148">
        <v>52259438</v>
      </c>
      <c r="P99" s="106"/>
      <c r="Q99" s="32">
        <v>0</v>
      </c>
      <c r="R99" s="106"/>
      <c r="S99" s="32">
        <v>0</v>
      </c>
      <c r="T99" s="106"/>
      <c r="U99" s="148">
        <v>0</v>
      </c>
      <c r="V99" s="106"/>
      <c r="W99" s="148">
        <v>0</v>
      </c>
      <c r="X99" s="106"/>
      <c r="Y99" s="148">
        <v>-52259438</v>
      </c>
      <c r="Z99" s="106"/>
      <c r="AA99" s="148">
        <v>-52259438</v>
      </c>
      <c r="AB99" s="103"/>
      <c r="AC99" s="102"/>
    </row>
    <row r="100" spans="1:29" ht="21.75" customHeight="1" x14ac:dyDescent="0.2">
      <c r="A100" s="56" t="s">
        <v>351</v>
      </c>
      <c r="B100" s="24"/>
      <c r="C100" s="55" t="s">
        <v>395</v>
      </c>
      <c r="D100" s="24"/>
      <c r="E100" s="55" t="s">
        <v>518</v>
      </c>
      <c r="F100" s="24"/>
      <c r="G100" s="56" t="s">
        <v>96</v>
      </c>
      <c r="H100" s="24"/>
      <c r="I100" s="25">
        <v>319000</v>
      </c>
      <c r="J100" s="24"/>
      <c r="K100" s="32">
        <v>3000</v>
      </c>
      <c r="L100" s="106"/>
      <c r="M100" s="148">
        <v>957000000</v>
      </c>
      <c r="N100" s="106"/>
      <c r="O100" s="148">
        <v>118855919</v>
      </c>
      <c r="P100" s="106"/>
      <c r="Q100" s="32">
        <v>868625495</v>
      </c>
      <c r="R100" s="106"/>
      <c r="S100" s="32">
        <v>478500</v>
      </c>
      <c r="T100" s="106"/>
      <c r="U100" s="148">
        <v>4785000</v>
      </c>
      <c r="V100" s="106"/>
      <c r="W100" s="148">
        <v>0</v>
      </c>
      <c r="X100" s="106"/>
      <c r="Y100" s="148">
        <v>-35744914</v>
      </c>
      <c r="Z100" s="106"/>
      <c r="AA100" s="148">
        <v>-35744914</v>
      </c>
    </row>
    <row r="101" spans="1:29" ht="21.75" customHeight="1" x14ac:dyDescent="0.2">
      <c r="A101" s="56" t="s">
        <v>351</v>
      </c>
      <c r="B101" s="24"/>
      <c r="C101" s="55" t="s">
        <v>352</v>
      </c>
      <c r="D101" s="24"/>
      <c r="E101" s="55" t="s">
        <v>210</v>
      </c>
      <c r="F101" s="24"/>
      <c r="G101" s="56" t="s">
        <v>396</v>
      </c>
      <c r="H101" s="24"/>
      <c r="I101" s="25">
        <v>1450000</v>
      </c>
      <c r="J101" s="24"/>
      <c r="K101" s="32">
        <v>28</v>
      </c>
      <c r="L101" s="106"/>
      <c r="M101" s="148">
        <v>40600000</v>
      </c>
      <c r="N101" s="106"/>
      <c r="O101" s="148">
        <v>50736929</v>
      </c>
      <c r="P101" s="106"/>
      <c r="Q101" s="32">
        <v>0</v>
      </c>
      <c r="R101" s="106"/>
      <c r="S101" s="32">
        <v>10442</v>
      </c>
      <c r="T101" s="106"/>
      <c r="U101" s="148">
        <v>0</v>
      </c>
      <c r="V101" s="106"/>
      <c r="W101" s="148">
        <v>0</v>
      </c>
      <c r="X101" s="106"/>
      <c r="Y101" s="148">
        <v>10126487</v>
      </c>
      <c r="Z101" s="106"/>
      <c r="AA101" s="148">
        <v>96961720</v>
      </c>
    </row>
    <row r="102" spans="1:29" ht="21.75" customHeight="1" x14ac:dyDescent="0.2">
      <c r="A102" s="56" t="s">
        <v>353</v>
      </c>
      <c r="B102" s="24"/>
      <c r="C102" s="55" t="s">
        <v>390</v>
      </c>
      <c r="D102" s="24"/>
      <c r="E102" s="55" t="s">
        <v>168</v>
      </c>
      <c r="F102" s="24"/>
      <c r="G102" s="56" t="s">
        <v>396</v>
      </c>
      <c r="H102" s="24"/>
      <c r="I102" s="25">
        <v>1000000</v>
      </c>
      <c r="J102" s="24"/>
      <c r="K102" s="32">
        <v>2</v>
      </c>
      <c r="L102" s="106"/>
      <c r="M102" s="148">
        <v>2000000</v>
      </c>
      <c r="N102" s="106"/>
      <c r="O102" s="148">
        <v>12996652</v>
      </c>
      <c r="P102" s="106"/>
      <c r="Q102" s="32">
        <v>0</v>
      </c>
      <c r="R102" s="106"/>
      <c r="S102" s="32">
        <v>514</v>
      </c>
      <c r="T102" s="106"/>
      <c r="U102" s="148">
        <v>0</v>
      </c>
      <c r="V102" s="106"/>
      <c r="W102" s="148">
        <v>0</v>
      </c>
      <c r="X102" s="106"/>
      <c r="Y102" s="148">
        <v>10996138</v>
      </c>
      <c r="Z102" s="106"/>
      <c r="AA102" s="148">
        <v>7996</v>
      </c>
    </row>
    <row r="103" spans="1:29" ht="21.75" customHeight="1" x14ac:dyDescent="0.2">
      <c r="A103" s="56" t="s">
        <v>343</v>
      </c>
      <c r="B103" s="24"/>
      <c r="C103" s="55" t="s">
        <v>345</v>
      </c>
      <c r="D103" s="24"/>
      <c r="E103" s="55" t="s">
        <v>196</v>
      </c>
      <c r="F103" s="24"/>
      <c r="G103" s="56" t="s">
        <v>396</v>
      </c>
      <c r="H103" s="24"/>
      <c r="I103" s="25">
        <v>150000</v>
      </c>
      <c r="J103" s="24"/>
      <c r="K103" s="32">
        <v>99</v>
      </c>
      <c r="L103" s="106"/>
      <c r="M103" s="148">
        <v>14850000</v>
      </c>
      <c r="N103" s="106"/>
      <c r="O103" s="148">
        <v>13196601</v>
      </c>
      <c r="P103" s="106"/>
      <c r="Q103" s="32">
        <v>0</v>
      </c>
      <c r="R103" s="106"/>
      <c r="S103" s="32">
        <v>3818</v>
      </c>
      <c r="T103" s="106"/>
      <c r="U103" s="148">
        <v>0</v>
      </c>
      <c r="V103" s="106"/>
      <c r="W103" s="148">
        <v>0</v>
      </c>
      <c r="X103" s="106"/>
      <c r="Y103" s="148">
        <v>-1657217</v>
      </c>
      <c r="Z103" s="106"/>
      <c r="AA103" s="148">
        <v>137763645</v>
      </c>
    </row>
    <row r="104" spans="1:29" ht="21.75" customHeight="1" x14ac:dyDescent="0.2">
      <c r="A104" s="56" t="s">
        <v>353</v>
      </c>
      <c r="B104" s="24"/>
      <c r="C104" s="55" t="s">
        <v>390</v>
      </c>
      <c r="D104" s="24"/>
      <c r="E104" s="55" t="s">
        <v>168</v>
      </c>
      <c r="F104" s="24"/>
      <c r="G104" s="56" t="s">
        <v>94</v>
      </c>
      <c r="H104" s="24"/>
      <c r="I104" s="25">
        <v>10434000</v>
      </c>
      <c r="J104" s="24"/>
      <c r="K104" s="32">
        <v>3</v>
      </c>
      <c r="L104" s="106"/>
      <c r="M104" s="148">
        <v>31302000</v>
      </c>
      <c r="N104" s="106"/>
      <c r="O104" s="148">
        <v>135607070</v>
      </c>
      <c r="P104" s="106"/>
      <c r="Q104" s="32">
        <v>0</v>
      </c>
      <c r="R104" s="106"/>
      <c r="S104" s="32">
        <v>8044</v>
      </c>
      <c r="T104" s="106"/>
      <c r="U104" s="148">
        <v>0</v>
      </c>
      <c r="V104" s="106"/>
      <c r="W104" s="148">
        <v>0</v>
      </c>
      <c r="X104" s="106"/>
      <c r="Y104" s="148">
        <v>104297026</v>
      </c>
      <c r="Z104" s="106"/>
      <c r="AA104" s="148">
        <v>7996</v>
      </c>
    </row>
    <row r="105" spans="1:29" ht="21.75" customHeight="1" x14ac:dyDescent="0.2">
      <c r="A105" s="56" t="s">
        <v>351</v>
      </c>
      <c r="B105" s="24"/>
      <c r="C105" s="55" t="s">
        <v>352</v>
      </c>
      <c r="D105" s="24"/>
      <c r="E105" s="55" t="s">
        <v>210</v>
      </c>
      <c r="F105" s="24"/>
      <c r="G105" s="56" t="s">
        <v>94</v>
      </c>
      <c r="H105" s="24"/>
      <c r="I105" s="25">
        <v>16251000</v>
      </c>
      <c r="J105" s="24"/>
      <c r="K105" s="32">
        <v>24.5426</v>
      </c>
      <c r="L105" s="106"/>
      <c r="M105" s="148">
        <v>398841792.60000002</v>
      </c>
      <c r="N105" s="106"/>
      <c r="O105" s="148">
        <v>568638554</v>
      </c>
      <c r="P105" s="106"/>
      <c r="Q105" s="32">
        <v>0</v>
      </c>
      <c r="R105" s="106"/>
      <c r="S105" s="32">
        <v>102599</v>
      </c>
      <c r="T105" s="106"/>
      <c r="U105" s="148">
        <v>0</v>
      </c>
      <c r="V105" s="106"/>
      <c r="W105" s="148">
        <v>0</v>
      </c>
      <c r="X105" s="106"/>
      <c r="Y105" s="148">
        <v>169694162.40000001</v>
      </c>
      <c r="Z105" s="106"/>
      <c r="AA105" s="148">
        <v>96961720</v>
      </c>
    </row>
    <row r="106" spans="1:29" ht="21.75" customHeight="1" x14ac:dyDescent="0.2">
      <c r="A106" s="56" t="s">
        <v>351</v>
      </c>
      <c r="B106" s="24"/>
      <c r="C106" s="55" t="s">
        <v>397</v>
      </c>
      <c r="D106" s="24"/>
      <c r="E106" s="55" t="s">
        <v>106</v>
      </c>
      <c r="F106" s="24"/>
      <c r="G106" s="56" t="s">
        <v>94</v>
      </c>
      <c r="H106" s="24"/>
      <c r="I106" s="25">
        <v>18000000</v>
      </c>
      <c r="J106" s="24"/>
      <c r="K106" s="32">
        <v>73.710800000000006</v>
      </c>
      <c r="L106" s="106"/>
      <c r="M106" s="148">
        <v>1326794400</v>
      </c>
      <c r="N106" s="106"/>
      <c r="O106" s="148">
        <v>1667921834</v>
      </c>
      <c r="P106" s="106"/>
      <c r="Q106" s="32">
        <v>0</v>
      </c>
      <c r="R106" s="106"/>
      <c r="S106" s="32">
        <v>341540</v>
      </c>
      <c r="T106" s="106"/>
      <c r="U106" s="148">
        <v>0</v>
      </c>
      <c r="V106" s="106"/>
      <c r="W106" s="148">
        <v>34416</v>
      </c>
      <c r="X106" s="106"/>
      <c r="Y106" s="148">
        <v>340785894</v>
      </c>
      <c r="Z106" s="106"/>
      <c r="AA106" s="148">
        <v>340785894</v>
      </c>
    </row>
    <row r="107" spans="1:29" ht="21.75" customHeight="1" x14ac:dyDescent="0.2">
      <c r="A107" s="56" t="s">
        <v>398</v>
      </c>
      <c r="B107" s="24"/>
      <c r="C107" s="55" t="s">
        <v>399</v>
      </c>
      <c r="D107" s="24"/>
      <c r="E107" s="55" t="s">
        <v>152</v>
      </c>
      <c r="F107" s="24"/>
      <c r="G107" s="56" t="s">
        <v>94</v>
      </c>
      <c r="H107" s="24"/>
      <c r="I107" s="25">
        <v>3900</v>
      </c>
      <c r="J107" s="24"/>
      <c r="K107" s="32">
        <v>5769</v>
      </c>
      <c r="L107" s="106"/>
      <c r="M107" s="148">
        <v>22499100</v>
      </c>
      <c r="N107" s="106"/>
      <c r="O107" s="148">
        <v>3898996</v>
      </c>
      <c r="P107" s="106"/>
      <c r="Q107" s="32">
        <v>26749886</v>
      </c>
      <c r="R107" s="106"/>
      <c r="S107" s="32">
        <v>11249</v>
      </c>
      <c r="T107" s="106"/>
      <c r="U107" s="148">
        <v>112496</v>
      </c>
      <c r="V107" s="106"/>
      <c r="W107" s="148">
        <v>0</v>
      </c>
      <c r="X107" s="106"/>
      <c r="Y107" s="148">
        <v>-475535</v>
      </c>
      <c r="Z107" s="106"/>
      <c r="AA107" s="148">
        <v>-475535</v>
      </c>
    </row>
    <row r="108" spans="1:29" ht="21.75" customHeight="1" x14ac:dyDescent="0.2">
      <c r="A108" s="56" t="s">
        <v>398</v>
      </c>
      <c r="B108" s="24"/>
      <c r="C108" s="55" t="s">
        <v>400</v>
      </c>
      <c r="D108" s="24"/>
      <c r="E108" s="55" t="s">
        <v>90</v>
      </c>
      <c r="F108" s="24"/>
      <c r="G108" s="56" t="s">
        <v>94</v>
      </c>
      <c r="H108" s="24"/>
      <c r="I108" s="25">
        <v>1820000</v>
      </c>
      <c r="J108" s="24"/>
      <c r="K108" s="32">
        <v>0</v>
      </c>
      <c r="L108" s="106"/>
      <c r="M108" s="148">
        <v>0</v>
      </c>
      <c r="N108" s="106"/>
      <c r="O108" s="148">
        <v>52766409</v>
      </c>
      <c r="P108" s="106"/>
      <c r="Q108" s="32">
        <v>0</v>
      </c>
      <c r="R108" s="106"/>
      <c r="S108" s="32">
        <v>0</v>
      </c>
      <c r="T108" s="106"/>
      <c r="U108" s="148">
        <v>0</v>
      </c>
      <c r="V108" s="106"/>
      <c r="W108" s="148">
        <v>0</v>
      </c>
      <c r="X108" s="106"/>
      <c r="Y108" s="148">
        <v>52766409</v>
      </c>
      <c r="Z108" s="106"/>
      <c r="AA108" s="148">
        <v>52766409</v>
      </c>
    </row>
    <row r="109" spans="1:29" ht="21.75" customHeight="1" x14ac:dyDescent="0.2">
      <c r="A109" s="56" t="s">
        <v>351</v>
      </c>
      <c r="B109" s="24"/>
      <c r="C109" s="55" t="s">
        <v>389</v>
      </c>
      <c r="D109" s="24"/>
      <c r="E109" s="55" t="s">
        <v>180</v>
      </c>
      <c r="F109" s="24"/>
      <c r="G109" s="56" t="s">
        <v>401</v>
      </c>
      <c r="H109" s="24"/>
      <c r="I109" s="25">
        <v>2819000</v>
      </c>
      <c r="J109" s="24"/>
      <c r="K109" s="32">
        <v>176.95779999999999</v>
      </c>
      <c r="L109" s="106"/>
      <c r="M109" s="148">
        <v>498844038.19999999</v>
      </c>
      <c r="N109" s="106"/>
      <c r="O109" s="148">
        <v>452924079</v>
      </c>
      <c r="P109" s="106"/>
      <c r="Q109" s="32">
        <v>0</v>
      </c>
      <c r="R109" s="106"/>
      <c r="S109" s="32">
        <v>128431</v>
      </c>
      <c r="T109" s="106"/>
      <c r="U109" s="148">
        <v>0</v>
      </c>
      <c r="V109" s="106"/>
      <c r="W109" s="148">
        <v>5089045</v>
      </c>
      <c r="X109" s="106"/>
      <c r="Y109" s="148">
        <v>-46048390.200000003</v>
      </c>
      <c r="Z109" s="106"/>
      <c r="AA109" s="148">
        <v>-125269039.5</v>
      </c>
    </row>
    <row r="110" spans="1:29" ht="21.75" customHeight="1" x14ac:dyDescent="0.2">
      <c r="A110" s="56" t="s">
        <v>351</v>
      </c>
      <c r="B110" s="24"/>
      <c r="C110" s="55" t="s">
        <v>397</v>
      </c>
      <c r="D110" s="24"/>
      <c r="E110" s="55" t="s">
        <v>106</v>
      </c>
      <c r="F110" s="24"/>
      <c r="G110" s="56" t="s">
        <v>401</v>
      </c>
      <c r="H110" s="24"/>
      <c r="I110" s="25">
        <v>1444000</v>
      </c>
      <c r="J110" s="24"/>
      <c r="K110" s="32">
        <v>78</v>
      </c>
      <c r="L110" s="106"/>
      <c r="M110" s="148">
        <v>112632000</v>
      </c>
      <c r="N110" s="106"/>
      <c r="O110" s="148">
        <v>133804395</v>
      </c>
      <c r="P110" s="106"/>
      <c r="Q110" s="32">
        <v>0</v>
      </c>
      <c r="R110" s="106"/>
      <c r="S110" s="32">
        <v>28995</v>
      </c>
      <c r="T110" s="106"/>
      <c r="U110" s="148">
        <v>0</v>
      </c>
      <c r="V110" s="106"/>
      <c r="W110" s="148">
        <v>34416</v>
      </c>
      <c r="X110" s="106"/>
      <c r="Y110" s="148">
        <v>21143400</v>
      </c>
      <c r="Z110" s="106"/>
      <c r="AA110" s="148">
        <v>340785894</v>
      </c>
    </row>
    <row r="111" spans="1:29" ht="21.75" customHeight="1" x14ac:dyDescent="0.2">
      <c r="A111" s="56" t="s">
        <v>339</v>
      </c>
      <c r="B111" s="24"/>
      <c r="C111" s="55" t="s">
        <v>388</v>
      </c>
      <c r="D111" s="24"/>
      <c r="E111" s="55" t="s">
        <v>202</v>
      </c>
      <c r="F111" s="24"/>
      <c r="G111" s="56" t="s">
        <v>317</v>
      </c>
      <c r="H111" s="24"/>
      <c r="I111" s="25">
        <v>5000000</v>
      </c>
      <c r="J111" s="24"/>
      <c r="K111" s="32">
        <v>3</v>
      </c>
      <c r="L111" s="106"/>
      <c r="M111" s="148">
        <v>15000000</v>
      </c>
      <c r="N111" s="106"/>
      <c r="O111" s="148">
        <v>144962662</v>
      </c>
      <c r="P111" s="106"/>
      <c r="Q111" s="32">
        <v>0</v>
      </c>
      <c r="R111" s="106"/>
      <c r="S111" s="32">
        <v>3839</v>
      </c>
      <c r="T111" s="106"/>
      <c r="U111" s="148">
        <v>0</v>
      </c>
      <c r="V111" s="106"/>
      <c r="W111" s="148">
        <v>0</v>
      </c>
      <c r="X111" s="106"/>
      <c r="Y111" s="148">
        <v>129958823</v>
      </c>
      <c r="Z111" s="106"/>
      <c r="AA111" s="148">
        <v>17033993</v>
      </c>
    </row>
    <row r="112" spans="1:29" ht="21.75" customHeight="1" x14ac:dyDescent="0.2">
      <c r="A112" s="56" t="s">
        <v>351</v>
      </c>
      <c r="B112" s="24"/>
      <c r="C112" s="55" t="s">
        <v>397</v>
      </c>
      <c r="D112" s="24"/>
      <c r="E112" s="55" t="s">
        <v>106</v>
      </c>
      <c r="F112" s="24"/>
      <c r="G112" s="56" t="s">
        <v>317</v>
      </c>
      <c r="H112" s="24"/>
      <c r="I112" s="25">
        <v>20951000</v>
      </c>
      <c r="J112" s="24"/>
      <c r="K112" s="32">
        <v>55.794199999999996</v>
      </c>
      <c r="L112" s="106"/>
      <c r="M112" s="148">
        <v>1168944284.2</v>
      </c>
      <c r="N112" s="106"/>
      <c r="O112" s="148">
        <v>1941368341</v>
      </c>
      <c r="P112" s="106"/>
      <c r="Q112" s="32">
        <v>0</v>
      </c>
      <c r="R112" s="106"/>
      <c r="S112" s="32">
        <v>300886</v>
      </c>
      <c r="T112" s="106"/>
      <c r="U112" s="148">
        <v>0</v>
      </c>
      <c r="V112" s="106"/>
      <c r="W112" s="148">
        <v>34416</v>
      </c>
      <c r="X112" s="106"/>
      <c r="Y112" s="148">
        <v>772123170.79999995</v>
      </c>
      <c r="Z112" s="106"/>
      <c r="AA112" s="148">
        <v>340785894</v>
      </c>
    </row>
    <row r="113" spans="1:27" ht="21.75" customHeight="1" x14ac:dyDescent="0.2">
      <c r="A113" s="56" t="s">
        <v>353</v>
      </c>
      <c r="B113" s="24"/>
      <c r="C113" s="55" t="s">
        <v>402</v>
      </c>
      <c r="D113" s="24"/>
      <c r="E113" s="55" t="s">
        <v>185</v>
      </c>
      <c r="F113" s="24"/>
      <c r="G113" s="56" t="s">
        <v>317</v>
      </c>
      <c r="H113" s="24"/>
      <c r="I113" s="25">
        <v>17000000</v>
      </c>
      <c r="J113" s="24"/>
      <c r="K113" s="32">
        <v>12.9412</v>
      </c>
      <c r="L113" s="106"/>
      <c r="M113" s="148">
        <v>220000400</v>
      </c>
      <c r="N113" s="106"/>
      <c r="O113" s="148">
        <v>373944328</v>
      </c>
      <c r="P113" s="106"/>
      <c r="Q113" s="32">
        <v>0</v>
      </c>
      <c r="R113" s="106"/>
      <c r="S113" s="32">
        <v>56625</v>
      </c>
      <c r="T113" s="106"/>
      <c r="U113" s="148">
        <v>0</v>
      </c>
      <c r="V113" s="106"/>
      <c r="W113" s="148">
        <v>23253</v>
      </c>
      <c r="X113" s="106"/>
      <c r="Y113" s="148">
        <v>153887303</v>
      </c>
      <c r="Z113" s="106"/>
      <c r="AA113" s="148">
        <v>153887303</v>
      </c>
    </row>
    <row r="114" spans="1:27" ht="21.75" customHeight="1" x14ac:dyDescent="0.2">
      <c r="A114" s="56" t="s">
        <v>343</v>
      </c>
      <c r="B114" s="24"/>
      <c r="C114" s="55" t="s">
        <v>345</v>
      </c>
      <c r="D114" s="24"/>
      <c r="E114" s="55" t="s">
        <v>196</v>
      </c>
      <c r="F114" s="24"/>
      <c r="G114" s="56" t="s">
        <v>317</v>
      </c>
      <c r="H114" s="24"/>
      <c r="I114" s="25">
        <v>16412000</v>
      </c>
      <c r="J114" s="24"/>
      <c r="K114" s="32">
        <v>86.121600000000001</v>
      </c>
      <c r="L114" s="106"/>
      <c r="M114" s="148">
        <v>1413427699.2</v>
      </c>
      <c r="N114" s="106"/>
      <c r="O114" s="148">
        <v>1443884097</v>
      </c>
      <c r="P114" s="106"/>
      <c r="Q114" s="32">
        <v>0</v>
      </c>
      <c r="R114" s="106"/>
      <c r="S114" s="32">
        <v>363861</v>
      </c>
      <c r="T114" s="106"/>
      <c r="U114" s="148">
        <v>0</v>
      </c>
      <c r="V114" s="106"/>
      <c r="W114" s="148">
        <v>0</v>
      </c>
      <c r="X114" s="106"/>
      <c r="Y114" s="148">
        <v>30092536.800000001</v>
      </c>
      <c r="Z114" s="106"/>
      <c r="AA114" s="148">
        <v>137763645</v>
      </c>
    </row>
    <row r="115" spans="1:27" ht="21.75" customHeight="1" x14ac:dyDescent="0.2">
      <c r="A115" s="56" t="s">
        <v>351</v>
      </c>
      <c r="B115" s="24"/>
      <c r="C115" s="55" t="s">
        <v>403</v>
      </c>
      <c r="D115" s="24"/>
      <c r="E115" s="55" t="s">
        <v>190</v>
      </c>
      <c r="F115" s="24"/>
      <c r="G115" s="56" t="s">
        <v>145</v>
      </c>
      <c r="H115" s="24"/>
      <c r="I115" s="25">
        <v>9000</v>
      </c>
      <c r="J115" s="24"/>
      <c r="K115" s="32">
        <v>491.55560000000003</v>
      </c>
      <c r="L115" s="106"/>
      <c r="M115" s="148">
        <v>4424000.4000000004</v>
      </c>
      <c r="N115" s="106"/>
      <c r="O115" s="148">
        <v>4430694</v>
      </c>
      <c r="P115" s="106"/>
      <c r="Q115" s="32">
        <v>0</v>
      </c>
      <c r="R115" s="106"/>
      <c r="S115" s="32">
        <v>1132</v>
      </c>
      <c r="T115" s="106"/>
      <c r="U115" s="148">
        <v>0</v>
      </c>
      <c r="V115" s="106"/>
      <c r="W115" s="148">
        <v>1800336</v>
      </c>
      <c r="X115" s="106"/>
      <c r="Y115" s="148">
        <v>5561.5999999996302</v>
      </c>
      <c r="Z115" s="106"/>
      <c r="AA115" s="148">
        <v>5561.5999999996302</v>
      </c>
    </row>
    <row r="116" spans="1:27" ht="21.75" customHeight="1" thickBot="1" x14ac:dyDescent="0.25">
      <c r="A116" s="216" t="s">
        <v>513</v>
      </c>
      <c r="B116" s="216"/>
      <c r="C116" s="216"/>
      <c r="D116" s="24"/>
      <c r="E116" s="55"/>
      <c r="F116" s="24"/>
      <c r="G116" s="56"/>
      <c r="H116" s="24"/>
      <c r="I116" s="25"/>
      <c r="J116" s="24"/>
      <c r="K116" s="32"/>
      <c r="L116" s="106"/>
      <c r="M116" s="153">
        <f>SUM(M86:M115)</f>
        <v>119045412527.98749</v>
      </c>
      <c r="N116" s="152"/>
      <c r="O116" s="153">
        <f>SUM(O86:O115)</f>
        <v>40488373248</v>
      </c>
      <c r="P116" s="152"/>
      <c r="Q116" s="153">
        <f>SUM(Q86:Q115)</f>
        <v>114906818452</v>
      </c>
      <c r="R116" s="152"/>
      <c r="S116" s="153">
        <f>SUM(S86:S115)</f>
        <v>55252469</v>
      </c>
      <c r="T116" s="152"/>
      <c r="U116" s="153">
        <f>SUM(U86:U115)</f>
        <v>507225336</v>
      </c>
      <c r="V116" s="152"/>
      <c r="W116" s="153">
        <f>SUM(W86:W115)</f>
        <v>14156988</v>
      </c>
      <c r="X116" s="152"/>
      <c r="Y116" s="153">
        <f>SUM(Y86:Y115)</f>
        <v>8521567949.0125008</v>
      </c>
      <c r="Z116" s="152"/>
      <c r="AA116" s="153">
        <f>SUM(AA86:AA115)</f>
        <v>13373802630.312504</v>
      </c>
    </row>
    <row r="117" spans="1:27" ht="21.75" customHeight="1" thickTop="1" x14ac:dyDescent="0.2">
      <c r="A117" s="56"/>
      <c r="B117" s="24"/>
      <c r="C117" s="55"/>
      <c r="D117" s="24"/>
      <c r="E117" s="55"/>
      <c r="F117" s="24"/>
      <c r="G117" s="56"/>
      <c r="H117" s="24"/>
      <c r="I117" s="25"/>
      <c r="J117" s="24"/>
      <c r="K117" s="32"/>
      <c r="L117" s="106"/>
      <c r="M117" s="148"/>
      <c r="N117" s="106"/>
      <c r="O117" s="148"/>
      <c r="P117" s="106"/>
      <c r="Q117" s="32"/>
      <c r="R117" s="106"/>
      <c r="S117" s="32"/>
      <c r="T117" s="106"/>
      <c r="U117" s="148"/>
      <c r="V117" s="106"/>
      <c r="W117" s="148"/>
      <c r="X117" s="106"/>
      <c r="Y117" s="148"/>
      <c r="Z117" s="106"/>
      <c r="AA117" s="148"/>
    </row>
    <row r="118" spans="1:27" ht="21.75" customHeight="1" x14ac:dyDescent="0.2">
      <c r="A118" s="216">
        <v>27</v>
      </c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  <c r="AA118" s="216"/>
    </row>
    <row r="119" spans="1:27" ht="21.75" customHeight="1" x14ac:dyDescent="0.2">
      <c r="A119" s="208" t="s">
        <v>0</v>
      </c>
      <c r="B119" s="208"/>
      <c r="C119" s="208"/>
      <c r="D119" s="208"/>
      <c r="E119" s="208"/>
      <c r="F119" s="208"/>
      <c r="G119" s="208"/>
      <c r="H119" s="208"/>
      <c r="I119" s="208"/>
      <c r="J119" s="208"/>
      <c r="K119" s="208"/>
      <c r="L119" s="208"/>
      <c r="M119" s="208"/>
      <c r="N119" s="208"/>
      <c r="O119" s="208"/>
      <c r="P119" s="208"/>
      <c r="Q119" s="208"/>
      <c r="R119" s="208"/>
      <c r="S119" s="208"/>
      <c r="T119" s="208"/>
      <c r="U119" s="208"/>
      <c r="V119" s="208"/>
      <c r="W119" s="208"/>
      <c r="X119" s="208"/>
      <c r="Y119" s="208"/>
      <c r="Z119" s="208"/>
      <c r="AA119" s="208"/>
    </row>
    <row r="120" spans="1:27" ht="21.75" customHeight="1" x14ac:dyDescent="0.2">
      <c r="A120" s="208" t="s">
        <v>276</v>
      </c>
      <c r="B120" s="208"/>
      <c r="C120" s="208"/>
      <c r="D120" s="208"/>
      <c r="E120" s="208"/>
      <c r="F120" s="208"/>
      <c r="G120" s="208"/>
      <c r="H120" s="208"/>
      <c r="I120" s="208"/>
      <c r="J120" s="208"/>
      <c r="K120" s="208"/>
      <c r="L120" s="208"/>
      <c r="M120" s="208"/>
      <c r="N120" s="208"/>
      <c r="O120" s="208"/>
      <c r="P120" s="208"/>
      <c r="Q120" s="208"/>
      <c r="R120" s="208"/>
      <c r="S120" s="208"/>
      <c r="T120" s="208"/>
      <c r="U120" s="208"/>
      <c r="V120" s="208"/>
      <c r="W120" s="208"/>
      <c r="X120" s="208"/>
      <c r="Y120" s="208"/>
      <c r="Z120" s="208"/>
      <c r="AA120" s="208"/>
    </row>
    <row r="121" spans="1:27" ht="21.75" customHeight="1" x14ac:dyDescent="0.2">
      <c r="A121" s="208" t="s">
        <v>2</v>
      </c>
      <c r="B121" s="208"/>
      <c r="C121" s="208"/>
      <c r="D121" s="208"/>
      <c r="E121" s="208"/>
      <c r="F121" s="208"/>
      <c r="G121" s="208"/>
      <c r="H121" s="208"/>
      <c r="I121" s="208"/>
      <c r="J121" s="208"/>
      <c r="K121" s="208"/>
      <c r="L121" s="208"/>
      <c r="M121" s="208"/>
      <c r="N121" s="208"/>
      <c r="O121" s="208"/>
      <c r="P121" s="208"/>
      <c r="Q121" s="208"/>
      <c r="R121" s="208"/>
      <c r="S121" s="208"/>
      <c r="T121" s="208"/>
      <c r="U121" s="208"/>
      <c r="V121" s="208"/>
      <c r="W121" s="208"/>
      <c r="X121" s="208"/>
      <c r="Y121" s="208"/>
      <c r="Z121" s="208"/>
      <c r="AA121" s="208"/>
    </row>
    <row r="122" spans="1:27" ht="21.75" customHeight="1" x14ac:dyDescent="0.2">
      <c r="A122" s="186" t="s">
        <v>539</v>
      </c>
      <c r="B122" s="186"/>
      <c r="C122" s="186"/>
      <c r="D122" s="186"/>
      <c r="E122" s="186"/>
      <c r="F122" s="186"/>
      <c r="G122" s="186"/>
      <c r="H122" s="186"/>
      <c r="I122" s="186"/>
      <c r="J122" s="186"/>
      <c r="K122" s="186"/>
      <c r="L122" s="186"/>
      <c r="M122" s="186"/>
      <c r="N122" s="186"/>
      <c r="O122" s="186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</row>
    <row r="123" spans="1:27" ht="21.75" customHeight="1" x14ac:dyDescent="0.2">
      <c r="A123" s="171"/>
      <c r="G123" s="171"/>
      <c r="K123" s="171"/>
      <c r="Q123" s="171"/>
      <c r="S123" s="171"/>
    </row>
    <row r="124" spans="1:27" ht="21.75" customHeight="1" x14ac:dyDescent="0.2">
      <c r="A124" s="171"/>
      <c r="G124" s="194" t="s">
        <v>293</v>
      </c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AA124" s="61" t="s">
        <v>294</v>
      </c>
    </row>
    <row r="125" spans="1:27" ht="42" x14ac:dyDescent="0.2">
      <c r="A125" s="168" t="s">
        <v>328</v>
      </c>
      <c r="C125" s="168" t="s">
        <v>329</v>
      </c>
      <c r="E125" s="168" t="s">
        <v>520</v>
      </c>
      <c r="G125" s="16" t="s">
        <v>83</v>
      </c>
      <c r="H125" s="4"/>
      <c r="I125" s="16" t="s">
        <v>13</v>
      </c>
      <c r="J125" s="4"/>
      <c r="K125" s="16" t="s">
        <v>82</v>
      </c>
      <c r="L125" s="4"/>
      <c r="M125" s="16" t="s">
        <v>330</v>
      </c>
      <c r="N125" s="4"/>
      <c r="O125" s="16" t="s">
        <v>331</v>
      </c>
      <c r="P125" s="4"/>
      <c r="Q125" s="16" t="s">
        <v>332</v>
      </c>
      <c r="R125" s="4"/>
      <c r="S125" s="16" t="s">
        <v>333</v>
      </c>
      <c r="T125" s="4"/>
      <c r="U125" s="16" t="s">
        <v>334</v>
      </c>
      <c r="V125" s="4"/>
      <c r="W125" s="109" t="s">
        <v>335</v>
      </c>
      <c r="X125" s="4"/>
      <c r="Y125" s="16" t="s">
        <v>522</v>
      </c>
      <c r="AA125" s="16" t="s">
        <v>522</v>
      </c>
    </row>
    <row r="126" spans="1:27" ht="21.75" customHeight="1" x14ac:dyDescent="0.2">
      <c r="A126" s="216" t="s">
        <v>538</v>
      </c>
      <c r="B126" s="216"/>
      <c r="C126" s="216"/>
      <c r="D126" s="24"/>
      <c r="E126" s="55"/>
      <c r="F126" s="24"/>
      <c r="G126" s="56"/>
      <c r="H126" s="24"/>
      <c r="I126" s="25"/>
      <c r="J126" s="24"/>
      <c r="K126" s="32"/>
      <c r="L126" s="106"/>
      <c r="M126" s="148">
        <f>M116</f>
        <v>119045412527.98749</v>
      </c>
      <c r="N126" s="106"/>
      <c r="O126" s="148">
        <f>O116</f>
        <v>40488373248</v>
      </c>
      <c r="P126" s="106"/>
      <c r="Q126" s="148">
        <f>Q116</f>
        <v>114906818452</v>
      </c>
      <c r="R126" s="106"/>
      <c r="S126" s="148">
        <f>S116</f>
        <v>55252469</v>
      </c>
      <c r="T126" s="106"/>
      <c r="U126" s="148">
        <f>U116</f>
        <v>507225336</v>
      </c>
      <c r="V126" s="106"/>
      <c r="W126" s="148">
        <f>W116</f>
        <v>14156988</v>
      </c>
      <c r="X126" s="106"/>
      <c r="Y126" s="148">
        <f>Y116</f>
        <v>8521567949.0125008</v>
      </c>
      <c r="Z126" s="106"/>
      <c r="AA126" s="148">
        <f>AA116</f>
        <v>13373802630.312504</v>
      </c>
    </row>
    <row r="127" spans="1:27" ht="21.75" customHeight="1" x14ac:dyDescent="0.2">
      <c r="A127" s="56" t="s">
        <v>351</v>
      </c>
      <c r="B127" s="24"/>
      <c r="C127" s="55" t="s">
        <v>389</v>
      </c>
      <c r="D127" s="24"/>
      <c r="E127" s="55" t="s">
        <v>180</v>
      </c>
      <c r="F127" s="24"/>
      <c r="G127" s="56" t="s">
        <v>145</v>
      </c>
      <c r="H127" s="24"/>
      <c r="I127" s="25">
        <v>5000000</v>
      </c>
      <c r="J127" s="24"/>
      <c r="K127" s="32">
        <v>163</v>
      </c>
      <c r="L127" s="106"/>
      <c r="M127" s="148">
        <v>815000000</v>
      </c>
      <c r="N127" s="106"/>
      <c r="O127" s="148">
        <v>786164275</v>
      </c>
      <c r="P127" s="106"/>
      <c r="Q127" s="32">
        <v>0</v>
      </c>
      <c r="R127" s="106"/>
      <c r="S127" s="32">
        <v>209829</v>
      </c>
      <c r="T127" s="106"/>
      <c r="U127" s="148">
        <v>0</v>
      </c>
      <c r="V127" s="106"/>
      <c r="W127" s="148">
        <v>5089045</v>
      </c>
      <c r="X127" s="106"/>
      <c r="Y127" s="148">
        <v>-29045554</v>
      </c>
      <c r="Z127" s="106"/>
      <c r="AA127" s="148">
        <v>-125269039.5</v>
      </c>
    </row>
    <row r="128" spans="1:27" ht="21.75" customHeight="1" x14ac:dyDescent="0.2">
      <c r="A128" s="56" t="s">
        <v>351</v>
      </c>
      <c r="B128" s="24"/>
      <c r="C128" s="55" t="s">
        <v>397</v>
      </c>
      <c r="D128" s="24"/>
      <c r="E128" s="55" t="s">
        <v>106</v>
      </c>
      <c r="F128" s="24"/>
      <c r="G128" s="56" t="s">
        <v>145</v>
      </c>
      <c r="H128" s="24"/>
      <c r="I128" s="25">
        <v>21000000</v>
      </c>
      <c r="J128" s="24"/>
      <c r="K128" s="32">
        <v>73.102400000000003</v>
      </c>
      <c r="L128" s="106"/>
      <c r="M128" s="148">
        <v>1535150400</v>
      </c>
      <c r="N128" s="106"/>
      <c r="O128" s="148">
        <v>1945908787</v>
      </c>
      <c r="P128" s="106"/>
      <c r="Q128" s="32">
        <v>0</v>
      </c>
      <c r="R128" s="106"/>
      <c r="S128" s="32">
        <v>395232</v>
      </c>
      <c r="T128" s="106"/>
      <c r="U128" s="148">
        <v>0</v>
      </c>
      <c r="V128" s="106"/>
      <c r="W128" s="148">
        <v>34416</v>
      </c>
      <c r="X128" s="106"/>
      <c r="Y128" s="148">
        <v>410363155</v>
      </c>
      <c r="Z128" s="106"/>
      <c r="AA128" s="148">
        <v>340785894</v>
      </c>
    </row>
    <row r="129" spans="1:27" ht="21.75" customHeight="1" x14ac:dyDescent="0.2">
      <c r="A129" s="56" t="s">
        <v>336</v>
      </c>
      <c r="B129" s="24"/>
      <c r="C129" s="55" t="s">
        <v>337</v>
      </c>
      <c r="D129" s="24"/>
      <c r="E129" s="55" t="s">
        <v>214</v>
      </c>
      <c r="F129" s="24"/>
      <c r="G129" s="56" t="s">
        <v>145</v>
      </c>
      <c r="H129" s="24"/>
      <c r="I129" s="25">
        <v>17000000</v>
      </c>
      <c r="J129" s="24"/>
      <c r="K129" s="32">
        <v>5</v>
      </c>
      <c r="L129" s="106"/>
      <c r="M129" s="148">
        <v>85000000</v>
      </c>
      <c r="N129" s="106"/>
      <c r="O129" s="148">
        <v>169956225</v>
      </c>
      <c r="P129" s="106"/>
      <c r="Q129" s="32">
        <v>0</v>
      </c>
      <c r="R129" s="106"/>
      <c r="S129" s="32">
        <v>21808</v>
      </c>
      <c r="T129" s="106"/>
      <c r="U129" s="148">
        <v>0</v>
      </c>
      <c r="V129" s="106"/>
      <c r="W129" s="148">
        <v>0</v>
      </c>
      <c r="X129" s="106"/>
      <c r="Y129" s="148">
        <v>84934417</v>
      </c>
      <c r="Z129" s="106"/>
      <c r="AA129" s="148">
        <v>-7862</v>
      </c>
    </row>
    <row r="130" spans="1:27" ht="21.75" customHeight="1" x14ac:dyDescent="0.2">
      <c r="A130" s="56" t="s">
        <v>336</v>
      </c>
      <c r="B130" s="24"/>
      <c r="C130" s="55" t="s">
        <v>404</v>
      </c>
      <c r="D130" s="24"/>
      <c r="E130" s="55" t="s">
        <v>120</v>
      </c>
      <c r="F130" s="24"/>
      <c r="G130" s="56" t="s">
        <v>145</v>
      </c>
      <c r="H130" s="24"/>
      <c r="I130" s="25">
        <v>6000000</v>
      </c>
      <c r="J130" s="24"/>
      <c r="K130" s="32">
        <v>3</v>
      </c>
      <c r="L130" s="106"/>
      <c r="M130" s="148">
        <v>18000000</v>
      </c>
      <c r="N130" s="106"/>
      <c r="O130" s="148">
        <v>29992272</v>
      </c>
      <c r="P130" s="106"/>
      <c r="Q130" s="32">
        <v>0</v>
      </c>
      <c r="R130" s="106"/>
      <c r="S130" s="32">
        <v>4632</v>
      </c>
      <c r="T130" s="106"/>
      <c r="U130" s="148">
        <v>0</v>
      </c>
      <c r="V130" s="106"/>
      <c r="W130" s="148">
        <v>0</v>
      </c>
      <c r="X130" s="106"/>
      <c r="Y130" s="148">
        <v>11987640</v>
      </c>
      <c r="Z130" s="106"/>
      <c r="AA130" s="148">
        <v>11987640</v>
      </c>
    </row>
    <row r="131" spans="1:27" ht="21.75" customHeight="1" x14ac:dyDescent="0.2">
      <c r="A131" s="56" t="s">
        <v>343</v>
      </c>
      <c r="B131" s="24"/>
      <c r="C131" s="55" t="s">
        <v>345</v>
      </c>
      <c r="D131" s="24"/>
      <c r="E131" s="55" t="s">
        <v>196</v>
      </c>
      <c r="F131" s="24"/>
      <c r="G131" s="56" t="s">
        <v>145</v>
      </c>
      <c r="H131" s="24"/>
      <c r="I131" s="25">
        <v>3956000</v>
      </c>
      <c r="J131" s="24"/>
      <c r="K131" s="32">
        <v>112.2371</v>
      </c>
      <c r="L131" s="106"/>
      <c r="M131" s="148">
        <v>444009967.60000002</v>
      </c>
      <c r="N131" s="106"/>
      <c r="O131" s="148">
        <v>348038356</v>
      </c>
      <c r="P131" s="106"/>
      <c r="Q131" s="32">
        <v>0</v>
      </c>
      <c r="R131" s="106"/>
      <c r="S131" s="32">
        <v>114297</v>
      </c>
      <c r="T131" s="106"/>
      <c r="U131" s="148">
        <v>0</v>
      </c>
      <c r="V131" s="106"/>
      <c r="W131" s="148">
        <v>0</v>
      </c>
      <c r="X131" s="106"/>
      <c r="Y131" s="148">
        <v>-96085908.599999994</v>
      </c>
      <c r="Z131" s="106"/>
      <c r="AA131" s="148">
        <v>137763645</v>
      </c>
    </row>
    <row r="132" spans="1:27" ht="21.75" customHeight="1" x14ac:dyDescent="0.2">
      <c r="A132" s="56" t="s">
        <v>405</v>
      </c>
      <c r="B132" s="24"/>
      <c r="C132" s="55" t="s">
        <v>406</v>
      </c>
      <c r="D132" s="24"/>
      <c r="E132" s="55" t="s">
        <v>150</v>
      </c>
      <c r="F132" s="24"/>
      <c r="G132" s="56" t="s">
        <v>145</v>
      </c>
      <c r="H132" s="24"/>
      <c r="I132" s="25">
        <v>1000</v>
      </c>
      <c r="J132" s="24"/>
      <c r="K132" s="32">
        <v>4100</v>
      </c>
      <c r="L132" s="106"/>
      <c r="M132" s="148">
        <v>4100000</v>
      </c>
      <c r="N132" s="106"/>
      <c r="O132" s="148">
        <v>21995</v>
      </c>
      <c r="P132" s="106"/>
      <c r="Q132" s="32">
        <v>3561681</v>
      </c>
      <c r="R132" s="106"/>
      <c r="S132" s="32">
        <v>2050</v>
      </c>
      <c r="T132" s="106"/>
      <c r="U132" s="148">
        <v>20500</v>
      </c>
      <c r="V132" s="106"/>
      <c r="W132" s="148">
        <v>0</v>
      </c>
      <c r="X132" s="106"/>
      <c r="Y132" s="148">
        <v>537764</v>
      </c>
      <c r="Z132" s="106"/>
      <c r="AA132" s="148">
        <v>537764</v>
      </c>
    </row>
    <row r="133" spans="1:27" ht="21.75" customHeight="1" x14ac:dyDescent="0.2">
      <c r="A133" s="56" t="s">
        <v>405</v>
      </c>
      <c r="B133" s="24"/>
      <c r="C133" s="55" t="s">
        <v>406</v>
      </c>
      <c r="D133" s="24"/>
      <c r="E133" s="55" t="s">
        <v>150</v>
      </c>
      <c r="F133" s="24"/>
      <c r="G133" s="56" t="s">
        <v>145</v>
      </c>
      <c r="H133" s="24"/>
      <c r="I133" s="25">
        <v>4089000</v>
      </c>
      <c r="J133" s="24"/>
      <c r="K133" s="32">
        <v>0</v>
      </c>
      <c r="L133" s="106"/>
      <c r="M133" s="148">
        <v>0</v>
      </c>
      <c r="N133" s="106"/>
      <c r="O133" s="148">
        <v>89934836</v>
      </c>
      <c r="P133" s="106"/>
      <c r="Q133" s="32">
        <v>0</v>
      </c>
      <c r="R133" s="106"/>
      <c r="S133" s="32">
        <v>0</v>
      </c>
      <c r="T133" s="106"/>
      <c r="U133" s="148">
        <v>0</v>
      </c>
      <c r="V133" s="106"/>
      <c r="W133" s="148">
        <v>0</v>
      </c>
      <c r="X133" s="106"/>
      <c r="Y133" s="148">
        <v>89934836</v>
      </c>
      <c r="Z133" s="106"/>
      <c r="AA133" s="148">
        <v>89934836</v>
      </c>
    </row>
    <row r="134" spans="1:27" ht="21.75" customHeight="1" x14ac:dyDescent="0.2">
      <c r="A134" s="56" t="s">
        <v>405</v>
      </c>
      <c r="B134" s="24"/>
      <c r="C134" s="55" t="s">
        <v>407</v>
      </c>
      <c r="D134" s="24"/>
      <c r="E134" s="55" t="s">
        <v>173</v>
      </c>
      <c r="F134" s="24"/>
      <c r="G134" s="56" t="s">
        <v>145</v>
      </c>
      <c r="H134" s="24"/>
      <c r="I134" s="25">
        <v>5524000</v>
      </c>
      <c r="J134" s="24"/>
      <c r="K134" s="32">
        <v>0</v>
      </c>
      <c r="L134" s="106"/>
      <c r="M134" s="148">
        <v>0</v>
      </c>
      <c r="N134" s="106"/>
      <c r="O134" s="148">
        <v>93883819</v>
      </c>
      <c r="P134" s="106"/>
      <c r="Q134" s="32">
        <v>0</v>
      </c>
      <c r="R134" s="106"/>
      <c r="S134" s="32">
        <v>0</v>
      </c>
      <c r="T134" s="106"/>
      <c r="U134" s="148">
        <v>0</v>
      </c>
      <c r="V134" s="106"/>
      <c r="W134" s="148">
        <v>0</v>
      </c>
      <c r="X134" s="106"/>
      <c r="Y134" s="148">
        <v>93883819</v>
      </c>
      <c r="Z134" s="106"/>
      <c r="AA134" s="148">
        <v>93883819</v>
      </c>
    </row>
    <row r="135" spans="1:27" ht="21.75" customHeight="1" x14ac:dyDescent="0.2">
      <c r="A135" s="56" t="s">
        <v>408</v>
      </c>
      <c r="B135" s="24"/>
      <c r="C135" s="55" t="s">
        <v>409</v>
      </c>
      <c r="D135" s="24"/>
      <c r="E135" s="55" t="s">
        <v>160</v>
      </c>
      <c r="F135" s="24"/>
      <c r="G135" s="56" t="s">
        <v>145</v>
      </c>
      <c r="H135" s="24"/>
      <c r="I135" s="25">
        <v>3876</v>
      </c>
      <c r="J135" s="24"/>
      <c r="K135" s="32">
        <v>0</v>
      </c>
      <c r="L135" s="106"/>
      <c r="M135" s="148">
        <v>0</v>
      </c>
      <c r="N135" s="106"/>
      <c r="O135" s="148">
        <v>96876</v>
      </c>
      <c r="P135" s="106"/>
      <c r="Q135" s="32">
        <v>0</v>
      </c>
      <c r="R135" s="106"/>
      <c r="S135" s="32">
        <v>0</v>
      </c>
      <c r="T135" s="106"/>
      <c r="U135" s="148">
        <v>0</v>
      </c>
      <c r="V135" s="106"/>
      <c r="W135" s="148">
        <v>0</v>
      </c>
      <c r="X135" s="106"/>
      <c r="Y135" s="148">
        <v>96876</v>
      </c>
      <c r="Z135" s="106"/>
      <c r="AA135" s="148">
        <v>96876</v>
      </c>
    </row>
    <row r="136" spans="1:27" ht="21.75" customHeight="1" x14ac:dyDescent="0.2">
      <c r="A136" s="56" t="s">
        <v>408</v>
      </c>
      <c r="B136" s="24"/>
      <c r="C136" s="55" t="s">
        <v>410</v>
      </c>
      <c r="D136" s="24"/>
      <c r="E136" s="55" t="s">
        <v>144</v>
      </c>
      <c r="F136" s="24"/>
      <c r="G136" s="56" t="s">
        <v>145</v>
      </c>
      <c r="H136" s="24"/>
      <c r="I136" s="25">
        <v>69768</v>
      </c>
      <c r="J136" s="24"/>
      <c r="K136" s="32">
        <v>2228</v>
      </c>
      <c r="L136" s="106"/>
      <c r="M136" s="148">
        <v>155443104</v>
      </c>
      <c r="N136" s="106"/>
      <c r="O136" s="148">
        <v>6975004</v>
      </c>
      <c r="P136" s="106"/>
      <c r="Q136" s="32">
        <v>145697999</v>
      </c>
      <c r="R136" s="106"/>
      <c r="S136" s="32">
        <v>77722</v>
      </c>
      <c r="T136" s="106"/>
      <c r="U136" s="148">
        <v>777216</v>
      </c>
      <c r="V136" s="106"/>
      <c r="W136" s="148">
        <v>0</v>
      </c>
      <c r="X136" s="106"/>
      <c r="Y136" s="148">
        <v>15865171</v>
      </c>
      <c r="Z136" s="106"/>
      <c r="AA136" s="148">
        <v>15865171</v>
      </c>
    </row>
    <row r="137" spans="1:27" ht="21.75" customHeight="1" x14ac:dyDescent="0.2">
      <c r="A137" s="56" t="s">
        <v>408</v>
      </c>
      <c r="B137" s="24"/>
      <c r="C137" s="55" t="s">
        <v>410</v>
      </c>
      <c r="D137" s="24"/>
      <c r="E137" s="55" t="s">
        <v>144</v>
      </c>
      <c r="F137" s="24"/>
      <c r="G137" s="56" t="s">
        <v>145</v>
      </c>
      <c r="H137" s="24"/>
      <c r="I137" s="25">
        <v>142120</v>
      </c>
      <c r="J137" s="24"/>
      <c r="K137" s="32">
        <v>0</v>
      </c>
      <c r="L137" s="106"/>
      <c r="M137" s="148">
        <v>0</v>
      </c>
      <c r="N137" s="106"/>
      <c r="O137" s="148">
        <v>14208340</v>
      </c>
      <c r="P137" s="106"/>
      <c r="Q137" s="32">
        <v>0</v>
      </c>
      <c r="R137" s="106"/>
      <c r="S137" s="32">
        <v>0</v>
      </c>
      <c r="T137" s="106"/>
      <c r="U137" s="148">
        <v>0</v>
      </c>
      <c r="V137" s="106"/>
      <c r="W137" s="148">
        <v>0</v>
      </c>
      <c r="X137" s="106"/>
      <c r="Y137" s="148">
        <v>14208340</v>
      </c>
      <c r="Z137" s="106"/>
      <c r="AA137" s="148">
        <v>14208340</v>
      </c>
    </row>
    <row r="138" spans="1:27" ht="21.75" customHeight="1" x14ac:dyDescent="0.2">
      <c r="A138" s="56" t="s">
        <v>408</v>
      </c>
      <c r="B138" s="24"/>
      <c r="C138" s="55" t="s">
        <v>411</v>
      </c>
      <c r="D138" s="24"/>
      <c r="E138" s="55" t="s">
        <v>519</v>
      </c>
      <c r="F138" s="24"/>
      <c r="G138" s="56" t="s">
        <v>145</v>
      </c>
      <c r="H138" s="24"/>
      <c r="I138" s="25">
        <v>244188</v>
      </c>
      <c r="J138" s="24"/>
      <c r="K138" s="32">
        <v>2074</v>
      </c>
      <c r="L138" s="106"/>
      <c r="M138" s="148">
        <v>506445912</v>
      </c>
      <c r="N138" s="106"/>
      <c r="O138" s="148">
        <v>12209400</v>
      </c>
      <c r="P138" s="106"/>
      <c r="Q138" s="32">
        <v>509942994</v>
      </c>
      <c r="R138" s="106"/>
      <c r="S138" s="32">
        <v>253223</v>
      </c>
      <c r="T138" s="106"/>
      <c r="U138" s="148">
        <v>2532230</v>
      </c>
      <c r="V138" s="106"/>
      <c r="W138" s="148">
        <v>3406</v>
      </c>
      <c r="X138" s="106"/>
      <c r="Y138" s="148">
        <v>5926865</v>
      </c>
      <c r="Z138" s="106"/>
      <c r="AA138" s="148">
        <v>5926865</v>
      </c>
    </row>
    <row r="139" spans="1:27" ht="21.75" customHeight="1" x14ac:dyDescent="0.2">
      <c r="A139" s="56" t="s">
        <v>408</v>
      </c>
      <c r="B139" s="24"/>
      <c r="C139" s="55" t="s">
        <v>411</v>
      </c>
      <c r="D139" s="24"/>
      <c r="E139" s="55" t="s">
        <v>519</v>
      </c>
      <c r="F139" s="24"/>
      <c r="G139" s="56" t="s">
        <v>145</v>
      </c>
      <c r="H139" s="24"/>
      <c r="I139" s="25">
        <v>20672</v>
      </c>
      <c r="J139" s="24"/>
      <c r="K139" s="32">
        <v>0</v>
      </c>
      <c r="L139" s="106"/>
      <c r="M139" s="148">
        <v>0</v>
      </c>
      <c r="N139" s="106"/>
      <c r="O139" s="148">
        <v>1033600</v>
      </c>
      <c r="P139" s="106"/>
      <c r="Q139" s="32">
        <v>0</v>
      </c>
      <c r="R139" s="106"/>
      <c r="S139" s="32">
        <v>0</v>
      </c>
      <c r="T139" s="106"/>
      <c r="U139" s="148">
        <v>0</v>
      </c>
      <c r="V139" s="106"/>
      <c r="W139" s="148">
        <v>3406</v>
      </c>
      <c r="X139" s="106"/>
      <c r="Y139" s="148">
        <v>1033600</v>
      </c>
      <c r="Z139" s="106"/>
      <c r="AA139" s="148">
        <v>1033600</v>
      </c>
    </row>
    <row r="140" spans="1:27" ht="21.75" customHeight="1" x14ac:dyDescent="0.2">
      <c r="A140" s="56" t="s">
        <v>339</v>
      </c>
      <c r="B140" s="24"/>
      <c r="C140" s="55" t="s">
        <v>388</v>
      </c>
      <c r="D140" s="24"/>
      <c r="E140" s="55" t="s">
        <v>202</v>
      </c>
      <c r="F140" s="24"/>
      <c r="G140" s="56" t="s">
        <v>412</v>
      </c>
      <c r="H140" s="24"/>
      <c r="I140" s="25">
        <v>3000000</v>
      </c>
      <c r="J140" s="24"/>
      <c r="K140" s="32">
        <v>2</v>
      </c>
      <c r="L140" s="106"/>
      <c r="M140" s="148">
        <v>6000000</v>
      </c>
      <c r="N140" s="106"/>
      <c r="O140" s="148">
        <v>86977597</v>
      </c>
      <c r="P140" s="106"/>
      <c r="Q140" s="32">
        <v>0</v>
      </c>
      <c r="R140" s="106"/>
      <c r="S140" s="32">
        <v>1540</v>
      </c>
      <c r="T140" s="106"/>
      <c r="U140" s="148">
        <v>0</v>
      </c>
      <c r="V140" s="106"/>
      <c r="W140" s="148">
        <v>0</v>
      </c>
      <c r="X140" s="106"/>
      <c r="Y140" s="148">
        <v>80976057</v>
      </c>
      <c r="Z140" s="106"/>
      <c r="AA140" s="148">
        <v>17033993</v>
      </c>
    </row>
    <row r="141" spans="1:27" ht="21.75" customHeight="1" x14ac:dyDescent="0.2">
      <c r="A141" s="56" t="s">
        <v>336</v>
      </c>
      <c r="B141" s="24"/>
      <c r="C141" s="55" t="s">
        <v>337</v>
      </c>
      <c r="D141" s="24"/>
      <c r="E141" s="55" t="s">
        <v>214</v>
      </c>
      <c r="F141" s="24"/>
      <c r="G141" s="56" t="s">
        <v>412</v>
      </c>
      <c r="H141" s="24"/>
      <c r="I141" s="25">
        <v>10000000</v>
      </c>
      <c r="J141" s="24"/>
      <c r="K141" s="32">
        <v>9</v>
      </c>
      <c r="L141" s="106"/>
      <c r="M141" s="148">
        <v>90000000</v>
      </c>
      <c r="N141" s="106"/>
      <c r="O141" s="148">
        <v>99974250</v>
      </c>
      <c r="P141" s="106"/>
      <c r="Q141" s="32">
        <v>0</v>
      </c>
      <c r="R141" s="106"/>
      <c r="S141" s="32">
        <v>23125</v>
      </c>
      <c r="T141" s="106"/>
      <c r="U141" s="148">
        <v>0</v>
      </c>
      <c r="V141" s="106"/>
      <c r="W141" s="148">
        <v>0</v>
      </c>
      <c r="X141" s="106"/>
      <c r="Y141" s="148">
        <v>9951125</v>
      </c>
      <c r="Z141" s="106"/>
      <c r="AA141" s="148">
        <v>-7862</v>
      </c>
    </row>
    <row r="142" spans="1:27" ht="21.75" customHeight="1" x14ac:dyDescent="0.2">
      <c r="A142" s="56" t="s">
        <v>336</v>
      </c>
      <c r="B142" s="24"/>
      <c r="C142" s="55" t="s">
        <v>404</v>
      </c>
      <c r="D142" s="24"/>
      <c r="E142" s="55" t="s">
        <v>120</v>
      </c>
      <c r="F142" s="24"/>
      <c r="G142" s="56" t="s">
        <v>412</v>
      </c>
      <c r="H142" s="24"/>
      <c r="I142" s="25">
        <v>137000</v>
      </c>
      <c r="J142" s="24"/>
      <c r="K142" s="32">
        <v>4</v>
      </c>
      <c r="L142" s="106"/>
      <c r="M142" s="148">
        <v>548000</v>
      </c>
      <c r="N142" s="106"/>
      <c r="O142" s="148">
        <v>684827</v>
      </c>
      <c r="P142" s="106"/>
      <c r="Q142" s="32">
        <v>0</v>
      </c>
      <c r="R142" s="106"/>
      <c r="S142" s="32">
        <v>138</v>
      </c>
      <c r="T142" s="106"/>
      <c r="U142" s="148">
        <v>0</v>
      </c>
      <c r="V142" s="106"/>
      <c r="W142" s="148">
        <v>0</v>
      </c>
      <c r="X142" s="106"/>
      <c r="Y142" s="148">
        <v>136689</v>
      </c>
      <c r="Z142" s="106"/>
      <c r="AA142" s="148">
        <v>11987640</v>
      </c>
    </row>
    <row r="143" spans="1:27" ht="21.75" customHeight="1" x14ac:dyDescent="0.2">
      <c r="A143" s="56" t="s">
        <v>336</v>
      </c>
      <c r="B143" s="24"/>
      <c r="C143" s="55" t="s">
        <v>413</v>
      </c>
      <c r="D143" s="24"/>
      <c r="E143" s="55" t="s">
        <v>188</v>
      </c>
      <c r="F143" s="24"/>
      <c r="G143" s="56" t="s">
        <v>414</v>
      </c>
      <c r="H143" s="24"/>
      <c r="I143" s="25">
        <v>1000000</v>
      </c>
      <c r="J143" s="24"/>
      <c r="K143" s="32">
        <v>130</v>
      </c>
      <c r="L143" s="106"/>
      <c r="M143" s="148">
        <v>130000000</v>
      </c>
      <c r="N143" s="106"/>
      <c r="O143" s="148">
        <v>116993349</v>
      </c>
      <c r="P143" s="106"/>
      <c r="Q143" s="32">
        <v>0</v>
      </c>
      <c r="R143" s="106"/>
      <c r="S143" s="32">
        <v>33475</v>
      </c>
      <c r="T143" s="106"/>
      <c r="U143" s="148">
        <v>0</v>
      </c>
      <c r="V143" s="106"/>
      <c r="W143" s="148">
        <v>3466250</v>
      </c>
      <c r="X143" s="106"/>
      <c r="Y143" s="148">
        <v>-13040126</v>
      </c>
      <c r="Z143" s="106"/>
      <c r="AA143" s="148">
        <v>-13040126</v>
      </c>
    </row>
    <row r="144" spans="1:27" ht="21.75" customHeight="1" x14ac:dyDescent="0.2">
      <c r="A144" s="56" t="s">
        <v>351</v>
      </c>
      <c r="B144" s="24"/>
      <c r="C144" s="55" t="s">
        <v>397</v>
      </c>
      <c r="D144" s="24"/>
      <c r="E144" s="55" t="s">
        <v>106</v>
      </c>
      <c r="F144" s="24"/>
      <c r="G144" s="56" t="s">
        <v>414</v>
      </c>
      <c r="H144" s="24"/>
      <c r="I144" s="25">
        <v>7000000</v>
      </c>
      <c r="J144" s="24"/>
      <c r="K144" s="32">
        <v>65.428600000000003</v>
      </c>
      <c r="L144" s="106"/>
      <c r="M144" s="148">
        <v>458000200</v>
      </c>
      <c r="N144" s="106"/>
      <c r="O144" s="148">
        <v>648636256</v>
      </c>
      <c r="P144" s="106"/>
      <c r="Q144" s="32">
        <v>0</v>
      </c>
      <c r="R144" s="106"/>
      <c r="S144" s="32">
        <v>117893</v>
      </c>
      <c r="T144" s="106"/>
      <c r="U144" s="148">
        <v>0</v>
      </c>
      <c r="V144" s="106"/>
      <c r="W144" s="148">
        <v>34416</v>
      </c>
      <c r="X144" s="106"/>
      <c r="Y144" s="148">
        <v>190518163</v>
      </c>
      <c r="Z144" s="106"/>
      <c r="AA144" s="148">
        <v>340785894</v>
      </c>
    </row>
    <row r="145" spans="1:27" ht="21.75" customHeight="1" x14ac:dyDescent="0.2">
      <c r="A145" s="56" t="s">
        <v>336</v>
      </c>
      <c r="B145" s="24"/>
      <c r="C145" s="55" t="s">
        <v>337</v>
      </c>
      <c r="D145" s="24"/>
      <c r="E145" s="55" t="s">
        <v>214</v>
      </c>
      <c r="F145" s="24"/>
      <c r="G145" s="56" t="s">
        <v>414</v>
      </c>
      <c r="H145" s="24"/>
      <c r="I145" s="25">
        <v>13000000</v>
      </c>
      <c r="J145" s="24"/>
      <c r="K145" s="32">
        <v>6.2308000000000003</v>
      </c>
      <c r="L145" s="106"/>
      <c r="M145" s="148">
        <v>81000400</v>
      </c>
      <c r="N145" s="106"/>
      <c r="O145" s="148">
        <v>129966528</v>
      </c>
      <c r="P145" s="106"/>
      <c r="Q145" s="32">
        <v>0</v>
      </c>
      <c r="R145" s="106"/>
      <c r="S145" s="32">
        <v>20841</v>
      </c>
      <c r="T145" s="106"/>
      <c r="U145" s="148">
        <v>0</v>
      </c>
      <c r="V145" s="106"/>
      <c r="W145" s="148">
        <v>0</v>
      </c>
      <c r="X145" s="106"/>
      <c r="Y145" s="148">
        <v>48945287</v>
      </c>
      <c r="Z145" s="106"/>
      <c r="AA145" s="148">
        <v>-7862</v>
      </c>
    </row>
    <row r="146" spans="1:27" ht="21.75" customHeight="1" x14ac:dyDescent="0.2">
      <c r="A146" s="56" t="s">
        <v>339</v>
      </c>
      <c r="B146" s="24"/>
      <c r="C146" s="55" t="s">
        <v>415</v>
      </c>
      <c r="D146" s="24"/>
      <c r="E146" s="55" t="s">
        <v>141</v>
      </c>
      <c r="F146" s="24"/>
      <c r="G146" s="56" t="s">
        <v>98</v>
      </c>
      <c r="H146" s="24"/>
      <c r="I146" s="25">
        <v>10742000</v>
      </c>
      <c r="J146" s="24"/>
      <c r="K146" s="32">
        <v>5.0686</v>
      </c>
      <c r="L146" s="106"/>
      <c r="M146" s="148">
        <v>54446901.200000003</v>
      </c>
      <c r="N146" s="106"/>
      <c r="O146" s="148">
        <v>1342404243</v>
      </c>
      <c r="P146" s="106"/>
      <c r="Q146" s="32">
        <v>0</v>
      </c>
      <c r="R146" s="106"/>
      <c r="S146" s="32">
        <v>13976</v>
      </c>
      <c r="T146" s="106"/>
      <c r="U146" s="148">
        <v>0</v>
      </c>
      <c r="V146" s="106"/>
      <c r="W146" s="148">
        <v>0</v>
      </c>
      <c r="X146" s="106"/>
      <c r="Y146" s="148">
        <v>1287943365.8</v>
      </c>
      <c r="Z146" s="106"/>
      <c r="AA146" s="148">
        <v>1287943365.8</v>
      </c>
    </row>
    <row r="147" spans="1:27" ht="21.75" customHeight="1" x14ac:dyDescent="0.2">
      <c r="A147" s="56" t="s">
        <v>339</v>
      </c>
      <c r="B147" s="24"/>
      <c r="C147" s="55" t="s">
        <v>388</v>
      </c>
      <c r="D147" s="24"/>
      <c r="E147" s="55" t="s">
        <v>202</v>
      </c>
      <c r="F147" s="24"/>
      <c r="G147" s="56" t="s">
        <v>98</v>
      </c>
      <c r="H147" s="24"/>
      <c r="I147" s="25">
        <v>2261000</v>
      </c>
      <c r="J147" s="24"/>
      <c r="K147" s="32">
        <v>1</v>
      </c>
      <c r="L147" s="106"/>
      <c r="M147" s="148">
        <v>2261000</v>
      </c>
      <c r="N147" s="106"/>
      <c r="O147" s="148">
        <v>65552117</v>
      </c>
      <c r="P147" s="106"/>
      <c r="Q147" s="32">
        <v>0</v>
      </c>
      <c r="R147" s="106"/>
      <c r="S147" s="32">
        <v>570</v>
      </c>
      <c r="T147" s="106"/>
      <c r="U147" s="148">
        <v>0</v>
      </c>
      <c r="V147" s="106"/>
      <c r="W147" s="148">
        <v>0</v>
      </c>
      <c r="X147" s="106"/>
      <c r="Y147" s="148">
        <v>63290547</v>
      </c>
      <c r="Z147" s="106"/>
      <c r="AA147" s="148">
        <v>17033993</v>
      </c>
    </row>
    <row r="148" spans="1:27" ht="21.75" customHeight="1" x14ac:dyDescent="0.2">
      <c r="A148" s="56" t="s">
        <v>351</v>
      </c>
      <c r="B148" s="24"/>
      <c r="C148" s="55" t="s">
        <v>397</v>
      </c>
      <c r="D148" s="24"/>
      <c r="E148" s="55" t="s">
        <v>106</v>
      </c>
      <c r="F148" s="24"/>
      <c r="G148" s="56" t="s">
        <v>98</v>
      </c>
      <c r="H148" s="24"/>
      <c r="I148" s="25">
        <v>15049000</v>
      </c>
      <c r="J148" s="24"/>
      <c r="K148" s="32">
        <v>62.797400000000003</v>
      </c>
      <c r="L148" s="106"/>
      <c r="M148" s="148">
        <v>945038072.60000002</v>
      </c>
      <c r="N148" s="106"/>
      <c r="O148" s="148">
        <v>1394475302</v>
      </c>
      <c r="P148" s="106"/>
      <c r="Q148" s="32">
        <v>0</v>
      </c>
      <c r="R148" s="106"/>
      <c r="S148" s="32">
        <v>243262</v>
      </c>
      <c r="T148" s="106"/>
      <c r="U148" s="148">
        <v>0</v>
      </c>
      <c r="V148" s="106"/>
      <c r="W148" s="148">
        <v>34416</v>
      </c>
      <c r="X148" s="106"/>
      <c r="Y148" s="148">
        <v>449193967.39999998</v>
      </c>
      <c r="Z148" s="106"/>
      <c r="AA148" s="148">
        <v>340785894</v>
      </c>
    </row>
    <row r="149" spans="1:27" ht="21.75" customHeight="1" x14ac:dyDescent="0.2">
      <c r="A149" s="56" t="s">
        <v>382</v>
      </c>
      <c r="B149" s="24"/>
      <c r="C149" s="55" t="s">
        <v>416</v>
      </c>
      <c r="D149" s="24"/>
      <c r="E149" s="55" t="s">
        <v>204</v>
      </c>
      <c r="F149" s="24"/>
      <c r="G149" s="56" t="s">
        <v>98</v>
      </c>
      <c r="H149" s="24"/>
      <c r="I149" s="25">
        <v>3779425</v>
      </c>
      <c r="J149" s="24"/>
      <c r="K149" s="32">
        <v>345</v>
      </c>
      <c r="L149" s="106"/>
      <c r="M149" s="148">
        <v>1303901625</v>
      </c>
      <c r="N149" s="106"/>
      <c r="O149" s="148">
        <v>372397073</v>
      </c>
      <c r="P149" s="106"/>
      <c r="Q149" s="32">
        <v>1559435203</v>
      </c>
      <c r="R149" s="106"/>
      <c r="S149" s="32">
        <v>651951</v>
      </c>
      <c r="T149" s="106"/>
      <c r="U149" s="148">
        <v>6519508</v>
      </c>
      <c r="V149" s="106"/>
      <c r="W149" s="148">
        <v>94553</v>
      </c>
      <c r="X149" s="106"/>
      <c r="Y149" s="148">
        <v>109692036</v>
      </c>
      <c r="Z149" s="106"/>
      <c r="AA149" s="148">
        <v>109692036</v>
      </c>
    </row>
    <row r="150" spans="1:27" ht="21.75" customHeight="1" x14ac:dyDescent="0.2">
      <c r="A150" s="56" t="s">
        <v>382</v>
      </c>
      <c r="B150" s="24"/>
      <c r="C150" s="55" t="s">
        <v>416</v>
      </c>
      <c r="D150" s="24"/>
      <c r="E150" s="55" t="s">
        <v>204</v>
      </c>
      <c r="F150" s="24"/>
      <c r="G150" s="56" t="s">
        <v>98</v>
      </c>
      <c r="H150" s="24"/>
      <c r="I150" s="25">
        <v>37700</v>
      </c>
      <c r="J150" s="24"/>
      <c r="K150" s="32">
        <v>0</v>
      </c>
      <c r="L150" s="106"/>
      <c r="M150" s="148">
        <v>0</v>
      </c>
      <c r="N150" s="106"/>
      <c r="O150" s="148">
        <v>3714684</v>
      </c>
      <c r="P150" s="106"/>
      <c r="Q150" s="32">
        <v>0</v>
      </c>
      <c r="R150" s="106"/>
      <c r="S150" s="32">
        <v>0</v>
      </c>
      <c r="T150" s="106"/>
      <c r="U150" s="148">
        <v>0</v>
      </c>
      <c r="V150" s="106"/>
      <c r="W150" s="148">
        <v>94553</v>
      </c>
      <c r="X150" s="106"/>
      <c r="Y150" s="148">
        <v>3714684</v>
      </c>
      <c r="Z150" s="106"/>
      <c r="AA150" s="148">
        <v>3714684</v>
      </c>
    </row>
    <row r="151" spans="1:27" ht="21.75" customHeight="1" x14ac:dyDescent="0.2">
      <c r="A151" s="56" t="s">
        <v>382</v>
      </c>
      <c r="B151" s="24"/>
      <c r="C151" s="55" t="s">
        <v>417</v>
      </c>
      <c r="D151" s="24"/>
      <c r="E151" s="55" t="s">
        <v>169</v>
      </c>
      <c r="F151" s="24"/>
      <c r="G151" s="56" t="s">
        <v>98</v>
      </c>
      <c r="H151" s="24"/>
      <c r="I151" s="25">
        <v>56550</v>
      </c>
      <c r="J151" s="24"/>
      <c r="K151" s="32">
        <v>0</v>
      </c>
      <c r="L151" s="106"/>
      <c r="M151" s="148">
        <v>0</v>
      </c>
      <c r="N151" s="106"/>
      <c r="O151" s="148">
        <v>1818800</v>
      </c>
      <c r="P151" s="106"/>
      <c r="Q151" s="32">
        <v>0</v>
      </c>
      <c r="R151" s="106"/>
      <c r="S151" s="32">
        <v>0</v>
      </c>
      <c r="T151" s="106"/>
      <c r="U151" s="148">
        <v>0</v>
      </c>
      <c r="V151" s="106"/>
      <c r="W151" s="148">
        <v>240</v>
      </c>
      <c r="X151" s="106"/>
      <c r="Y151" s="148">
        <v>1818800</v>
      </c>
      <c r="Z151" s="106"/>
      <c r="AA151" s="148">
        <v>1818800</v>
      </c>
    </row>
    <row r="152" spans="1:27" ht="21.75" customHeight="1" x14ac:dyDescent="0.2">
      <c r="A152" s="56" t="s">
        <v>382</v>
      </c>
      <c r="B152" s="24"/>
      <c r="C152" s="55" t="s">
        <v>383</v>
      </c>
      <c r="D152" s="24"/>
      <c r="E152" s="55" t="s">
        <v>161</v>
      </c>
      <c r="F152" s="24"/>
      <c r="G152" s="56" t="s">
        <v>98</v>
      </c>
      <c r="H152" s="24"/>
      <c r="I152" s="25">
        <v>9425</v>
      </c>
      <c r="J152" s="24"/>
      <c r="K152" s="32">
        <v>477</v>
      </c>
      <c r="L152" s="106"/>
      <c r="M152" s="148">
        <v>4495725</v>
      </c>
      <c r="N152" s="106"/>
      <c r="O152" s="148">
        <v>113071</v>
      </c>
      <c r="P152" s="106"/>
      <c r="Q152" s="32">
        <v>3888866</v>
      </c>
      <c r="R152" s="106"/>
      <c r="S152" s="32">
        <v>2248</v>
      </c>
      <c r="T152" s="106"/>
      <c r="U152" s="148">
        <v>22479</v>
      </c>
      <c r="V152" s="106"/>
      <c r="W152" s="148">
        <v>0</v>
      </c>
      <c r="X152" s="106"/>
      <c r="Y152" s="148">
        <v>695203</v>
      </c>
      <c r="Z152" s="106"/>
      <c r="AA152" s="148">
        <v>695203</v>
      </c>
    </row>
    <row r="153" spans="1:27" ht="21.75" customHeight="1" x14ac:dyDescent="0.2">
      <c r="A153" s="56" t="s">
        <v>382</v>
      </c>
      <c r="B153" s="24"/>
      <c r="C153" s="55" t="s">
        <v>383</v>
      </c>
      <c r="D153" s="24"/>
      <c r="E153" s="55" t="s">
        <v>161</v>
      </c>
      <c r="F153" s="24"/>
      <c r="G153" s="56" t="s">
        <v>98</v>
      </c>
      <c r="H153" s="24"/>
      <c r="I153" s="25">
        <v>11470225</v>
      </c>
      <c r="J153" s="24"/>
      <c r="K153" s="32">
        <v>0</v>
      </c>
      <c r="L153" s="106"/>
      <c r="M153" s="148">
        <v>0</v>
      </c>
      <c r="N153" s="106"/>
      <c r="O153" s="148">
        <v>137607258</v>
      </c>
      <c r="P153" s="106"/>
      <c r="Q153" s="32">
        <v>0</v>
      </c>
      <c r="R153" s="106"/>
      <c r="S153" s="32">
        <v>0</v>
      </c>
      <c r="T153" s="106"/>
      <c r="U153" s="148">
        <v>0</v>
      </c>
      <c r="V153" s="106"/>
      <c r="W153" s="148">
        <v>0</v>
      </c>
      <c r="X153" s="106"/>
      <c r="Y153" s="148">
        <v>137607258</v>
      </c>
      <c r="Z153" s="106"/>
      <c r="AA153" s="148">
        <v>137607258</v>
      </c>
    </row>
    <row r="154" spans="1:27" ht="21.75" customHeight="1" x14ac:dyDescent="0.2">
      <c r="A154" s="56" t="s">
        <v>382</v>
      </c>
      <c r="B154" s="24"/>
      <c r="C154" s="55" t="s">
        <v>418</v>
      </c>
      <c r="D154" s="24"/>
      <c r="E154" s="55" t="s">
        <v>147</v>
      </c>
      <c r="F154" s="24"/>
      <c r="G154" s="56" t="s">
        <v>98</v>
      </c>
      <c r="H154" s="24"/>
      <c r="I154" s="25">
        <v>18275075</v>
      </c>
      <c r="J154" s="24"/>
      <c r="K154" s="32">
        <v>0</v>
      </c>
      <c r="L154" s="106"/>
      <c r="M154" s="148">
        <v>0</v>
      </c>
      <c r="N154" s="106"/>
      <c r="O154" s="148">
        <v>54811108</v>
      </c>
      <c r="P154" s="106"/>
      <c r="Q154" s="32">
        <v>0</v>
      </c>
      <c r="R154" s="106"/>
      <c r="S154" s="32">
        <v>0</v>
      </c>
      <c r="T154" s="106"/>
      <c r="U154" s="148">
        <v>0</v>
      </c>
      <c r="V154" s="106"/>
      <c r="W154" s="148">
        <v>0</v>
      </c>
      <c r="X154" s="106"/>
      <c r="Y154" s="148">
        <v>54811108</v>
      </c>
      <c r="Z154" s="106"/>
      <c r="AA154" s="148">
        <v>54811108</v>
      </c>
    </row>
    <row r="155" spans="1:27" ht="21.75" customHeight="1" thickBot="1" x14ac:dyDescent="0.25">
      <c r="A155" s="216" t="s">
        <v>513</v>
      </c>
      <c r="B155" s="216"/>
      <c r="C155" s="216"/>
      <c r="D155" s="24"/>
      <c r="E155" s="55"/>
      <c r="F155" s="24"/>
      <c r="G155" s="56"/>
      <c r="H155" s="24"/>
      <c r="I155" s="25"/>
      <c r="J155" s="24"/>
      <c r="K155" s="32"/>
      <c r="L155" s="106"/>
      <c r="M155" s="153">
        <f>SUM(M126:M154)</f>
        <v>125684253835.3875</v>
      </c>
      <c r="N155" s="152"/>
      <c r="O155" s="153">
        <f>SUM(O126:O154)</f>
        <v>48442923496</v>
      </c>
      <c r="P155" s="152"/>
      <c r="Q155" s="153">
        <f>SUM(Q126:Q154)</f>
        <v>117129345195</v>
      </c>
      <c r="R155" s="152"/>
      <c r="S155" s="153">
        <f>SUM(S126:S154)</f>
        <v>57440281</v>
      </c>
      <c r="T155" s="152"/>
      <c r="U155" s="153">
        <f>SUM(U126:U154)</f>
        <v>517097269</v>
      </c>
      <c r="V155" s="152"/>
      <c r="W155" s="153">
        <f>SUM(W126:W154)</f>
        <v>23011689</v>
      </c>
      <c r="X155" s="152"/>
      <c r="Y155" s="153">
        <f>SUM(Y126:Y154)</f>
        <v>11551463133.612499</v>
      </c>
      <c r="Z155" s="152"/>
      <c r="AA155" s="153">
        <f>SUM(AA126:AA154)</f>
        <v>16271404197.612503</v>
      </c>
    </row>
    <row r="156" spans="1:27" ht="21.75" customHeight="1" thickTop="1" x14ac:dyDescent="0.2">
      <c r="A156" s="56"/>
      <c r="B156" s="24"/>
      <c r="C156" s="55"/>
      <c r="D156" s="24"/>
      <c r="E156" s="55"/>
      <c r="F156" s="24"/>
      <c r="G156" s="56"/>
      <c r="H156" s="24"/>
      <c r="I156" s="25"/>
      <c r="J156" s="24"/>
      <c r="K156" s="32"/>
      <c r="L156" s="106"/>
      <c r="M156" s="148"/>
      <c r="N156" s="106"/>
      <c r="O156" s="148"/>
      <c r="P156" s="106"/>
      <c r="Q156" s="32"/>
      <c r="R156" s="106"/>
      <c r="S156" s="32"/>
      <c r="T156" s="106"/>
      <c r="U156" s="148"/>
      <c r="V156" s="106"/>
      <c r="W156" s="148"/>
      <c r="X156" s="106"/>
      <c r="Y156" s="148"/>
      <c r="Z156" s="106"/>
      <c r="AA156" s="148"/>
    </row>
    <row r="157" spans="1:27" ht="21.75" customHeight="1" x14ac:dyDescent="0.2">
      <c r="A157" s="216">
        <v>28</v>
      </c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  <c r="AA157" s="216"/>
    </row>
    <row r="158" spans="1:27" ht="21.75" customHeight="1" x14ac:dyDescent="0.2">
      <c r="A158" s="208" t="s">
        <v>0</v>
      </c>
      <c r="B158" s="208"/>
      <c r="C158" s="208"/>
      <c r="D158" s="208"/>
      <c r="E158" s="208"/>
      <c r="F158" s="208"/>
      <c r="G158" s="208"/>
      <c r="H158" s="208"/>
      <c r="I158" s="208"/>
      <c r="J158" s="208"/>
      <c r="K158" s="208"/>
      <c r="L158" s="208"/>
      <c r="M158" s="208"/>
      <c r="N158" s="208"/>
      <c r="O158" s="208"/>
      <c r="P158" s="208"/>
      <c r="Q158" s="208"/>
      <c r="R158" s="208"/>
      <c r="S158" s="208"/>
      <c r="T158" s="208"/>
      <c r="U158" s="208"/>
      <c r="V158" s="208"/>
      <c r="W158" s="208"/>
      <c r="X158" s="208"/>
      <c r="Y158" s="208"/>
      <c r="Z158" s="208"/>
      <c r="AA158" s="208"/>
    </row>
    <row r="159" spans="1:27" ht="21.75" customHeight="1" x14ac:dyDescent="0.2">
      <c r="A159" s="208" t="s">
        <v>276</v>
      </c>
      <c r="B159" s="208"/>
      <c r="C159" s="208"/>
      <c r="D159" s="208"/>
      <c r="E159" s="208"/>
      <c r="F159" s="208"/>
      <c r="G159" s="208"/>
      <c r="H159" s="208"/>
      <c r="I159" s="208"/>
      <c r="J159" s="208"/>
      <c r="K159" s="208"/>
      <c r="L159" s="208"/>
      <c r="M159" s="208"/>
      <c r="N159" s="208"/>
      <c r="O159" s="208"/>
      <c r="P159" s="208"/>
      <c r="Q159" s="208"/>
      <c r="R159" s="208"/>
      <c r="S159" s="208"/>
      <c r="T159" s="208"/>
      <c r="U159" s="208"/>
      <c r="V159" s="208"/>
      <c r="W159" s="208"/>
      <c r="X159" s="208"/>
      <c r="Y159" s="208"/>
      <c r="Z159" s="208"/>
      <c r="AA159" s="208"/>
    </row>
    <row r="160" spans="1:27" ht="21.75" customHeight="1" x14ac:dyDescent="0.2">
      <c r="A160" s="208" t="s">
        <v>2</v>
      </c>
      <c r="B160" s="208"/>
      <c r="C160" s="208"/>
      <c r="D160" s="208"/>
      <c r="E160" s="208"/>
      <c r="F160" s="208"/>
      <c r="G160" s="208"/>
      <c r="H160" s="208"/>
      <c r="I160" s="208"/>
      <c r="J160" s="208"/>
      <c r="K160" s="208"/>
      <c r="L160" s="208"/>
      <c r="M160" s="208"/>
      <c r="N160" s="208"/>
      <c r="O160" s="208"/>
      <c r="P160" s="208"/>
      <c r="Q160" s="208"/>
      <c r="R160" s="208"/>
      <c r="S160" s="208"/>
      <c r="T160" s="208"/>
      <c r="U160" s="208"/>
      <c r="V160" s="208"/>
      <c r="W160" s="208"/>
      <c r="X160" s="208"/>
      <c r="Y160" s="208"/>
      <c r="Z160" s="208"/>
      <c r="AA160" s="208"/>
    </row>
    <row r="161" spans="1:27" ht="21.75" customHeight="1" x14ac:dyDescent="0.2">
      <c r="A161" s="186" t="s">
        <v>539</v>
      </c>
      <c r="B161" s="186"/>
      <c r="C161" s="186"/>
      <c r="D161" s="186"/>
      <c r="E161" s="186"/>
      <c r="F161" s="186"/>
      <c r="G161" s="186"/>
      <c r="H161" s="186"/>
      <c r="I161" s="186"/>
      <c r="J161" s="186"/>
      <c r="K161" s="186"/>
      <c r="L161" s="186"/>
      <c r="M161" s="186"/>
      <c r="N161" s="186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</row>
    <row r="162" spans="1:27" ht="21.75" customHeight="1" x14ac:dyDescent="0.2">
      <c r="A162" s="171"/>
      <c r="G162" s="171"/>
      <c r="K162" s="171"/>
      <c r="Q162" s="171"/>
      <c r="S162" s="171"/>
    </row>
    <row r="163" spans="1:27" ht="21.75" customHeight="1" x14ac:dyDescent="0.2">
      <c r="A163" s="171"/>
      <c r="G163" s="194" t="s">
        <v>293</v>
      </c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AA163" s="61" t="s">
        <v>294</v>
      </c>
    </row>
    <row r="164" spans="1:27" ht="42" x14ac:dyDescent="0.2">
      <c r="A164" s="168" t="s">
        <v>328</v>
      </c>
      <c r="C164" s="168" t="s">
        <v>329</v>
      </c>
      <c r="E164" s="168" t="s">
        <v>520</v>
      </c>
      <c r="G164" s="16" t="s">
        <v>83</v>
      </c>
      <c r="H164" s="4"/>
      <c r="I164" s="16" t="s">
        <v>13</v>
      </c>
      <c r="J164" s="4"/>
      <c r="K164" s="16" t="s">
        <v>82</v>
      </c>
      <c r="L164" s="4"/>
      <c r="M164" s="16" t="s">
        <v>330</v>
      </c>
      <c r="N164" s="4"/>
      <c r="O164" s="16" t="s">
        <v>331</v>
      </c>
      <c r="P164" s="4"/>
      <c r="Q164" s="16" t="s">
        <v>332</v>
      </c>
      <c r="R164" s="4"/>
      <c r="S164" s="16" t="s">
        <v>333</v>
      </c>
      <c r="T164" s="4"/>
      <c r="U164" s="16" t="s">
        <v>334</v>
      </c>
      <c r="V164" s="4"/>
      <c r="W164" s="109" t="s">
        <v>335</v>
      </c>
      <c r="X164" s="4"/>
      <c r="Y164" s="16" t="s">
        <v>522</v>
      </c>
      <c r="AA164" s="16" t="s">
        <v>522</v>
      </c>
    </row>
    <row r="165" spans="1:27" ht="21.75" customHeight="1" x14ac:dyDescent="0.2">
      <c r="A165" s="216" t="s">
        <v>538</v>
      </c>
      <c r="B165" s="216"/>
      <c r="C165" s="216"/>
      <c r="D165" s="24"/>
      <c r="E165" s="55"/>
      <c r="F165" s="24"/>
      <c r="G165" s="56"/>
      <c r="H165" s="24"/>
      <c r="I165" s="25"/>
      <c r="J165" s="24"/>
      <c r="K165" s="32"/>
      <c r="L165" s="106"/>
      <c r="M165" s="148">
        <f>M155</f>
        <v>125684253835.3875</v>
      </c>
      <c r="N165" s="106"/>
      <c r="O165" s="148">
        <f>O155</f>
        <v>48442923496</v>
      </c>
      <c r="P165" s="106"/>
      <c r="Q165" s="148">
        <f>Q155</f>
        <v>117129345195</v>
      </c>
      <c r="R165" s="106"/>
      <c r="S165" s="148">
        <f>S155</f>
        <v>57440281</v>
      </c>
      <c r="T165" s="106"/>
      <c r="U165" s="148">
        <f>U155</f>
        <v>517097269</v>
      </c>
      <c r="V165" s="106"/>
      <c r="W165" s="148">
        <f>W155</f>
        <v>23011689</v>
      </c>
      <c r="X165" s="106"/>
      <c r="Y165" s="148">
        <f>Y155</f>
        <v>11551463133.612499</v>
      </c>
      <c r="Z165" s="106"/>
      <c r="AA165" s="148">
        <f>AA155</f>
        <v>16271404197.612503</v>
      </c>
    </row>
    <row r="166" spans="1:27" ht="21.75" customHeight="1" x14ac:dyDescent="0.2">
      <c r="A166" s="56" t="s">
        <v>341</v>
      </c>
      <c r="B166" s="24"/>
      <c r="C166" s="55" t="s">
        <v>419</v>
      </c>
      <c r="D166" s="24"/>
      <c r="E166" s="55" t="s">
        <v>110</v>
      </c>
      <c r="F166" s="24"/>
      <c r="G166" s="56" t="s">
        <v>98</v>
      </c>
      <c r="H166" s="24"/>
      <c r="I166" s="25">
        <v>48000</v>
      </c>
      <c r="J166" s="24"/>
      <c r="K166" s="32">
        <v>1400</v>
      </c>
      <c r="L166" s="106"/>
      <c r="M166" s="148">
        <v>67200000</v>
      </c>
      <c r="N166" s="106"/>
      <c r="O166" s="148">
        <v>31191967</v>
      </c>
      <c r="P166" s="106"/>
      <c r="Q166" s="32">
        <v>80112477</v>
      </c>
      <c r="R166" s="106"/>
      <c r="S166" s="32">
        <v>33600</v>
      </c>
      <c r="T166" s="106"/>
      <c r="U166" s="148">
        <v>336000</v>
      </c>
      <c r="V166" s="106"/>
      <c r="W166" s="148">
        <v>0</v>
      </c>
      <c r="X166" s="106"/>
      <c r="Y166" s="148">
        <v>17909890</v>
      </c>
      <c r="Z166" s="106"/>
      <c r="AA166" s="148">
        <v>17909890</v>
      </c>
    </row>
    <row r="167" spans="1:27" ht="21.75" customHeight="1" x14ac:dyDescent="0.2">
      <c r="A167" s="56" t="s">
        <v>341</v>
      </c>
      <c r="B167" s="24"/>
      <c r="C167" s="55" t="s">
        <v>419</v>
      </c>
      <c r="D167" s="24"/>
      <c r="E167" s="55" t="s">
        <v>110</v>
      </c>
      <c r="F167" s="24"/>
      <c r="G167" s="56" t="s">
        <v>98</v>
      </c>
      <c r="H167" s="24"/>
      <c r="I167" s="25">
        <v>2000</v>
      </c>
      <c r="J167" s="24"/>
      <c r="K167" s="32">
        <v>0</v>
      </c>
      <c r="L167" s="106"/>
      <c r="M167" s="148">
        <v>0</v>
      </c>
      <c r="N167" s="106"/>
      <c r="O167" s="148">
        <v>1299665</v>
      </c>
      <c r="P167" s="106"/>
      <c r="Q167" s="32">
        <v>0</v>
      </c>
      <c r="R167" s="106"/>
      <c r="S167" s="32">
        <v>0</v>
      </c>
      <c r="T167" s="106"/>
      <c r="U167" s="148">
        <v>0</v>
      </c>
      <c r="V167" s="106"/>
      <c r="W167" s="148">
        <v>0</v>
      </c>
      <c r="X167" s="106"/>
      <c r="Y167" s="148">
        <v>1299665</v>
      </c>
      <c r="Z167" s="106"/>
      <c r="AA167" s="148">
        <v>1299665</v>
      </c>
    </row>
    <row r="168" spans="1:27" ht="21.75" customHeight="1" x14ac:dyDescent="0.2">
      <c r="A168" s="56" t="s">
        <v>341</v>
      </c>
      <c r="B168" s="24"/>
      <c r="C168" s="55" t="s">
        <v>420</v>
      </c>
      <c r="D168" s="24"/>
      <c r="E168" s="55" t="s">
        <v>116</v>
      </c>
      <c r="F168" s="24"/>
      <c r="G168" s="56" t="s">
        <v>98</v>
      </c>
      <c r="H168" s="24"/>
      <c r="I168" s="25">
        <v>4000</v>
      </c>
      <c r="J168" s="24"/>
      <c r="K168" s="32">
        <v>1700</v>
      </c>
      <c r="L168" s="106"/>
      <c r="M168" s="148">
        <v>6800000</v>
      </c>
      <c r="N168" s="106"/>
      <c r="O168" s="148">
        <v>2795280</v>
      </c>
      <c r="P168" s="106"/>
      <c r="Q168" s="32">
        <v>6676039</v>
      </c>
      <c r="R168" s="106"/>
      <c r="S168" s="32">
        <v>3400</v>
      </c>
      <c r="T168" s="106"/>
      <c r="U168" s="148">
        <v>34000</v>
      </c>
      <c r="V168" s="106"/>
      <c r="W168" s="148">
        <v>0</v>
      </c>
      <c r="X168" s="106"/>
      <c r="Y168" s="148">
        <v>2881841</v>
      </c>
      <c r="Z168" s="106"/>
      <c r="AA168" s="148">
        <v>2881841</v>
      </c>
    </row>
    <row r="169" spans="1:27" ht="21.75" customHeight="1" x14ac:dyDescent="0.2">
      <c r="A169" s="56" t="s">
        <v>341</v>
      </c>
      <c r="B169" s="24"/>
      <c r="C169" s="55" t="s">
        <v>420</v>
      </c>
      <c r="D169" s="24"/>
      <c r="E169" s="55" t="s">
        <v>116</v>
      </c>
      <c r="F169" s="24"/>
      <c r="G169" s="56" t="s">
        <v>98</v>
      </c>
      <c r="H169" s="24"/>
      <c r="I169" s="25">
        <v>396000</v>
      </c>
      <c r="J169" s="24"/>
      <c r="K169" s="32">
        <v>0</v>
      </c>
      <c r="L169" s="106"/>
      <c r="M169" s="148">
        <v>0</v>
      </c>
      <c r="N169" s="106"/>
      <c r="O169" s="148">
        <v>276732723</v>
      </c>
      <c r="P169" s="106"/>
      <c r="Q169" s="32">
        <v>0</v>
      </c>
      <c r="R169" s="106"/>
      <c r="S169" s="32">
        <v>0</v>
      </c>
      <c r="T169" s="106"/>
      <c r="U169" s="148">
        <v>0</v>
      </c>
      <c r="V169" s="106"/>
      <c r="W169" s="148">
        <v>0</v>
      </c>
      <c r="X169" s="106"/>
      <c r="Y169" s="148">
        <v>276732723</v>
      </c>
      <c r="Z169" s="106"/>
      <c r="AA169" s="148">
        <v>276732723</v>
      </c>
    </row>
    <row r="170" spans="1:27" ht="21.75" customHeight="1" x14ac:dyDescent="0.2">
      <c r="A170" s="56" t="s">
        <v>341</v>
      </c>
      <c r="B170" s="24"/>
      <c r="C170" s="55" t="s">
        <v>346</v>
      </c>
      <c r="D170" s="24"/>
      <c r="E170" s="55" t="s">
        <v>178</v>
      </c>
      <c r="F170" s="24"/>
      <c r="G170" s="56" t="s">
        <v>98</v>
      </c>
      <c r="H170" s="24"/>
      <c r="I170" s="25">
        <v>11905000</v>
      </c>
      <c r="J170" s="24"/>
      <c r="K170" s="32">
        <v>0</v>
      </c>
      <c r="L170" s="106"/>
      <c r="M170" s="148">
        <v>0</v>
      </c>
      <c r="N170" s="106"/>
      <c r="O170" s="148">
        <v>380861903</v>
      </c>
      <c r="P170" s="106"/>
      <c r="Q170" s="32">
        <v>0</v>
      </c>
      <c r="R170" s="106"/>
      <c r="S170" s="32">
        <v>0</v>
      </c>
      <c r="T170" s="106"/>
      <c r="U170" s="148">
        <v>0</v>
      </c>
      <c r="V170" s="106"/>
      <c r="W170" s="148">
        <v>0</v>
      </c>
      <c r="X170" s="106"/>
      <c r="Y170" s="148">
        <v>380861903</v>
      </c>
      <c r="Z170" s="106"/>
      <c r="AA170" s="148">
        <v>380861903</v>
      </c>
    </row>
    <row r="171" spans="1:27" ht="21.75" customHeight="1" x14ac:dyDescent="0.2">
      <c r="A171" s="56" t="s">
        <v>341</v>
      </c>
      <c r="B171" s="24"/>
      <c r="C171" s="55" t="s">
        <v>421</v>
      </c>
      <c r="D171" s="24"/>
      <c r="E171" s="55" t="s">
        <v>142</v>
      </c>
      <c r="F171" s="24"/>
      <c r="G171" s="56" t="s">
        <v>98</v>
      </c>
      <c r="H171" s="24"/>
      <c r="I171" s="25">
        <v>1716000</v>
      </c>
      <c r="J171" s="24"/>
      <c r="K171" s="32">
        <v>0</v>
      </c>
      <c r="L171" s="106"/>
      <c r="M171" s="148">
        <v>0</v>
      </c>
      <c r="N171" s="106"/>
      <c r="O171" s="148">
        <v>32595605</v>
      </c>
      <c r="P171" s="106"/>
      <c r="Q171" s="32">
        <v>0</v>
      </c>
      <c r="R171" s="106"/>
      <c r="S171" s="32">
        <v>0</v>
      </c>
      <c r="T171" s="106"/>
      <c r="U171" s="148">
        <v>0</v>
      </c>
      <c r="V171" s="106"/>
      <c r="W171" s="148">
        <v>0</v>
      </c>
      <c r="X171" s="106"/>
      <c r="Y171" s="148">
        <v>32595605</v>
      </c>
      <c r="Z171" s="106"/>
      <c r="AA171" s="148">
        <v>32595605</v>
      </c>
    </row>
    <row r="172" spans="1:27" ht="21.75" customHeight="1" x14ac:dyDescent="0.2">
      <c r="A172" s="56" t="s">
        <v>339</v>
      </c>
      <c r="B172" s="24"/>
      <c r="C172" s="55" t="s">
        <v>348</v>
      </c>
      <c r="D172" s="24"/>
      <c r="E172" s="55" t="s">
        <v>99</v>
      </c>
      <c r="F172" s="24"/>
      <c r="G172" s="56" t="s">
        <v>98</v>
      </c>
      <c r="H172" s="24"/>
      <c r="I172" s="25">
        <v>31877000</v>
      </c>
      <c r="J172" s="24"/>
      <c r="K172" s="32">
        <v>1600</v>
      </c>
      <c r="L172" s="106"/>
      <c r="M172" s="148">
        <v>51003200000</v>
      </c>
      <c r="N172" s="106"/>
      <c r="O172" s="148">
        <v>19599243340</v>
      </c>
      <c r="P172" s="106"/>
      <c r="Q172" s="32">
        <v>68315572405</v>
      </c>
      <c r="R172" s="106"/>
      <c r="S172" s="32">
        <v>25501600</v>
      </c>
      <c r="T172" s="106"/>
      <c r="U172" s="148">
        <v>255016000</v>
      </c>
      <c r="V172" s="106"/>
      <c r="W172" s="148">
        <v>141</v>
      </c>
      <c r="X172" s="106"/>
      <c r="Y172" s="148">
        <v>2006353335</v>
      </c>
      <c r="Z172" s="106"/>
      <c r="AA172" s="148">
        <v>2006353335</v>
      </c>
    </row>
    <row r="173" spans="1:27" ht="21.75" customHeight="1" x14ac:dyDescent="0.2">
      <c r="A173" s="56" t="s">
        <v>339</v>
      </c>
      <c r="B173" s="24"/>
      <c r="C173" s="55" t="s">
        <v>348</v>
      </c>
      <c r="D173" s="24"/>
      <c r="E173" s="55" t="s">
        <v>99</v>
      </c>
      <c r="F173" s="24"/>
      <c r="G173" s="56" t="s">
        <v>98</v>
      </c>
      <c r="H173" s="24"/>
      <c r="I173" s="25">
        <v>122000</v>
      </c>
      <c r="J173" s="24"/>
      <c r="K173" s="32">
        <v>0</v>
      </c>
      <c r="L173" s="106"/>
      <c r="M173" s="148">
        <v>0</v>
      </c>
      <c r="N173" s="106"/>
      <c r="O173" s="148">
        <v>75010437</v>
      </c>
      <c r="P173" s="106"/>
      <c r="Q173" s="32">
        <v>0</v>
      </c>
      <c r="R173" s="106"/>
      <c r="S173" s="32">
        <v>0</v>
      </c>
      <c r="T173" s="106"/>
      <c r="U173" s="148">
        <v>0</v>
      </c>
      <c r="V173" s="106"/>
      <c r="W173" s="148">
        <v>141</v>
      </c>
      <c r="X173" s="106"/>
      <c r="Y173" s="148">
        <v>75010437</v>
      </c>
      <c r="Z173" s="106"/>
      <c r="AA173" s="148">
        <v>75010437</v>
      </c>
    </row>
    <row r="174" spans="1:27" ht="21.75" customHeight="1" x14ac:dyDescent="0.2">
      <c r="A174" s="56" t="s">
        <v>339</v>
      </c>
      <c r="B174" s="24"/>
      <c r="C174" s="55" t="s">
        <v>422</v>
      </c>
      <c r="D174" s="24"/>
      <c r="E174" s="55" t="s">
        <v>167</v>
      </c>
      <c r="F174" s="24"/>
      <c r="G174" s="56" t="s">
        <v>98</v>
      </c>
      <c r="H174" s="24"/>
      <c r="I174" s="25">
        <v>273000</v>
      </c>
      <c r="J174" s="24"/>
      <c r="K174" s="32">
        <v>1700</v>
      </c>
      <c r="L174" s="106"/>
      <c r="M174" s="148">
        <v>464100000</v>
      </c>
      <c r="N174" s="106"/>
      <c r="O174" s="148">
        <v>140285867</v>
      </c>
      <c r="P174" s="106"/>
      <c r="Q174" s="32">
        <v>585066075</v>
      </c>
      <c r="R174" s="106"/>
      <c r="S174" s="32">
        <v>232050</v>
      </c>
      <c r="T174" s="106"/>
      <c r="U174" s="148">
        <v>2320500</v>
      </c>
      <c r="V174" s="106"/>
      <c r="W174" s="148">
        <v>0</v>
      </c>
      <c r="X174" s="106"/>
      <c r="Y174" s="148">
        <v>16767242</v>
      </c>
      <c r="Z174" s="106"/>
      <c r="AA174" s="148">
        <v>16767242</v>
      </c>
    </row>
    <row r="175" spans="1:27" ht="21.75" customHeight="1" x14ac:dyDescent="0.2">
      <c r="A175" s="56" t="s">
        <v>339</v>
      </c>
      <c r="B175" s="24"/>
      <c r="C175" s="55" t="s">
        <v>422</v>
      </c>
      <c r="D175" s="24"/>
      <c r="E175" s="55" t="s">
        <v>167</v>
      </c>
      <c r="F175" s="24"/>
      <c r="G175" s="56" t="s">
        <v>98</v>
      </c>
      <c r="H175" s="24"/>
      <c r="I175" s="25">
        <v>1000</v>
      </c>
      <c r="J175" s="24"/>
      <c r="K175" s="32">
        <v>0</v>
      </c>
      <c r="L175" s="106"/>
      <c r="M175" s="148">
        <v>0</v>
      </c>
      <c r="N175" s="106"/>
      <c r="O175" s="148">
        <v>513868</v>
      </c>
      <c r="P175" s="106"/>
      <c r="Q175" s="32">
        <v>0</v>
      </c>
      <c r="R175" s="106"/>
      <c r="S175" s="32">
        <v>0</v>
      </c>
      <c r="T175" s="106"/>
      <c r="U175" s="148">
        <v>0</v>
      </c>
      <c r="V175" s="106"/>
      <c r="W175" s="148">
        <v>0</v>
      </c>
      <c r="X175" s="106"/>
      <c r="Y175" s="148">
        <v>513868</v>
      </c>
      <c r="Z175" s="106"/>
      <c r="AA175" s="148">
        <v>513868</v>
      </c>
    </row>
    <row r="176" spans="1:27" ht="21.75" customHeight="1" x14ac:dyDescent="0.2">
      <c r="A176" s="56" t="s">
        <v>339</v>
      </c>
      <c r="B176" s="24"/>
      <c r="C176" s="55" t="s">
        <v>371</v>
      </c>
      <c r="D176" s="24"/>
      <c r="E176" s="55" t="s">
        <v>97</v>
      </c>
      <c r="F176" s="24"/>
      <c r="G176" s="56" t="s">
        <v>98</v>
      </c>
      <c r="H176" s="24"/>
      <c r="I176" s="25">
        <v>1222000</v>
      </c>
      <c r="J176" s="24"/>
      <c r="K176" s="32">
        <v>1800</v>
      </c>
      <c r="L176" s="106"/>
      <c r="M176" s="148">
        <v>2199600000</v>
      </c>
      <c r="N176" s="106"/>
      <c r="O176" s="148">
        <v>510664471</v>
      </c>
      <c r="P176" s="106"/>
      <c r="Q176" s="32">
        <v>2618867193</v>
      </c>
      <c r="R176" s="106"/>
      <c r="S176" s="32">
        <v>1099800</v>
      </c>
      <c r="T176" s="106"/>
      <c r="U176" s="148">
        <v>10998000</v>
      </c>
      <c r="V176" s="106"/>
      <c r="W176" s="148">
        <v>0</v>
      </c>
      <c r="X176" s="106"/>
      <c r="Y176" s="148">
        <v>79299478</v>
      </c>
      <c r="Z176" s="106"/>
      <c r="AA176" s="148">
        <v>79299478</v>
      </c>
    </row>
    <row r="177" spans="1:27" ht="21.75" customHeight="1" x14ac:dyDescent="0.2">
      <c r="A177" s="56" t="s">
        <v>339</v>
      </c>
      <c r="B177" s="24"/>
      <c r="C177" s="55" t="s">
        <v>349</v>
      </c>
      <c r="D177" s="24"/>
      <c r="E177" s="55" t="s">
        <v>128</v>
      </c>
      <c r="F177" s="24"/>
      <c r="G177" s="56" t="s">
        <v>98</v>
      </c>
      <c r="H177" s="24"/>
      <c r="I177" s="25">
        <v>4579000</v>
      </c>
      <c r="J177" s="24"/>
      <c r="K177" s="32">
        <v>1900</v>
      </c>
      <c r="L177" s="106"/>
      <c r="M177" s="148">
        <v>8700100000</v>
      </c>
      <c r="N177" s="106"/>
      <c r="O177" s="148">
        <v>1464837788</v>
      </c>
      <c r="P177" s="106"/>
      <c r="Q177" s="32">
        <v>9813251123</v>
      </c>
      <c r="R177" s="106"/>
      <c r="S177" s="32">
        <v>4350050</v>
      </c>
      <c r="T177" s="106"/>
      <c r="U177" s="148">
        <v>43500500</v>
      </c>
      <c r="V177" s="106"/>
      <c r="W177" s="148">
        <v>64</v>
      </c>
      <c r="X177" s="106"/>
      <c r="Y177" s="148">
        <v>303836115</v>
      </c>
      <c r="Z177" s="106"/>
      <c r="AA177" s="148">
        <v>303836115</v>
      </c>
    </row>
    <row r="178" spans="1:27" ht="21.75" customHeight="1" x14ac:dyDescent="0.2">
      <c r="A178" s="56" t="s">
        <v>339</v>
      </c>
      <c r="B178" s="24"/>
      <c r="C178" s="55" t="s">
        <v>350</v>
      </c>
      <c r="D178" s="24"/>
      <c r="E178" s="55" t="s">
        <v>125</v>
      </c>
      <c r="F178" s="24"/>
      <c r="G178" s="56" t="s">
        <v>98</v>
      </c>
      <c r="H178" s="24"/>
      <c r="I178" s="25">
        <v>7246000</v>
      </c>
      <c r="J178" s="24"/>
      <c r="K178" s="32">
        <v>2000</v>
      </c>
      <c r="L178" s="106"/>
      <c r="M178" s="148">
        <v>14492000000</v>
      </c>
      <c r="N178" s="106"/>
      <c r="O178" s="148">
        <v>1647673499</v>
      </c>
      <c r="P178" s="106"/>
      <c r="Q178" s="32">
        <v>15528896624</v>
      </c>
      <c r="R178" s="106"/>
      <c r="S178" s="32">
        <v>7246000</v>
      </c>
      <c r="T178" s="106"/>
      <c r="U178" s="148">
        <v>72460000</v>
      </c>
      <c r="V178" s="106"/>
      <c r="W178" s="148">
        <v>7883</v>
      </c>
      <c r="X178" s="106"/>
      <c r="Y178" s="148">
        <v>531070875</v>
      </c>
      <c r="Z178" s="106"/>
      <c r="AA178" s="148">
        <v>531070875</v>
      </c>
    </row>
    <row r="179" spans="1:27" ht="21.75" customHeight="1" x14ac:dyDescent="0.2">
      <c r="A179" s="56" t="s">
        <v>339</v>
      </c>
      <c r="B179" s="24"/>
      <c r="C179" s="55" t="s">
        <v>350</v>
      </c>
      <c r="D179" s="24"/>
      <c r="E179" s="55" t="s">
        <v>125</v>
      </c>
      <c r="F179" s="24"/>
      <c r="G179" s="56" t="s">
        <v>98</v>
      </c>
      <c r="H179" s="24"/>
      <c r="I179" s="25">
        <v>64000</v>
      </c>
      <c r="J179" s="24"/>
      <c r="K179" s="32">
        <v>0</v>
      </c>
      <c r="L179" s="106"/>
      <c r="M179" s="148">
        <v>0</v>
      </c>
      <c r="N179" s="106"/>
      <c r="O179" s="148">
        <v>14553009</v>
      </c>
      <c r="P179" s="106"/>
      <c r="Q179" s="32">
        <v>0</v>
      </c>
      <c r="R179" s="106"/>
      <c r="S179" s="32">
        <v>0</v>
      </c>
      <c r="T179" s="106"/>
      <c r="U179" s="148">
        <v>0</v>
      </c>
      <c r="V179" s="106"/>
      <c r="W179" s="148">
        <v>7883</v>
      </c>
      <c r="X179" s="106"/>
      <c r="Y179" s="148">
        <v>14553009</v>
      </c>
      <c r="Z179" s="106"/>
      <c r="AA179" s="148">
        <v>14553009</v>
      </c>
    </row>
    <row r="180" spans="1:27" ht="21.75" customHeight="1" x14ac:dyDescent="0.2">
      <c r="A180" s="56" t="s">
        <v>339</v>
      </c>
      <c r="B180" s="24"/>
      <c r="C180" s="55" t="s">
        <v>415</v>
      </c>
      <c r="D180" s="24"/>
      <c r="E180" s="55" t="s">
        <v>141</v>
      </c>
      <c r="F180" s="24"/>
      <c r="G180" s="56" t="s">
        <v>98</v>
      </c>
      <c r="H180" s="24"/>
      <c r="I180" s="25">
        <v>4332000</v>
      </c>
      <c r="J180" s="24"/>
      <c r="K180" s="32">
        <v>2200</v>
      </c>
      <c r="L180" s="106"/>
      <c r="M180" s="148">
        <v>9530400000</v>
      </c>
      <c r="N180" s="106"/>
      <c r="O180" s="148">
        <v>541360562</v>
      </c>
      <c r="P180" s="106"/>
      <c r="Q180" s="32">
        <v>9283905627</v>
      </c>
      <c r="R180" s="106"/>
      <c r="S180" s="32">
        <v>4765200</v>
      </c>
      <c r="T180" s="106"/>
      <c r="U180" s="148">
        <v>47652000</v>
      </c>
      <c r="V180" s="106"/>
      <c r="W180" s="148">
        <v>3949000</v>
      </c>
      <c r="X180" s="106"/>
      <c r="Y180" s="148">
        <v>735437735</v>
      </c>
      <c r="Z180" s="106"/>
      <c r="AA180" s="148">
        <v>735437735</v>
      </c>
    </row>
    <row r="181" spans="1:27" ht="21.75" customHeight="1" x14ac:dyDescent="0.2">
      <c r="A181" s="56" t="s">
        <v>339</v>
      </c>
      <c r="B181" s="24"/>
      <c r="C181" s="55" t="s">
        <v>415</v>
      </c>
      <c r="D181" s="24"/>
      <c r="E181" s="55" t="s">
        <v>141</v>
      </c>
      <c r="F181" s="24"/>
      <c r="G181" s="56" t="s">
        <v>98</v>
      </c>
      <c r="H181" s="24"/>
      <c r="I181" s="25">
        <v>1169000</v>
      </c>
      <c r="J181" s="24"/>
      <c r="K181" s="32">
        <v>0</v>
      </c>
      <c r="L181" s="106"/>
      <c r="M181" s="148">
        <v>0</v>
      </c>
      <c r="N181" s="106"/>
      <c r="O181" s="148">
        <v>146087373</v>
      </c>
      <c r="P181" s="106"/>
      <c r="Q181" s="32">
        <v>0</v>
      </c>
      <c r="R181" s="106"/>
      <c r="S181" s="32">
        <v>0</v>
      </c>
      <c r="T181" s="106"/>
      <c r="U181" s="148">
        <v>0</v>
      </c>
      <c r="V181" s="106"/>
      <c r="W181" s="148">
        <v>0</v>
      </c>
      <c r="X181" s="106"/>
      <c r="Y181" s="148">
        <v>146087373</v>
      </c>
      <c r="Z181" s="106"/>
      <c r="AA181" s="148">
        <v>146087373</v>
      </c>
    </row>
    <row r="182" spans="1:27" ht="21.75" customHeight="1" x14ac:dyDescent="0.2">
      <c r="A182" s="56" t="s">
        <v>339</v>
      </c>
      <c r="B182" s="24"/>
      <c r="C182" s="55" t="s">
        <v>388</v>
      </c>
      <c r="D182" s="24"/>
      <c r="E182" s="55" t="s">
        <v>202</v>
      </c>
      <c r="F182" s="24"/>
      <c r="G182" s="56" t="s">
        <v>98</v>
      </c>
      <c r="H182" s="24"/>
      <c r="I182" s="25">
        <v>1000</v>
      </c>
      <c r="J182" s="24"/>
      <c r="K182" s="32">
        <v>2400</v>
      </c>
      <c r="L182" s="106"/>
      <c r="M182" s="148">
        <v>2400000</v>
      </c>
      <c r="N182" s="106"/>
      <c r="O182" s="148">
        <v>28993</v>
      </c>
      <c r="P182" s="106"/>
      <c r="Q182" s="32">
        <v>2143100</v>
      </c>
      <c r="R182" s="106"/>
      <c r="S182" s="32">
        <v>1200</v>
      </c>
      <c r="T182" s="106"/>
      <c r="U182" s="148">
        <v>12000</v>
      </c>
      <c r="V182" s="106"/>
      <c r="W182" s="148">
        <v>0</v>
      </c>
      <c r="X182" s="106"/>
      <c r="Y182" s="148">
        <v>272693</v>
      </c>
      <c r="Z182" s="106"/>
      <c r="AA182" s="148">
        <v>272693</v>
      </c>
    </row>
    <row r="183" spans="1:27" ht="21.75" customHeight="1" x14ac:dyDescent="0.2">
      <c r="A183" s="56" t="s">
        <v>339</v>
      </c>
      <c r="B183" s="24"/>
      <c r="C183" s="55" t="s">
        <v>388</v>
      </c>
      <c r="D183" s="24"/>
      <c r="E183" s="55" t="s">
        <v>202</v>
      </c>
      <c r="F183" s="24"/>
      <c r="G183" s="56" t="s">
        <v>98</v>
      </c>
      <c r="H183" s="24"/>
      <c r="I183" s="25">
        <v>13999000</v>
      </c>
      <c r="J183" s="24"/>
      <c r="K183" s="32">
        <v>0</v>
      </c>
      <c r="L183" s="106"/>
      <c r="M183" s="148">
        <v>0</v>
      </c>
      <c r="N183" s="106"/>
      <c r="O183" s="148">
        <v>405866463</v>
      </c>
      <c r="P183" s="106"/>
      <c r="Q183" s="32">
        <v>0</v>
      </c>
      <c r="R183" s="106"/>
      <c r="S183" s="32">
        <v>0</v>
      </c>
      <c r="T183" s="106"/>
      <c r="U183" s="148">
        <v>0</v>
      </c>
      <c r="V183" s="106"/>
      <c r="W183" s="148">
        <v>0</v>
      </c>
      <c r="X183" s="106"/>
      <c r="Y183" s="148">
        <v>405866463</v>
      </c>
      <c r="Z183" s="106"/>
      <c r="AA183" s="148">
        <v>405866463</v>
      </c>
    </row>
    <row r="184" spans="1:27" ht="21.75" customHeight="1" x14ac:dyDescent="0.2">
      <c r="A184" s="56" t="s">
        <v>343</v>
      </c>
      <c r="B184" s="24"/>
      <c r="C184" s="55" t="s">
        <v>345</v>
      </c>
      <c r="D184" s="24"/>
      <c r="E184" s="55" t="s">
        <v>196</v>
      </c>
      <c r="F184" s="24"/>
      <c r="G184" s="56" t="s">
        <v>423</v>
      </c>
      <c r="H184" s="24"/>
      <c r="I184" s="25">
        <v>955000</v>
      </c>
      <c r="J184" s="24"/>
      <c r="K184" s="32">
        <v>70.555000000000007</v>
      </c>
      <c r="L184" s="106"/>
      <c r="M184" s="148">
        <v>67380025</v>
      </c>
      <c r="N184" s="106"/>
      <c r="O184" s="148">
        <v>84018360</v>
      </c>
      <c r="P184" s="106"/>
      <c r="Q184" s="32">
        <v>0</v>
      </c>
      <c r="R184" s="106"/>
      <c r="S184" s="32">
        <v>17343</v>
      </c>
      <c r="T184" s="106"/>
      <c r="U184" s="148">
        <v>0</v>
      </c>
      <c r="V184" s="106"/>
      <c r="W184" s="148">
        <v>0</v>
      </c>
      <c r="X184" s="106"/>
      <c r="Y184" s="148">
        <v>16620992</v>
      </c>
      <c r="Z184" s="106"/>
      <c r="AA184" s="148">
        <v>137763645</v>
      </c>
    </row>
    <row r="185" spans="1:27" ht="21.75" customHeight="1" x14ac:dyDescent="0.2">
      <c r="A185" s="56" t="s">
        <v>353</v>
      </c>
      <c r="B185" s="24"/>
      <c r="C185" s="55" t="s">
        <v>424</v>
      </c>
      <c r="D185" s="24"/>
      <c r="E185" s="55" t="s">
        <v>135</v>
      </c>
      <c r="F185" s="24"/>
      <c r="G185" s="56" t="s">
        <v>423</v>
      </c>
      <c r="H185" s="24"/>
      <c r="I185" s="25">
        <v>4930000</v>
      </c>
      <c r="J185" s="24"/>
      <c r="K185" s="32">
        <v>174.40969999999999</v>
      </c>
      <c r="L185" s="106"/>
      <c r="M185" s="148">
        <v>859839821</v>
      </c>
      <c r="N185" s="106"/>
      <c r="O185" s="148">
        <v>260969440</v>
      </c>
      <c r="P185" s="106"/>
      <c r="Q185" s="32">
        <v>0</v>
      </c>
      <c r="R185" s="106"/>
      <c r="S185" s="32">
        <v>221394</v>
      </c>
      <c r="T185" s="106"/>
      <c r="U185" s="148">
        <v>0</v>
      </c>
      <c r="V185" s="106"/>
      <c r="W185" s="148">
        <v>410344</v>
      </c>
      <c r="X185" s="106"/>
      <c r="Y185" s="148">
        <v>-599091775</v>
      </c>
      <c r="Z185" s="106"/>
      <c r="AA185" s="148">
        <v>-599091775</v>
      </c>
    </row>
    <row r="186" spans="1:27" ht="21.75" customHeight="1" x14ac:dyDescent="0.2">
      <c r="A186" s="56" t="s">
        <v>353</v>
      </c>
      <c r="B186" s="24"/>
      <c r="C186" s="55" t="s">
        <v>425</v>
      </c>
      <c r="D186" s="24"/>
      <c r="E186" s="55" t="s">
        <v>183</v>
      </c>
      <c r="F186" s="24"/>
      <c r="G186" s="56" t="s">
        <v>423</v>
      </c>
      <c r="H186" s="24"/>
      <c r="I186" s="25">
        <v>574000</v>
      </c>
      <c r="J186" s="24"/>
      <c r="K186" s="32">
        <v>285.08710000000002</v>
      </c>
      <c r="L186" s="106"/>
      <c r="M186" s="148">
        <v>163639995.40000001</v>
      </c>
      <c r="N186" s="106"/>
      <c r="O186" s="148">
        <v>48097384</v>
      </c>
      <c r="P186" s="106"/>
      <c r="Q186" s="32">
        <v>0</v>
      </c>
      <c r="R186" s="106"/>
      <c r="S186" s="32">
        <v>42133</v>
      </c>
      <c r="T186" s="106"/>
      <c r="U186" s="148">
        <v>0</v>
      </c>
      <c r="V186" s="106"/>
      <c r="W186" s="148">
        <v>587765</v>
      </c>
      <c r="X186" s="106"/>
      <c r="Y186" s="148">
        <v>-115584744.40000001</v>
      </c>
      <c r="Z186" s="106"/>
      <c r="AA186" s="148">
        <v>-115584744.40000001</v>
      </c>
    </row>
    <row r="187" spans="1:27" ht="21.75" customHeight="1" x14ac:dyDescent="0.2">
      <c r="A187" s="56" t="s">
        <v>336</v>
      </c>
      <c r="B187" s="24"/>
      <c r="C187" s="55" t="s">
        <v>337</v>
      </c>
      <c r="D187" s="24"/>
      <c r="E187" s="55" t="s">
        <v>214</v>
      </c>
      <c r="F187" s="24"/>
      <c r="G187" s="56" t="s">
        <v>423</v>
      </c>
      <c r="H187" s="24"/>
      <c r="I187" s="25">
        <v>15000000</v>
      </c>
      <c r="J187" s="24"/>
      <c r="K187" s="32">
        <v>3</v>
      </c>
      <c r="L187" s="106"/>
      <c r="M187" s="148">
        <v>45000000</v>
      </c>
      <c r="N187" s="106"/>
      <c r="O187" s="148">
        <v>149961390</v>
      </c>
      <c r="P187" s="106"/>
      <c r="Q187" s="32">
        <v>0</v>
      </c>
      <c r="R187" s="106"/>
      <c r="S187" s="32">
        <v>11520</v>
      </c>
      <c r="T187" s="106"/>
      <c r="U187" s="148">
        <v>0</v>
      </c>
      <c r="V187" s="106"/>
      <c r="W187" s="148">
        <v>549</v>
      </c>
      <c r="X187" s="106"/>
      <c r="Y187" s="148">
        <v>104949870</v>
      </c>
      <c r="Z187" s="106"/>
      <c r="AA187" s="148">
        <v>-7862</v>
      </c>
    </row>
    <row r="188" spans="1:27" ht="21.75" customHeight="1" x14ac:dyDescent="0.2">
      <c r="A188" s="56" t="s">
        <v>426</v>
      </c>
      <c r="B188" s="24"/>
      <c r="C188" s="55" t="s">
        <v>427</v>
      </c>
      <c r="D188" s="24"/>
      <c r="E188" s="55" t="s">
        <v>66</v>
      </c>
      <c r="F188" s="24"/>
      <c r="G188" s="56" t="s">
        <v>234</v>
      </c>
      <c r="H188" s="24"/>
      <c r="I188" s="25">
        <v>173000</v>
      </c>
      <c r="J188" s="24"/>
      <c r="K188" s="32">
        <v>200</v>
      </c>
      <c r="L188" s="106"/>
      <c r="M188" s="148">
        <v>34600000</v>
      </c>
      <c r="N188" s="106"/>
      <c r="O188" s="148">
        <v>86477727</v>
      </c>
      <c r="P188" s="106"/>
      <c r="Q188" s="32">
        <v>0</v>
      </c>
      <c r="R188" s="106"/>
      <c r="S188" s="32">
        <v>8909</v>
      </c>
      <c r="T188" s="106"/>
      <c r="U188" s="148">
        <v>0</v>
      </c>
      <c r="V188" s="106"/>
      <c r="W188" s="148">
        <v>0</v>
      </c>
      <c r="X188" s="106"/>
      <c r="Y188" s="148">
        <v>0</v>
      </c>
      <c r="Z188" s="106"/>
      <c r="AA188" s="148">
        <v>51868818</v>
      </c>
    </row>
    <row r="189" spans="1:27" ht="21.75" customHeight="1" x14ac:dyDescent="0.2">
      <c r="A189" s="56" t="s">
        <v>343</v>
      </c>
      <c r="B189" s="24"/>
      <c r="C189" s="55" t="s">
        <v>345</v>
      </c>
      <c r="D189" s="24"/>
      <c r="E189" s="55" t="s">
        <v>196</v>
      </c>
      <c r="F189" s="24"/>
      <c r="G189" s="56" t="s">
        <v>234</v>
      </c>
      <c r="H189" s="24"/>
      <c r="I189" s="25">
        <v>5270000</v>
      </c>
      <c r="J189" s="24"/>
      <c r="K189" s="32">
        <v>72.832599999999999</v>
      </c>
      <c r="L189" s="106"/>
      <c r="M189" s="148">
        <v>383827802</v>
      </c>
      <c r="N189" s="106"/>
      <c r="O189" s="148">
        <v>463640582</v>
      </c>
      <c r="P189" s="106"/>
      <c r="Q189" s="32">
        <v>0</v>
      </c>
      <c r="R189" s="106"/>
      <c r="S189" s="32">
        <v>98805</v>
      </c>
      <c r="T189" s="106"/>
      <c r="U189" s="148">
        <v>0</v>
      </c>
      <c r="V189" s="106"/>
      <c r="W189" s="148">
        <v>0</v>
      </c>
      <c r="X189" s="106"/>
      <c r="Y189" s="148">
        <v>79713975</v>
      </c>
      <c r="Z189" s="106"/>
      <c r="AA189" s="148">
        <v>137763645</v>
      </c>
    </row>
    <row r="190" spans="1:27" ht="21.75" customHeight="1" x14ac:dyDescent="0.2">
      <c r="A190" s="56" t="s">
        <v>353</v>
      </c>
      <c r="B190" s="24"/>
      <c r="C190" s="55" t="s">
        <v>424</v>
      </c>
      <c r="D190" s="24"/>
      <c r="E190" s="55" t="s">
        <v>135</v>
      </c>
      <c r="F190" s="24"/>
      <c r="G190" s="56" t="s">
        <v>234</v>
      </c>
      <c r="H190" s="24"/>
      <c r="I190" s="25">
        <v>3271000</v>
      </c>
      <c r="J190" s="24"/>
      <c r="K190" s="32">
        <v>172.6371</v>
      </c>
      <c r="L190" s="106"/>
      <c r="M190" s="148">
        <v>564695954.10000002</v>
      </c>
      <c r="N190" s="106"/>
      <c r="O190" s="148">
        <v>173150313</v>
      </c>
      <c r="P190" s="106"/>
      <c r="Q190" s="32">
        <v>0</v>
      </c>
      <c r="R190" s="106"/>
      <c r="S190" s="32">
        <v>145394</v>
      </c>
      <c r="T190" s="106"/>
      <c r="U190" s="148">
        <v>0</v>
      </c>
      <c r="V190" s="106"/>
      <c r="W190" s="148">
        <v>410344</v>
      </c>
      <c r="X190" s="106"/>
      <c r="Y190" s="148">
        <v>-391691035.10000002</v>
      </c>
      <c r="Z190" s="106"/>
      <c r="AA190" s="148">
        <v>-599091775</v>
      </c>
    </row>
    <row r="191" spans="1:27" ht="21.75" customHeight="1" x14ac:dyDescent="0.2">
      <c r="A191" s="56" t="s">
        <v>353</v>
      </c>
      <c r="B191" s="24"/>
      <c r="C191" s="55" t="s">
        <v>425</v>
      </c>
      <c r="D191" s="24"/>
      <c r="E191" s="55" t="s">
        <v>183</v>
      </c>
      <c r="F191" s="24"/>
      <c r="G191" s="56" t="s">
        <v>234</v>
      </c>
      <c r="H191" s="24"/>
      <c r="I191" s="25">
        <v>635000</v>
      </c>
      <c r="J191" s="24"/>
      <c r="K191" s="32">
        <v>280</v>
      </c>
      <c r="L191" s="106"/>
      <c r="M191" s="148">
        <v>177800000</v>
      </c>
      <c r="N191" s="106"/>
      <c r="O191" s="148">
        <v>53208778</v>
      </c>
      <c r="P191" s="106"/>
      <c r="Q191" s="32">
        <v>0</v>
      </c>
      <c r="R191" s="106"/>
      <c r="S191" s="32">
        <v>45783</v>
      </c>
      <c r="T191" s="106"/>
      <c r="U191" s="148">
        <v>0</v>
      </c>
      <c r="V191" s="106"/>
      <c r="W191" s="148">
        <v>587765</v>
      </c>
      <c r="X191" s="106"/>
      <c r="Y191" s="148">
        <v>-124637005</v>
      </c>
      <c r="Z191" s="106"/>
      <c r="AA191" s="148">
        <v>-115584744.40000001</v>
      </c>
    </row>
    <row r="192" spans="1:27" ht="21.75" customHeight="1" x14ac:dyDescent="0.2">
      <c r="A192" s="56" t="s">
        <v>426</v>
      </c>
      <c r="B192" s="24"/>
      <c r="C192" s="55" t="s">
        <v>428</v>
      </c>
      <c r="D192" s="24"/>
      <c r="E192" s="55" t="s">
        <v>195</v>
      </c>
      <c r="F192" s="24"/>
      <c r="G192" s="56" t="s">
        <v>234</v>
      </c>
      <c r="H192" s="24"/>
      <c r="I192" s="25">
        <v>120000</v>
      </c>
      <c r="J192" s="24"/>
      <c r="K192" s="32">
        <v>1</v>
      </c>
      <c r="L192" s="106"/>
      <c r="M192" s="148">
        <v>120000</v>
      </c>
      <c r="N192" s="106"/>
      <c r="O192" s="148">
        <v>5998455</v>
      </c>
      <c r="P192" s="106"/>
      <c r="Q192" s="32">
        <v>0</v>
      </c>
      <c r="R192" s="106"/>
      <c r="S192" s="32">
        <v>29</v>
      </c>
      <c r="T192" s="106"/>
      <c r="U192" s="148">
        <v>0</v>
      </c>
      <c r="V192" s="106"/>
      <c r="W192" s="148">
        <v>0</v>
      </c>
      <c r="X192" s="106"/>
      <c r="Y192" s="148">
        <v>5878426</v>
      </c>
      <c r="Z192" s="106"/>
      <c r="AA192" s="148">
        <v>5878426</v>
      </c>
    </row>
    <row r="193" spans="1:27" ht="21.75" customHeight="1" x14ac:dyDescent="0.2">
      <c r="A193" s="56" t="s">
        <v>426</v>
      </c>
      <c r="B193" s="24"/>
      <c r="C193" s="55" t="s">
        <v>429</v>
      </c>
      <c r="D193" s="24"/>
      <c r="E193" s="55" t="s">
        <v>159</v>
      </c>
      <c r="F193" s="24"/>
      <c r="G193" s="56" t="s">
        <v>234</v>
      </c>
      <c r="H193" s="24"/>
      <c r="I193" s="25">
        <v>1535000</v>
      </c>
      <c r="J193" s="24"/>
      <c r="K193" s="32">
        <v>2.3485</v>
      </c>
      <c r="L193" s="106"/>
      <c r="M193" s="148">
        <v>3604947.5</v>
      </c>
      <c r="N193" s="106"/>
      <c r="O193" s="148">
        <v>356562917</v>
      </c>
      <c r="P193" s="106"/>
      <c r="Q193" s="32">
        <v>0</v>
      </c>
      <c r="R193" s="106"/>
      <c r="S193" s="32">
        <v>928</v>
      </c>
      <c r="T193" s="106"/>
      <c r="U193" s="148">
        <v>0</v>
      </c>
      <c r="V193" s="106"/>
      <c r="W193" s="148">
        <v>16749</v>
      </c>
      <c r="X193" s="106"/>
      <c r="Y193" s="148">
        <v>352957041.5</v>
      </c>
      <c r="Z193" s="106"/>
      <c r="AA193" s="148">
        <v>352957041.5</v>
      </c>
    </row>
    <row r="194" spans="1:27" ht="21.75" customHeight="1" x14ac:dyDescent="0.2">
      <c r="A194" s="56" t="s">
        <v>336</v>
      </c>
      <c r="B194" s="24"/>
      <c r="C194" s="55" t="s">
        <v>337</v>
      </c>
      <c r="D194" s="24"/>
      <c r="E194" s="55" t="s">
        <v>214</v>
      </c>
      <c r="F194" s="24"/>
      <c r="G194" s="56" t="s">
        <v>234</v>
      </c>
      <c r="H194" s="24"/>
      <c r="I194" s="25">
        <v>41000000</v>
      </c>
      <c r="J194" s="24"/>
      <c r="K194" s="32">
        <v>4</v>
      </c>
      <c r="L194" s="106"/>
      <c r="M194" s="148">
        <v>164000000</v>
      </c>
      <c r="N194" s="106"/>
      <c r="O194" s="148">
        <v>409894405</v>
      </c>
      <c r="P194" s="106"/>
      <c r="Q194" s="32">
        <v>0</v>
      </c>
      <c r="R194" s="106"/>
      <c r="S194" s="32">
        <v>42022</v>
      </c>
      <c r="T194" s="106"/>
      <c r="U194" s="148">
        <v>0</v>
      </c>
      <c r="V194" s="106"/>
      <c r="W194" s="148">
        <v>0</v>
      </c>
      <c r="X194" s="106"/>
      <c r="Y194" s="148">
        <v>245852383</v>
      </c>
      <c r="Z194" s="106"/>
      <c r="AA194" s="148">
        <v>-7862</v>
      </c>
    </row>
    <row r="195" spans="1:27" ht="21.75" customHeight="1" thickBot="1" x14ac:dyDescent="0.25">
      <c r="A195" s="216" t="s">
        <v>513</v>
      </c>
      <c r="B195" s="216"/>
      <c r="C195" s="216"/>
      <c r="D195" s="24"/>
      <c r="E195" s="55"/>
      <c r="F195" s="24"/>
      <c r="G195" s="56"/>
      <c r="H195" s="24"/>
      <c r="I195" s="25"/>
      <c r="J195" s="24"/>
      <c r="K195" s="32"/>
      <c r="L195" s="106"/>
      <c r="M195" s="153">
        <f>SUM(M165:M194)</f>
        <v>214614562380.38751</v>
      </c>
      <c r="N195" s="152"/>
      <c r="O195" s="153">
        <f>SUM(O165:O194)</f>
        <v>75806506060</v>
      </c>
      <c r="P195" s="152"/>
      <c r="Q195" s="153">
        <f>SUM(Q165:Q194)</f>
        <v>223363835858</v>
      </c>
      <c r="R195" s="152"/>
      <c r="S195" s="153">
        <f>SUM(S165:S194)</f>
        <v>101307441</v>
      </c>
      <c r="T195" s="152"/>
      <c r="U195" s="153">
        <f>SUM(U165:U194)</f>
        <v>949426269</v>
      </c>
      <c r="V195" s="152"/>
      <c r="W195" s="153">
        <f>SUM(W165:W194)</f>
        <v>28990317</v>
      </c>
      <c r="X195" s="152"/>
      <c r="Y195" s="153">
        <f>SUM(Y165:Y194)</f>
        <v>16153781511.612499</v>
      </c>
      <c r="Z195" s="152"/>
      <c r="AA195" s="153">
        <f>SUM(AA165:AA194)</f>
        <v>20555617260.3125</v>
      </c>
    </row>
    <row r="196" spans="1:27" ht="21.75" customHeight="1" thickTop="1" x14ac:dyDescent="0.2">
      <c r="A196" s="56"/>
      <c r="B196" s="24"/>
      <c r="C196" s="55"/>
      <c r="D196" s="24"/>
      <c r="E196" s="55"/>
      <c r="F196" s="24"/>
      <c r="G196" s="56"/>
      <c r="H196" s="24"/>
      <c r="I196" s="25"/>
      <c r="J196" s="24"/>
      <c r="K196" s="32"/>
      <c r="L196" s="106"/>
      <c r="M196" s="148"/>
      <c r="N196" s="106"/>
      <c r="O196" s="148"/>
      <c r="P196" s="106"/>
      <c r="Q196" s="32"/>
      <c r="R196" s="106"/>
      <c r="S196" s="32"/>
      <c r="T196" s="106"/>
      <c r="U196" s="148"/>
      <c r="V196" s="106"/>
      <c r="W196" s="148"/>
      <c r="X196" s="106"/>
      <c r="Y196" s="148"/>
      <c r="Z196" s="106"/>
      <c r="AA196" s="148"/>
    </row>
    <row r="197" spans="1:27" ht="21.75" customHeight="1" x14ac:dyDescent="0.2">
      <c r="A197" s="216">
        <v>29</v>
      </c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  <c r="AA197" s="216"/>
    </row>
    <row r="198" spans="1:27" ht="21.75" customHeight="1" x14ac:dyDescent="0.2">
      <c r="A198" s="208" t="s">
        <v>0</v>
      </c>
      <c r="B198" s="208"/>
      <c r="C198" s="208"/>
      <c r="D198" s="208"/>
      <c r="E198" s="208"/>
      <c r="F198" s="208"/>
      <c r="G198" s="208"/>
      <c r="H198" s="208"/>
      <c r="I198" s="208"/>
      <c r="J198" s="208"/>
      <c r="K198" s="208"/>
      <c r="L198" s="208"/>
      <c r="M198" s="208"/>
      <c r="N198" s="208"/>
      <c r="O198" s="208"/>
      <c r="P198" s="208"/>
      <c r="Q198" s="208"/>
      <c r="R198" s="208"/>
      <c r="S198" s="208"/>
      <c r="T198" s="208"/>
      <c r="U198" s="208"/>
      <c r="V198" s="208"/>
      <c r="W198" s="208"/>
      <c r="X198" s="208"/>
      <c r="Y198" s="208"/>
      <c r="Z198" s="208"/>
      <c r="AA198" s="208"/>
    </row>
    <row r="199" spans="1:27" ht="21.75" customHeight="1" x14ac:dyDescent="0.2">
      <c r="A199" s="208" t="s">
        <v>276</v>
      </c>
      <c r="B199" s="208"/>
      <c r="C199" s="208"/>
      <c r="D199" s="208"/>
      <c r="E199" s="208"/>
      <c r="F199" s="208"/>
      <c r="G199" s="208"/>
      <c r="H199" s="208"/>
      <c r="I199" s="208"/>
      <c r="J199" s="208"/>
      <c r="K199" s="208"/>
      <c r="L199" s="208"/>
      <c r="M199" s="208"/>
      <c r="N199" s="208"/>
      <c r="O199" s="208"/>
      <c r="P199" s="208"/>
      <c r="Q199" s="208"/>
      <c r="R199" s="208"/>
      <c r="S199" s="208"/>
      <c r="T199" s="208"/>
      <c r="U199" s="208"/>
      <c r="V199" s="208"/>
      <c r="W199" s="208"/>
      <c r="X199" s="208"/>
      <c r="Y199" s="208"/>
      <c r="Z199" s="208"/>
      <c r="AA199" s="208"/>
    </row>
    <row r="200" spans="1:27" ht="21.75" customHeight="1" x14ac:dyDescent="0.2">
      <c r="A200" s="208" t="s">
        <v>2</v>
      </c>
      <c r="B200" s="208"/>
      <c r="C200" s="208"/>
      <c r="D200" s="208"/>
      <c r="E200" s="208"/>
      <c r="F200" s="208"/>
      <c r="G200" s="208"/>
      <c r="H200" s="208"/>
      <c r="I200" s="208"/>
      <c r="J200" s="208"/>
      <c r="K200" s="208"/>
      <c r="L200" s="208"/>
      <c r="M200" s="208"/>
      <c r="N200" s="208"/>
      <c r="O200" s="208"/>
      <c r="P200" s="208"/>
      <c r="Q200" s="208"/>
      <c r="R200" s="208"/>
      <c r="S200" s="208"/>
      <c r="T200" s="208"/>
      <c r="U200" s="208"/>
      <c r="V200" s="208"/>
      <c r="W200" s="208"/>
      <c r="X200" s="208"/>
      <c r="Y200" s="208"/>
      <c r="Z200" s="208"/>
      <c r="AA200" s="208"/>
    </row>
    <row r="201" spans="1:27" ht="21.75" customHeight="1" x14ac:dyDescent="0.2">
      <c r="A201" s="186" t="s">
        <v>539</v>
      </c>
      <c r="B201" s="186"/>
      <c r="C201" s="186"/>
      <c r="D201" s="186"/>
      <c r="E201" s="186"/>
      <c r="F201" s="186"/>
      <c r="G201" s="186"/>
      <c r="H201" s="186"/>
      <c r="I201" s="186"/>
      <c r="J201" s="186"/>
      <c r="K201" s="186"/>
      <c r="L201" s="186"/>
      <c r="M201" s="186"/>
      <c r="N201" s="186"/>
      <c r="O201" s="186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</row>
    <row r="202" spans="1:27" ht="21.75" customHeight="1" x14ac:dyDescent="0.2">
      <c r="A202" s="171"/>
      <c r="G202" s="171"/>
      <c r="K202" s="171"/>
      <c r="Q202" s="171"/>
      <c r="S202" s="171"/>
    </row>
    <row r="203" spans="1:27" ht="21.75" customHeight="1" x14ac:dyDescent="0.2">
      <c r="A203" s="171"/>
      <c r="G203" s="194" t="s">
        <v>293</v>
      </c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AA203" s="61" t="s">
        <v>294</v>
      </c>
    </row>
    <row r="204" spans="1:27" ht="42" x14ac:dyDescent="0.2">
      <c r="A204" s="168" t="s">
        <v>328</v>
      </c>
      <c r="C204" s="168" t="s">
        <v>329</v>
      </c>
      <c r="E204" s="168" t="s">
        <v>520</v>
      </c>
      <c r="G204" s="16" t="s">
        <v>83</v>
      </c>
      <c r="H204" s="4"/>
      <c r="I204" s="16" t="s">
        <v>13</v>
      </c>
      <c r="J204" s="4"/>
      <c r="K204" s="16" t="s">
        <v>82</v>
      </c>
      <c r="L204" s="4"/>
      <c r="M204" s="16" t="s">
        <v>330</v>
      </c>
      <c r="N204" s="4"/>
      <c r="O204" s="16" t="s">
        <v>331</v>
      </c>
      <c r="P204" s="4"/>
      <c r="Q204" s="16" t="s">
        <v>332</v>
      </c>
      <c r="R204" s="4"/>
      <c r="S204" s="16" t="s">
        <v>333</v>
      </c>
      <c r="T204" s="4"/>
      <c r="U204" s="16" t="s">
        <v>334</v>
      </c>
      <c r="V204" s="4"/>
      <c r="W204" s="109" t="s">
        <v>335</v>
      </c>
      <c r="X204" s="4"/>
      <c r="Y204" s="16" t="s">
        <v>522</v>
      </c>
      <c r="AA204" s="16" t="s">
        <v>522</v>
      </c>
    </row>
    <row r="205" spans="1:27" ht="21.75" customHeight="1" x14ac:dyDescent="0.2">
      <c r="A205" s="216" t="s">
        <v>538</v>
      </c>
      <c r="B205" s="216"/>
      <c r="C205" s="216"/>
      <c r="D205" s="24"/>
      <c r="E205" s="55"/>
      <c r="F205" s="24"/>
      <c r="G205" s="56"/>
      <c r="H205" s="24"/>
      <c r="I205" s="25"/>
      <c r="J205" s="24"/>
      <c r="K205" s="32"/>
      <c r="L205" s="106"/>
      <c r="M205" s="148">
        <f>M195</f>
        <v>214614562380.38751</v>
      </c>
      <c r="N205" s="106"/>
      <c r="O205" s="148">
        <f>O195</f>
        <v>75806506060</v>
      </c>
      <c r="P205" s="106"/>
      <c r="Q205" s="148">
        <f>Q195</f>
        <v>223363835858</v>
      </c>
      <c r="R205" s="106"/>
      <c r="S205" s="148">
        <f>S195</f>
        <v>101307441</v>
      </c>
      <c r="T205" s="106"/>
      <c r="U205" s="148">
        <f>U195</f>
        <v>949426269</v>
      </c>
      <c r="V205" s="106"/>
      <c r="W205" s="148">
        <f>W195</f>
        <v>28990317</v>
      </c>
      <c r="X205" s="106"/>
      <c r="Y205" s="148">
        <f>Y195</f>
        <v>16153781511.612499</v>
      </c>
      <c r="Z205" s="106"/>
      <c r="AA205" s="148">
        <f>AA195</f>
        <v>20555617260.3125</v>
      </c>
    </row>
    <row r="206" spans="1:27" ht="21.75" customHeight="1" x14ac:dyDescent="0.2">
      <c r="A206" s="56" t="s">
        <v>372</v>
      </c>
      <c r="B206" s="24"/>
      <c r="C206" s="55" t="s">
        <v>430</v>
      </c>
      <c r="D206" s="24"/>
      <c r="E206" s="55" t="s">
        <v>148</v>
      </c>
      <c r="F206" s="24"/>
      <c r="G206" s="56" t="s">
        <v>234</v>
      </c>
      <c r="H206" s="24"/>
      <c r="I206" s="25">
        <v>690000</v>
      </c>
      <c r="J206" s="24"/>
      <c r="K206" s="32">
        <v>1</v>
      </c>
      <c r="L206" s="106"/>
      <c r="M206" s="148">
        <v>690000</v>
      </c>
      <c r="N206" s="106"/>
      <c r="O206" s="148">
        <v>33111472</v>
      </c>
      <c r="P206" s="106"/>
      <c r="Q206" s="32">
        <v>0</v>
      </c>
      <c r="R206" s="106"/>
      <c r="S206" s="32">
        <v>175</v>
      </c>
      <c r="T206" s="106"/>
      <c r="U206" s="148">
        <v>0</v>
      </c>
      <c r="V206" s="106"/>
      <c r="W206" s="148">
        <v>0</v>
      </c>
      <c r="X206" s="106"/>
      <c r="Y206" s="148">
        <v>32421297</v>
      </c>
      <c r="Z206" s="106"/>
      <c r="AA206" s="148">
        <v>32421297</v>
      </c>
    </row>
    <row r="207" spans="1:27" ht="21.75" customHeight="1" x14ac:dyDescent="0.2">
      <c r="A207" s="56" t="s">
        <v>353</v>
      </c>
      <c r="B207" s="24"/>
      <c r="C207" s="55" t="s">
        <v>402</v>
      </c>
      <c r="D207" s="24"/>
      <c r="E207" s="55" t="s">
        <v>185</v>
      </c>
      <c r="F207" s="24"/>
      <c r="G207" s="56" t="s">
        <v>431</v>
      </c>
      <c r="H207" s="24"/>
      <c r="I207" s="25">
        <v>2603000</v>
      </c>
      <c r="J207" s="24"/>
      <c r="K207" s="32">
        <v>28.038799999999998</v>
      </c>
      <c r="L207" s="106"/>
      <c r="M207" s="148">
        <v>72984996.400000006</v>
      </c>
      <c r="N207" s="106"/>
      <c r="O207" s="148">
        <v>61704755</v>
      </c>
      <c r="P207" s="106"/>
      <c r="Q207" s="32">
        <v>0</v>
      </c>
      <c r="R207" s="106"/>
      <c r="S207" s="32">
        <v>18786</v>
      </c>
      <c r="T207" s="106"/>
      <c r="U207" s="148">
        <v>0</v>
      </c>
      <c r="V207" s="106"/>
      <c r="W207" s="148">
        <v>23253</v>
      </c>
      <c r="X207" s="106"/>
      <c r="Y207" s="148">
        <v>-11299027.4</v>
      </c>
      <c r="Z207" s="106"/>
      <c r="AA207" s="148">
        <v>153887303</v>
      </c>
    </row>
    <row r="208" spans="1:27" ht="21.75" customHeight="1" x14ac:dyDescent="0.2">
      <c r="A208" s="56" t="s">
        <v>353</v>
      </c>
      <c r="B208" s="24"/>
      <c r="C208" s="55" t="s">
        <v>424</v>
      </c>
      <c r="D208" s="24"/>
      <c r="E208" s="55" t="s">
        <v>135</v>
      </c>
      <c r="F208" s="24"/>
      <c r="G208" s="56" t="s">
        <v>431</v>
      </c>
      <c r="H208" s="24"/>
      <c r="I208" s="25">
        <v>3183000</v>
      </c>
      <c r="J208" s="24"/>
      <c r="K208" s="32">
        <v>186.44049999999999</v>
      </c>
      <c r="L208" s="106"/>
      <c r="M208" s="148">
        <v>593440111.5</v>
      </c>
      <c r="N208" s="106"/>
      <c r="O208" s="148">
        <v>168492035</v>
      </c>
      <c r="P208" s="106"/>
      <c r="Q208" s="32">
        <v>0</v>
      </c>
      <c r="R208" s="106"/>
      <c r="S208" s="32">
        <v>152805</v>
      </c>
      <c r="T208" s="106"/>
      <c r="U208" s="148">
        <v>0</v>
      </c>
      <c r="V208" s="106"/>
      <c r="W208" s="148">
        <v>410344</v>
      </c>
      <c r="X208" s="106"/>
      <c r="Y208" s="148">
        <v>-425100881.5</v>
      </c>
      <c r="Z208" s="106"/>
      <c r="AA208" s="148">
        <v>-599091775</v>
      </c>
    </row>
    <row r="209" spans="1:28" ht="21.75" customHeight="1" x14ac:dyDescent="0.2">
      <c r="A209" s="56" t="s">
        <v>353</v>
      </c>
      <c r="B209" s="24"/>
      <c r="C209" s="55" t="s">
        <v>425</v>
      </c>
      <c r="D209" s="24"/>
      <c r="E209" s="55" t="s">
        <v>183</v>
      </c>
      <c r="F209" s="24"/>
      <c r="G209" s="56" t="s">
        <v>431</v>
      </c>
      <c r="H209" s="24"/>
      <c r="I209" s="25">
        <v>1000</v>
      </c>
      <c r="J209" s="24"/>
      <c r="K209" s="32">
        <v>275</v>
      </c>
      <c r="L209" s="106"/>
      <c r="M209" s="148">
        <v>275000</v>
      </c>
      <c r="N209" s="106"/>
      <c r="O209" s="148">
        <v>83793</v>
      </c>
      <c r="P209" s="106"/>
      <c r="Q209" s="32">
        <v>0</v>
      </c>
      <c r="R209" s="106"/>
      <c r="S209" s="32">
        <v>69</v>
      </c>
      <c r="T209" s="106"/>
      <c r="U209" s="148">
        <v>0</v>
      </c>
      <c r="V209" s="106"/>
      <c r="W209" s="148">
        <v>587765</v>
      </c>
      <c r="X209" s="106"/>
      <c r="Y209" s="148">
        <v>-191276</v>
      </c>
      <c r="Z209" s="106"/>
      <c r="AA209" s="148">
        <v>-115584744.40000001</v>
      </c>
    </row>
    <row r="210" spans="1:28" ht="21.75" customHeight="1" x14ac:dyDescent="0.2">
      <c r="A210" s="56" t="s">
        <v>351</v>
      </c>
      <c r="B210" s="24"/>
      <c r="C210" s="55" t="s">
        <v>389</v>
      </c>
      <c r="D210" s="24"/>
      <c r="E210" s="55" t="s">
        <v>180</v>
      </c>
      <c r="F210" s="24"/>
      <c r="G210" s="56" t="s">
        <v>138</v>
      </c>
      <c r="H210" s="24"/>
      <c r="I210" s="25">
        <v>53165000</v>
      </c>
      <c r="J210" s="24"/>
      <c r="K210" s="32">
        <v>49.631900000000002</v>
      </c>
      <c r="L210" s="106"/>
      <c r="M210" s="148">
        <v>2638679963.5</v>
      </c>
      <c r="N210" s="106"/>
      <c r="O210" s="148">
        <v>8293532090</v>
      </c>
      <c r="P210" s="106"/>
      <c r="Q210" s="32">
        <v>0</v>
      </c>
      <c r="R210" s="106"/>
      <c r="S210" s="32">
        <v>679244</v>
      </c>
      <c r="T210" s="106"/>
      <c r="U210" s="148">
        <v>0</v>
      </c>
      <c r="V210" s="106"/>
      <c r="W210" s="148">
        <v>5089045</v>
      </c>
      <c r="X210" s="106"/>
      <c r="Y210" s="148">
        <v>5654172882.5</v>
      </c>
      <c r="Z210" s="106"/>
      <c r="AA210" s="148">
        <v>-125269039.5</v>
      </c>
    </row>
    <row r="211" spans="1:28" ht="21.75" customHeight="1" x14ac:dyDescent="0.2">
      <c r="A211" s="56" t="s">
        <v>372</v>
      </c>
      <c r="B211" s="24"/>
      <c r="C211" s="55" t="s">
        <v>432</v>
      </c>
      <c r="D211" s="24"/>
      <c r="E211" s="55" t="s">
        <v>137</v>
      </c>
      <c r="F211" s="24"/>
      <c r="G211" s="56" t="s">
        <v>138</v>
      </c>
      <c r="H211" s="24"/>
      <c r="I211" s="174">
        <v>8000</v>
      </c>
      <c r="J211" s="175"/>
      <c r="K211" s="176">
        <v>0</v>
      </c>
      <c r="L211" s="177"/>
      <c r="M211" s="178">
        <v>0</v>
      </c>
      <c r="N211" s="177"/>
      <c r="O211" s="178">
        <v>1439629</v>
      </c>
      <c r="P211" s="177"/>
      <c r="Q211" s="176">
        <v>0</v>
      </c>
      <c r="R211" s="177"/>
      <c r="S211" s="176">
        <v>0</v>
      </c>
      <c r="T211" s="177"/>
      <c r="U211" s="178">
        <v>0</v>
      </c>
      <c r="V211" s="177"/>
      <c r="W211" s="178">
        <v>0</v>
      </c>
      <c r="X211" s="177"/>
      <c r="Y211" s="178">
        <v>1439629</v>
      </c>
      <c r="Z211" s="177"/>
      <c r="AA211" s="178">
        <v>1439629</v>
      </c>
    </row>
    <row r="212" spans="1:28" ht="21.75" customHeight="1" x14ac:dyDescent="0.2">
      <c r="A212" s="56" t="s">
        <v>372</v>
      </c>
      <c r="B212" s="24"/>
      <c r="C212" s="55" t="s">
        <v>433</v>
      </c>
      <c r="D212" s="24"/>
      <c r="E212" s="55" t="s">
        <v>517</v>
      </c>
      <c r="F212" s="24"/>
      <c r="G212" s="56" t="s">
        <v>138</v>
      </c>
      <c r="H212" s="24"/>
      <c r="I212" s="174">
        <v>2000</v>
      </c>
      <c r="J212" s="175"/>
      <c r="K212" s="176">
        <v>0</v>
      </c>
      <c r="L212" s="177"/>
      <c r="M212" s="178">
        <v>0</v>
      </c>
      <c r="N212" s="177"/>
      <c r="O212" s="178">
        <v>18000</v>
      </c>
      <c r="P212" s="177"/>
      <c r="Q212" s="176">
        <v>0</v>
      </c>
      <c r="R212" s="177"/>
      <c r="S212" s="176">
        <v>0</v>
      </c>
      <c r="T212" s="177"/>
      <c r="U212" s="178">
        <v>0</v>
      </c>
      <c r="V212" s="177"/>
      <c r="W212" s="178">
        <v>3</v>
      </c>
      <c r="X212" s="177"/>
      <c r="Y212" s="178">
        <v>18000</v>
      </c>
      <c r="Z212" s="177"/>
      <c r="AA212" s="178">
        <v>18000</v>
      </c>
    </row>
    <row r="213" spans="1:28" ht="21.75" customHeight="1" x14ac:dyDescent="0.2">
      <c r="A213" s="56" t="s">
        <v>372</v>
      </c>
      <c r="B213" s="55"/>
      <c r="C213" s="55" t="s">
        <v>373</v>
      </c>
      <c r="D213" s="24"/>
      <c r="E213" s="55" t="s">
        <v>170</v>
      </c>
      <c r="F213" s="24"/>
      <c r="G213" s="32" t="s">
        <v>138</v>
      </c>
      <c r="H213" s="148"/>
      <c r="I213" s="178">
        <v>112000</v>
      </c>
      <c r="J213" s="178"/>
      <c r="K213" s="176">
        <v>0</v>
      </c>
      <c r="L213" s="178"/>
      <c r="M213" s="178">
        <v>0</v>
      </c>
      <c r="N213" s="178"/>
      <c r="O213" s="178">
        <v>2015480</v>
      </c>
      <c r="P213" s="178"/>
      <c r="Q213" s="176">
        <v>0</v>
      </c>
      <c r="R213" s="178"/>
      <c r="S213" s="176">
        <v>0</v>
      </c>
      <c r="T213" s="178"/>
      <c r="U213" s="178">
        <v>0</v>
      </c>
      <c r="V213" s="178"/>
      <c r="W213" s="178">
        <v>0</v>
      </c>
      <c r="X213" s="178"/>
      <c r="Y213" s="178">
        <v>2015480</v>
      </c>
      <c r="Z213" s="178"/>
      <c r="AA213" s="178">
        <v>2015480</v>
      </c>
    </row>
    <row r="214" spans="1:28" ht="21.75" customHeight="1" x14ac:dyDescent="0.2">
      <c r="A214" s="180" t="s">
        <v>336</v>
      </c>
      <c r="B214" s="175"/>
      <c r="C214" s="179" t="s">
        <v>454</v>
      </c>
      <c r="D214" s="24"/>
      <c r="E214" s="55" t="s">
        <v>31</v>
      </c>
      <c r="F214" s="24"/>
      <c r="G214" s="32" t="s">
        <v>105</v>
      </c>
      <c r="H214" s="148"/>
      <c r="I214" s="178">
        <v>10628000</v>
      </c>
      <c r="J214" s="178"/>
      <c r="K214" s="176">
        <v>0</v>
      </c>
      <c r="L214" s="178"/>
      <c r="M214" s="178">
        <v>0</v>
      </c>
      <c r="N214" s="178"/>
      <c r="O214" s="176">
        <v>0</v>
      </c>
      <c r="P214" s="178"/>
      <c r="Q214" s="176">
        <v>0</v>
      </c>
      <c r="R214" s="178"/>
      <c r="S214" s="176">
        <v>0</v>
      </c>
      <c r="T214" s="178"/>
      <c r="U214" s="178">
        <v>0</v>
      </c>
      <c r="V214" s="178"/>
      <c r="W214" s="178">
        <v>425982</v>
      </c>
      <c r="X214" s="148"/>
      <c r="Y214" s="148">
        <v>-600652</v>
      </c>
      <c r="Z214" s="148"/>
      <c r="AA214" s="148">
        <v>-600652</v>
      </c>
    </row>
    <row r="215" spans="1:28" ht="21.75" customHeight="1" x14ac:dyDescent="0.2">
      <c r="A215" s="180" t="s">
        <v>521</v>
      </c>
      <c r="B215" s="175"/>
      <c r="C215" s="179" t="s">
        <v>523</v>
      </c>
      <c r="D215" s="24"/>
      <c r="E215" s="55" t="s">
        <v>22</v>
      </c>
      <c r="F215" s="24"/>
      <c r="G215" s="56" t="s">
        <v>98</v>
      </c>
      <c r="H215" s="24"/>
      <c r="I215" s="178">
        <v>0</v>
      </c>
      <c r="J215" s="175"/>
      <c r="K215" s="176">
        <v>0</v>
      </c>
      <c r="L215" s="178"/>
      <c r="M215" s="178">
        <v>0</v>
      </c>
      <c r="N215" s="177"/>
      <c r="O215" s="176">
        <v>0</v>
      </c>
      <c r="P215" s="177"/>
      <c r="Q215" s="176">
        <v>0</v>
      </c>
      <c r="R215" s="178"/>
      <c r="S215" s="176">
        <v>0</v>
      </c>
      <c r="T215" s="178"/>
      <c r="U215" s="178">
        <v>0</v>
      </c>
      <c r="V215" s="178"/>
      <c r="W215" s="178">
        <v>12115</v>
      </c>
      <c r="X215" s="106"/>
      <c r="Y215" s="148">
        <v>-25033423</v>
      </c>
      <c r="Z215" s="106"/>
      <c r="AA215" s="148">
        <v>-25033423</v>
      </c>
      <c r="AB215" s="102"/>
    </row>
    <row r="216" spans="1:28" ht="21.75" customHeight="1" x14ac:dyDescent="0.2">
      <c r="A216" s="180" t="s">
        <v>521</v>
      </c>
      <c r="B216" s="175"/>
      <c r="C216" s="179" t="s">
        <v>524</v>
      </c>
      <c r="D216" s="24"/>
      <c r="E216" s="55" t="s">
        <v>21</v>
      </c>
      <c r="F216" s="24"/>
      <c r="G216" s="56" t="s">
        <v>98</v>
      </c>
      <c r="H216" s="24"/>
      <c r="I216" s="178">
        <v>0</v>
      </c>
      <c r="J216" s="175"/>
      <c r="K216" s="176">
        <v>0</v>
      </c>
      <c r="L216" s="178"/>
      <c r="M216" s="178">
        <v>0</v>
      </c>
      <c r="N216" s="177"/>
      <c r="O216" s="176">
        <v>0</v>
      </c>
      <c r="P216" s="177"/>
      <c r="Q216" s="176">
        <v>0</v>
      </c>
      <c r="R216" s="178"/>
      <c r="S216" s="176">
        <v>0</v>
      </c>
      <c r="T216" s="178"/>
      <c r="U216" s="178">
        <v>0</v>
      </c>
      <c r="V216" s="178"/>
      <c r="W216" s="178">
        <v>204295</v>
      </c>
      <c r="X216" s="106"/>
      <c r="Y216" s="148">
        <v>-422925704</v>
      </c>
      <c r="Z216" s="106"/>
      <c r="AA216" s="148">
        <v>-422925704</v>
      </c>
    </row>
    <row r="217" spans="1:28" ht="21.75" customHeight="1" x14ac:dyDescent="0.2">
      <c r="A217" s="180" t="s">
        <v>405</v>
      </c>
      <c r="B217" s="175"/>
      <c r="C217" s="179" t="s">
        <v>526</v>
      </c>
      <c r="D217" s="24"/>
      <c r="E217" s="55" t="s">
        <v>33</v>
      </c>
      <c r="F217" s="24"/>
      <c r="G217" s="56" t="s">
        <v>145</v>
      </c>
      <c r="H217" s="24"/>
      <c r="I217" s="178">
        <v>0</v>
      </c>
      <c r="J217" s="175"/>
      <c r="K217" s="176">
        <v>0</v>
      </c>
      <c r="L217" s="178"/>
      <c r="M217" s="178">
        <v>0</v>
      </c>
      <c r="N217" s="177"/>
      <c r="O217" s="176">
        <v>0</v>
      </c>
      <c r="P217" s="177"/>
      <c r="Q217" s="176">
        <v>0</v>
      </c>
      <c r="R217" s="178"/>
      <c r="S217" s="176">
        <v>0</v>
      </c>
      <c r="T217" s="178"/>
      <c r="U217" s="178">
        <v>0</v>
      </c>
      <c r="V217" s="178"/>
      <c r="W217" s="178">
        <v>15591</v>
      </c>
      <c r="X217" s="106"/>
      <c r="Y217" s="148">
        <v>-2933624</v>
      </c>
      <c r="Z217" s="106"/>
      <c r="AA217" s="148">
        <v>-2933624</v>
      </c>
    </row>
    <row r="218" spans="1:28" ht="21.75" customHeight="1" x14ac:dyDescent="0.2">
      <c r="A218" s="180" t="s">
        <v>405</v>
      </c>
      <c r="B218" s="175"/>
      <c r="C218" s="179" t="s">
        <v>527</v>
      </c>
      <c r="D218" s="24"/>
      <c r="E218" s="55" t="s">
        <v>32</v>
      </c>
      <c r="F218" s="24"/>
      <c r="G218" s="56" t="s">
        <v>145</v>
      </c>
      <c r="H218" s="24"/>
      <c r="I218" s="178">
        <v>0</v>
      </c>
      <c r="J218" s="175"/>
      <c r="K218" s="176">
        <v>0</v>
      </c>
      <c r="L218" s="178"/>
      <c r="M218" s="178">
        <v>0</v>
      </c>
      <c r="N218" s="177"/>
      <c r="O218" s="176">
        <v>0</v>
      </c>
      <c r="P218" s="177"/>
      <c r="Q218" s="176">
        <v>0</v>
      </c>
      <c r="R218" s="178"/>
      <c r="S218" s="176">
        <v>0</v>
      </c>
      <c r="T218" s="178"/>
      <c r="U218" s="178">
        <v>0</v>
      </c>
      <c r="V218" s="178"/>
      <c r="W218" s="178">
        <v>130037</v>
      </c>
      <c r="X218" s="106"/>
      <c r="Y218" s="148">
        <v>-454752800</v>
      </c>
      <c r="Z218" s="106"/>
      <c r="AA218" s="148">
        <v>-454752800</v>
      </c>
    </row>
    <row r="219" spans="1:28" ht="21.75" customHeight="1" x14ac:dyDescent="0.2">
      <c r="A219" s="180" t="s">
        <v>351</v>
      </c>
      <c r="B219" s="175"/>
      <c r="C219" s="179" t="s">
        <v>525</v>
      </c>
      <c r="D219" s="24"/>
      <c r="E219" s="55" t="s">
        <v>76</v>
      </c>
      <c r="F219" s="24"/>
      <c r="G219" s="56" t="s">
        <v>96</v>
      </c>
      <c r="H219" s="24"/>
      <c r="I219" s="178">
        <v>0</v>
      </c>
      <c r="J219" s="175"/>
      <c r="K219" s="176">
        <v>0</v>
      </c>
      <c r="L219" s="178"/>
      <c r="M219" s="178">
        <v>0</v>
      </c>
      <c r="N219" s="177"/>
      <c r="O219" s="176">
        <v>0</v>
      </c>
      <c r="P219" s="177"/>
      <c r="Q219" s="176">
        <v>0</v>
      </c>
      <c r="R219" s="178"/>
      <c r="S219" s="176">
        <v>0</v>
      </c>
      <c r="T219" s="178"/>
      <c r="U219" s="178">
        <v>0</v>
      </c>
      <c r="V219" s="178"/>
      <c r="W219" s="178">
        <v>3980</v>
      </c>
      <c r="X219" s="106"/>
      <c r="Y219" s="148">
        <v>1060295</v>
      </c>
      <c r="Z219" s="106"/>
      <c r="AA219" s="148">
        <v>1060295</v>
      </c>
    </row>
    <row r="220" spans="1:28" ht="21.75" customHeight="1" x14ac:dyDescent="0.2">
      <c r="A220" s="180" t="s">
        <v>529</v>
      </c>
      <c r="B220" s="175"/>
      <c r="C220" s="179" t="s">
        <v>528</v>
      </c>
      <c r="D220" s="24"/>
      <c r="E220" s="55" t="s">
        <v>35</v>
      </c>
      <c r="F220" s="24"/>
      <c r="G220" s="56" t="s">
        <v>221</v>
      </c>
      <c r="H220" s="24"/>
      <c r="I220" s="178">
        <v>0</v>
      </c>
      <c r="J220" s="175"/>
      <c r="K220" s="176">
        <v>0</v>
      </c>
      <c r="L220" s="178"/>
      <c r="M220" s="178">
        <v>0</v>
      </c>
      <c r="N220" s="177"/>
      <c r="O220" s="176">
        <v>0</v>
      </c>
      <c r="P220" s="177"/>
      <c r="Q220" s="176">
        <v>0</v>
      </c>
      <c r="R220" s="178"/>
      <c r="S220" s="176">
        <v>0</v>
      </c>
      <c r="T220" s="178"/>
      <c r="U220" s="178">
        <v>0</v>
      </c>
      <c r="V220" s="178"/>
      <c r="W220" s="178">
        <v>37981</v>
      </c>
      <c r="X220" s="106"/>
      <c r="Y220" s="148">
        <v>-23555941</v>
      </c>
      <c r="Z220" s="106"/>
      <c r="AA220" s="148">
        <v>-23555941</v>
      </c>
    </row>
    <row r="221" spans="1:28" ht="21.75" customHeight="1" x14ac:dyDescent="0.2">
      <c r="A221" s="180" t="s">
        <v>405</v>
      </c>
      <c r="B221" s="175"/>
      <c r="C221" s="179" t="s">
        <v>530</v>
      </c>
      <c r="D221" s="24"/>
      <c r="E221" s="55" t="s">
        <v>70</v>
      </c>
      <c r="F221" s="24"/>
      <c r="G221" s="56" t="s">
        <v>176</v>
      </c>
      <c r="H221" s="24"/>
      <c r="I221" s="178">
        <v>0</v>
      </c>
      <c r="J221" s="175"/>
      <c r="K221" s="176">
        <v>0</v>
      </c>
      <c r="L221" s="178"/>
      <c r="M221" s="178">
        <v>0</v>
      </c>
      <c r="N221" s="177"/>
      <c r="O221" s="176">
        <v>0</v>
      </c>
      <c r="P221" s="177"/>
      <c r="Q221" s="176">
        <v>0</v>
      </c>
      <c r="R221" s="178"/>
      <c r="S221" s="176">
        <v>0</v>
      </c>
      <c r="T221" s="178"/>
      <c r="U221" s="178">
        <v>0</v>
      </c>
      <c r="V221" s="178"/>
      <c r="W221" s="178">
        <v>81112</v>
      </c>
      <c r="X221" s="106"/>
      <c r="Y221" s="148">
        <v>29821639</v>
      </c>
      <c r="Z221" s="106"/>
      <c r="AA221" s="148">
        <v>29821639</v>
      </c>
    </row>
    <row r="222" spans="1:28" ht="21.75" customHeight="1" x14ac:dyDescent="0.2">
      <c r="A222" s="180" t="s">
        <v>532</v>
      </c>
      <c r="B222" s="175"/>
      <c r="C222" s="179" t="s">
        <v>531</v>
      </c>
      <c r="D222" s="24"/>
      <c r="E222" s="55" t="s">
        <v>26</v>
      </c>
      <c r="F222" s="24"/>
      <c r="G222" s="56" t="s">
        <v>118</v>
      </c>
      <c r="H222" s="24"/>
      <c r="I222" s="178">
        <v>0</v>
      </c>
      <c r="J222" s="175"/>
      <c r="K222" s="176">
        <v>0</v>
      </c>
      <c r="L222" s="178"/>
      <c r="M222" s="178">
        <v>0</v>
      </c>
      <c r="N222" s="177"/>
      <c r="O222" s="176">
        <v>0</v>
      </c>
      <c r="P222" s="177"/>
      <c r="Q222" s="176">
        <v>0</v>
      </c>
      <c r="R222" s="178"/>
      <c r="S222" s="176">
        <v>0</v>
      </c>
      <c r="T222" s="178"/>
      <c r="U222" s="178">
        <v>0</v>
      </c>
      <c r="V222" s="178"/>
      <c r="W222" s="178">
        <v>28917</v>
      </c>
      <c r="X222" s="106"/>
      <c r="Y222" s="148">
        <v>-80742567</v>
      </c>
      <c r="Z222" s="106"/>
      <c r="AA222" s="148">
        <v>-80742567</v>
      </c>
    </row>
    <row r="223" spans="1:28" ht="21.75" customHeight="1" x14ac:dyDescent="0.2">
      <c r="A223" s="180" t="s">
        <v>532</v>
      </c>
      <c r="B223" s="175"/>
      <c r="C223" s="179" t="s">
        <v>533</v>
      </c>
      <c r="D223" s="24"/>
      <c r="E223" s="55" t="s">
        <v>28</v>
      </c>
      <c r="F223" s="24"/>
      <c r="G223" s="56" t="s">
        <v>118</v>
      </c>
      <c r="H223" s="24"/>
      <c r="I223" s="178">
        <v>0</v>
      </c>
      <c r="J223" s="175"/>
      <c r="K223" s="176">
        <v>0</v>
      </c>
      <c r="L223" s="178"/>
      <c r="M223" s="178">
        <v>0</v>
      </c>
      <c r="N223" s="177"/>
      <c r="O223" s="176">
        <v>0</v>
      </c>
      <c r="P223" s="177"/>
      <c r="Q223" s="176">
        <v>0</v>
      </c>
      <c r="R223" s="178"/>
      <c r="S223" s="176">
        <v>0</v>
      </c>
      <c r="T223" s="178"/>
      <c r="U223" s="178">
        <v>0</v>
      </c>
      <c r="V223" s="178"/>
      <c r="W223" s="178">
        <v>93809</v>
      </c>
      <c r="X223" s="106"/>
      <c r="Y223" s="148">
        <v>-1024436686</v>
      </c>
      <c r="Z223" s="106"/>
      <c r="AA223" s="148">
        <v>-1024436686</v>
      </c>
    </row>
    <row r="224" spans="1:28" ht="21.75" customHeight="1" x14ac:dyDescent="0.2">
      <c r="A224" s="180" t="s">
        <v>532</v>
      </c>
      <c r="B224" s="175"/>
      <c r="C224" s="179" t="s">
        <v>534</v>
      </c>
      <c r="D224" s="24"/>
      <c r="E224" s="55" t="s">
        <v>29</v>
      </c>
      <c r="F224" s="24"/>
      <c r="G224" s="56" t="s">
        <v>235</v>
      </c>
      <c r="H224" s="24"/>
      <c r="I224" s="178">
        <v>0</v>
      </c>
      <c r="J224" s="175"/>
      <c r="K224" s="176">
        <v>0</v>
      </c>
      <c r="L224" s="178"/>
      <c r="M224" s="178">
        <v>0</v>
      </c>
      <c r="N224" s="177"/>
      <c r="O224" s="176">
        <v>0</v>
      </c>
      <c r="P224" s="177"/>
      <c r="Q224" s="176">
        <v>0</v>
      </c>
      <c r="R224" s="178"/>
      <c r="S224" s="176">
        <v>0</v>
      </c>
      <c r="T224" s="178"/>
      <c r="U224" s="178">
        <v>0</v>
      </c>
      <c r="V224" s="178"/>
      <c r="W224" s="178">
        <v>128</v>
      </c>
      <c r="X224" s="106"/>
      <c r="Y224" s="148">
        <v>-246807</v>
      </c>
      <c r="Z224" s="106"/>
      <c r="AA224" s="148">
        <v>-246807</v>
      </c>
    </row>
    <row r="225" spans="1:29" ht="21.75" customHeight="1" x14ac:dyDescent="0.2">
      <c r="A225" s="180" t="s">
        <v>535</v>
      </c>
      <c r="B225" s="175"/>
      <c r="C225" s="179" t="s">
        <v>536</v>
      </c>
      <c r="D225" s="24"/>
      <c r="E225" s="55" t="s">
        <v>23</v>
      </c>
      <c r="F225" s="24"/>
      <c r="G225" s="56" t="s">
        <v>234</v>
      </c>
      <c r="H225" s="24"/>
      <c r="I225" s="178">
        <v>0</v>
      </c>
      <c r="J225" s="175"/>
      <c r="K225" s="176">
        <v>0</v>
      </c>
      <c r="L225" s="178"/>
      <c r="M225" s="178">
        <v>0</v>
      </c>
      <c r="N225" s="177"/>
      <c r="O225" s="176">
        <v>0</v>
      </c>
      <c r="P225" s="177"/>
      <c r="Q225" s="176">
        <v>0</v>
      </c>
      <c r="R225" s="178"/>
      <c r="S225" s="176">
        <v>0</v>
      </c>
      <c r="T225" s="178"/>
      <c r="U225" s="178">
        <v>0</v>
      </c>
      <c r="V225" s="178"/>
      <c r="W225" s="178">
        <v>2575</v>
      </c>
      <c r="X225" s="106"/>
      <c r="Y225" s="148">
        <v>-60181922</v>
      </c>
      <c r="Z225" s="106"/>
      <c r="AA225" s="148">
        <v>-60181922</v>
      </c>
    </row>
    <row r="226" spans="1:29" ht="18.75" customHeight="1" thickBot="1" x14ac:dyDescent="0.25">
      <c r="A226" s="149" t="s">
        <v>80</v>
      </c>
      <c r="B226" s="149"/>
      <c r="C226" s="149"/>
      <c r="D226" s="24"/>
      <c r="E226" s="24"/>
      <c r="F226" s="24"/>
      <c r="G226" s="150"/>
      <c r="H226" s="81"/>
      <c r="I226" s="90"/>
      <c r="J226" s="81"/>
      <c r="K226" s="151"/>
      <c r="L226" s="152"/>
      <c r="M226" s="153">
        <f>SUM(M205:M225)</f>
        <v>217920632451.78751</v>
      </c>
      <c r="N226" s="152"/>
      <c r="O226" s="153">
        <f>SUM(O205:O225)</f>
        <v>84366903314</v>
      </c>
      <c r="P226" s="152"/>
      <c r="Q226" s="153">
        <f>SUM(Q205:Q225)</f>
        <v>223363835858</v>
      </c>
      <c r="R226" s="152"/>
      <c r="S226" s="153">
        <f>SUM(S205:S225)</f>
        <v>102158520</v>
      </c>
      <c r="T226" s="152"/>
      <c r="U226" s="153">
        <f>SUM(U205:U225)</f>
        <v>949426269</v>
      </c>
      <c r="V226" s="152"/>
      <c r="W226" s="153">
        <f>SUM(W205:W225)</f>
        <v>36137249</v>
      </c>
      <c r="X226" s="152"/>
      <c r="Y226" s="153">
        <f>SUM(Y205:Y225)</f>
        <v>19342729423.212502</v>
      </c>
      <c r="Z226" s="152"/>
      <c r="AA226" s="153">
        <f>SUM(AA205:AA225)</f>
        <v>17840925218.412498</v>
      </c>
      <c r="AB226" s="77"/>
      <c r="AC226" s="77"/>
    </row>
    <row r="227" spans="1:29" ht="18.75" customHeight="1" thickTop="1" x14ac:dyDescent="0.2">
      <c r="A227" s="217">
        <v>30</v>
      </c>
      <c r="B227" s="217"/>
      <c r="C227" s="217"/>
      <c r="D227" s="217"/>
      <c r="E227" s="217"/>
      <c r="F227" s="217"/>
      <c r="G227" s="217"/>
      <c r="H227" s="217"/>
      <c r="I227" s="217"/>
      <c r="J227" s="217"/>
      <c r="K227" s="217"/>
      <c r="L227" s="217"/>
      <c r="M227" s="217"/>
      <c r="N227" s="217"/>
      <c r="O227" s="217"/>
      <c r="P227" s="217"/>
      <c r="Q227" s="217"/>
      <c r="R227" s="217"/>
      <c r="S227" s="217"/>
      <c r="T227" s="217"/>
      <c r="U227" s="217"/>
      <c r="V227" s="217"/>
      <c r="W227" s="217"/>
      <c r="X227" s="217"/>
      <c r="Y227" s="217"/>
      <c r="Z227" s="217"/>
      <c r="AA227" s="217"/>
      <c r="AB227" s="77"/>
      <c r="AC227" s="77"/>
    </row>
    <row r="228" spans="1:29" x14ac:dyDescent="0.2">
      <c r="AB228" s="77"/>
    </row>
    <row r="230" spans="1:29" x14ac:dyDescent="0.2">
      <c r="AA230" s="100"/>
    </row>
    <row r="231" spans="1:29" x14ac:dyDescent="0.2">
      <c r="U231" s="102"/>
      <c r="Y231" s="107"/>
      <c r="AA231" s="77"/>
    </row>
    <row r="236" spans="1:29" x14ac:dyDescent="0.2">
      <c r="U236" s="102"/>
    </row>
    <row r="237" spans="1:29" x14ac:dyDescent="0.2">
      <c r="U237" s="102"/>
    </row>
    <row r="243" spans="25:25" x14ac:dyDescent="0.2">
      <c r="Y243" s="77"/>
    </row>
    <row r="244" spans="25:25" x14ac:dyDescent="0.2">
      <c r="Y244" s="77"/>
    </row>
    <row r="245" spans="25:25" x14ac:dyDescent="0.2">
      <c r="Y245" s="77"/>
    </row>
  </sheetData>
  <mergeCells count="46">
    <mergeCell ref="A227:AA227"/>
    <mergeCell ref="A199:AA199"/>
    <mergeCell ref="A200:AA200"/>
    <mergeCell ref="A201:AA201"/>
    <mergeCell ref="G203:Y203"/>
    <mergeCell ref="A205:C205"/>
    <mergeCell ref="G163:Y163"/>
    <mergeCell ref="A165:C165"/>
    <mergeCell ref="A195:C195"/>
    <mergeCell ref="A197:AA197"/>
    <mergeCell ref="A198:AA198"/>
    <mergeCell ref="A157:AA157"/>
    <mergeCell ref="A158:AA158"/>
    <mergeCell ref="A159:AA159"/>
    <mergeCell ref="A160:AA160"/>
    <mergeCell ref="A161:AA161"/>
    <mergeCell ref="A121:AA121"/>
    <mergeCell ref="A122:AA122"/>
    <mergeCell ref="G124:Y124"/>
    <mergeCell ref="A126:C126"/>
    <mergeCell ref="A155:C155"/>
    <mergeCell ref="A86:C86"/>
    <mergeCell ref="A116:C116"/>
    <mergeCell ref="A118:AA118"/>
    <mergeCell ref="A119:AA119"/>
    <mergeCell ref="A120:AA120"/>
    <mergeCell ref="A79:AA79"/>
    <mergeCell ref="A80:AA80"/>
    <mergeCell ref="A81:AA81"/>
    <mergeCell ref="A82:AA82"/>
    <mergeCell ref="G84:Y84"/>
    <mergeCell ref="A43:AA43"/>
    <mergeCell ref="G45:Y45"/>
    <mergeCell ref="A47:C47"/>
    <mergeCell ref="A76:C76"/>
    <mergeCell ref="A78:AA78"/>
    <mergeCell ref="A37:C37"/>
    <mergeCell ref="A39:AA39"/>
    <mergeCell ref="A40:AA40"/>
    <mergeCell ref="A41:AA41"/>
    <mergeCell ref="A42:AA42"/>
    <mergeCell ref="A1:AA1"/>
    <mergeCell ref="A2:AA2"/>
    <mergeCell ref="A3:AA3"/>
    <mergeCell ref="A5:AA5"/>
    <mergeCell ref="G7:Y7"/>
  </mergeCells>
  <printOptions horizontalCentered="1"/>
  <pageMargins left="0.14000000000000001" right="0.14000000000000001" top="0.14000000000000001" bottom="0.14000000000000001" header="0" footer="0"/>
  <pageSetup scale="68" fitToHeight="0" orientation="landscape" r:id="rId1"/>
  <rowBreaks count="4" manualBreakCount="4">
    <brk id="39" max="26" man="1"/>
    <brk id="78" max="26" man="1"/>
    <brk id="118" max="26" man="1"/>
    <brk id="157" max="26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84"/>
  <sheetViews>
    <sheetView rightToLeft="1" view="pageBreakPreview" topLeftCell="A172" zoomScaleNormal="100" zoomScaleSheetLayoutView="100" workbookViewId="0">
      <selection activeCell="V192" sqref="U192:V192"/>
    </sheetView>
  </sheetViews>
  <sheetFormatPr defaultRowHeight="12.75" x14ac:dyDescent="0.2"/>
  <cols>
    <col min="1" max="1" width="33" customWidth="1"/>
    <col min="2" max="2" width="1.28515625" customWidth="1"/>
    <col min="3" max="3" width="16.85546875" customWidth="1"/>
    <col min="4" max="4" width="1.42578125" customWidth="1"/>
    <col min="5" max="5" width="26.5703125" customWidth="1"/>
    <col min="6" max="6" width="1.140625" customWidth="1"/>
    <col min="7" max="7" width="20.140625" customWidth="1"/>
    <col min="8" max="8" width="1" customWidth="1"/>
    <col min="9" max="9" width="16.7109375" customWidth="1"/>
    <col min="10" max="10" width="1" customWidth="1"/>
    <col min="11" max="11" width="14.42578125" bestFit="1" customWidth="1"/>
    <col min="12" max="12" width="1" customWidth="1"/>
    <col min="13" max="13" width="19.5703125" customWidth="1"/>
    <col min="14" max="14" width="0.5703125" customWidth="1"/>
    <col min="15" max="15" width="20.28515625" customWidth="1"/>
    <col min="16" max="16" width="1" customWidth="1"/>
    <col min="17" max="17" width="29.42578125" customWidth="1"/>
    <col min="18" max="18" width="14.42578125" bestFit="1" customWidth="1"/>
  </cols>
  <sheetData>
    <row r="1" spans="1:18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</row>
    <row r="2" spans="1:18" ht="21.7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</row>
    <row r="3" spans="1:18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</row>
    <row r="4" spans="1:18" ht="14.45" customHeight="1" x14ac:dyDescent="0.2"/>
    <row r="5" spans="1:18" ht="28.5" customHeight="1" x14ac:dyDescent="0.2">
      <c r="A5" s="186" t="s">
        <v>434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</row>
    <row r="6" spans="1:18" ht="12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8" ht="14.45" customHeight="1" x14ac:dyDescent="0.2">
      <c r="A7" s="194" t="s">
        <v>279</v>
      </c>
      <c r="C7" s="194" t="s">
        <v>293</v>
      </c>
      <c r="D7" s="194"/>
      <c r="E7" s="194"/>
      <c r="F7" s="194"/>
      <c r="G7" s="194"/>
      <c r="H7" s="194"/>
      <c r="I7" s="194"/>
      <c r="K7" s="194" t="s">
        <v>294</v>
      </c>
      <c r="L7" s="194"/>
      <c r="M7" s="194"/>
      <c r="N7" s="194"/>
      <c r="O7" s="194"/>
      <c r="P7" s="194"/>
      <c r="Q7" s="194"/>
    </row>
    <row r="8" spans="1:18" ht="39" customHeight="1" x14ac:dyDescent="0.2">
      <c r="A8" s="194"/>
      <c r="C8" s="16" t="s">
        <v>13</v>
      </c>
      <c r="D8" s="4"/>
      <c r="E8" s="16" t="s">
        <v>15</v>
      </c>
      <c r="F8" s="4"/>
      <c r="G8" s="16" t="s">
        <v>325</v>
      </c>
      <c r="H8" s="4"/>
      <c r="I8" s="16" t="s">
        <v>435</v>
      </c>
      <c r="K8" s="16" t="s">
        <v>13</v>
      </c>
      <c r="L8" s="4"/>
      <c r="M8" s="16" t="s">
        <v>15</v>
      </c>
      <c r="N8" s="4"/>
      <c r="O8" s="16" t="s">
        <v>325</v>
      </c>
      <c r="P8" s="4"/>
      <c r="Q8" s="16" t="s">
        <v>435</v>
      </c>
    </row>
    <row r="9" spans="1:18" ht="21.75" customHeight="1" x14ac:dyDescent="0.2">
      <c r="A9" s="6" t="s">
        <v>27</v>
      </c>
      <c r="C9" s="101">
        <v>4314000</v>
      </c>
      <c r="D9" s="102"/>
      <c r="E9" s="101">
        <v>1725155658</v>
      </c>
      <c r="F9" s="102"/>
      <c r="G9" s="101">
        <v>3864123101</v>
      </c>
      <c r="H9" s="102"/>
      <c r="I9" s="101">
        <v>-2138967443</v>
      </c>
      <c r="J9" s="102"/>
      <c r="K9" s="101">
        <v>4314000</v>
      </c>
      <c r="L9" s="102"/>
      <c r="M9" s="172">
        <f>O9-Q9</f>
        <v>12511260781</v>
      </c>
      <c r="N9" s="102"/>
      <c r="O9" s="101">
        <v>10372293338</v>
      </c>
      <c r="P9" s="102"/>
      <c r="Q9" s="101">
        <v>-2138967443</v>
      </c>
      <c r="R9" s="102"/>
    </row>
    <row r="10" spans="1:18" ht="21.75" customHeight="1" x14ac:dyDescent="0.2">
      <c r="A10" s="8" t="s">
        <v>50</v>
      </c>
      <c r="C10" s="103">
        <v>38871602</v>
      </c>
      <c r="D10" s="102"/>
      <c r="E10" s="103">
        <v>15456126387</v>
      </c>
      <c r="F10" s="102"/>
      <c r="G10" s="103">
        <v>16038880148</v>
      </c>
      <c r="H10" s="102"/>
      <c r="I10" s="103">
        <v>-582753760</v>
      </c>
      <c r="J10" s="102"/>
      <c r="K10" s="103">
        <v>38871602</v>
      </c>
      <c r="L10" s="102"/>
      <c r="M10" s="173">
        <f>O10-Q10</f>
        <v>16621633908</v>
      </c>
      <c r="N10" s="102"/>
      <c r="O10" s="103">
        <v>16038880148</v>
      </c>
      <c r="P10" s="102"/>
      <c r="Q10" s="103">
        <v>-582753760</v>
      </c>
      <c r="R10" s="102"/>
    </row>
    <row r="11" spans="1:18" ht="21.75" customHeight="1" x14ac:dyDescent="0.2">
      <c r="A11" s="8" t="s">
        <v>58</v>
      </c>
      <c r="C11" s="103">
        <v>20000</v>
      </c>
      <c r="D11" s="102"/>
      <c r="E11" s="103">
        <v>122069340</v>
      </c>
      <c r="F11" s="102"/>
      <c r="G11" s="103">
        <v>136781280</v>
      </c>
      <c r="H11" s="102"/>
      <c r="I11" s="103">
        <v>-14711940</v>
      </c>
      <c r="J11" s="102"/>
      <c r="K11" s="103">
        <v>20000</v>
      </c>
      <c r="L11" s="102"/>
      <c r="M11" s="173">
        <f>O11-Q11</f>
        <v>151493220</v>
      </c>
      <c r="N11" s="102"/>
      <c r="O11" s="103">
        <v>136781280</v>
      </c>
      <c r="P11" s="102"/>
      <c r="Q11" s="103">
        <v>-14711940</v>
      </c>
      <c r="R11" s="102"/>
    </row>
    <row r="12" spans="1:18" ht="21.75" customHeight="1" x14ac:dyDescent="0.2">
      <c r="A12" s="8" t="s">
        <v>79</v>
      </c>
      <c r="C12" s="103">
        <v>393000</v>
      </c>
      <c r="D12" s="102"/>
      <c r="E12" s="103">
        <v>1599491024</v>
      </c>
      <c r="F12" s="102"/>
      <c r="G12" s="103">
        <v>1375854191</v>
      </c>
      <c r="H12" s="102"/>
      <c r="I12" s="103">
        <v>223636833</v>
      </c>
      <c r="J12" s="102"/>
      <c r="K12" s="103">
        <v>393000</v>
      </c>
      <c r="L12" s="102"/>
      <c r="M12" s="173">
        <f t="shared" ref="M11:M31" si="0">O12-Q12</f>
        <v>1152217358</v>
      </c>
      <c r="N12" s="102"/>
      <c r="O12" s="103">
        <v>1375854191</v>
      </c>
      <c r="P12" s="102"/>
      <c r="Q12" s="103">
        <v>223636833</v>
      </c>
      <c r="R12" s="102"/>
    </row>
    <row r="13" spans="1:18" ht="21.75" customHeight="1" x14ac:dyDescent="0.2">
      <c r="A13" s="8" t="s">
        <v>67</v>
      </c>
      <c r="C13" s="103">
        <v>3290000</v>
      </c>
      <c r="D13" s="102"/>
      <c r="E13" s="103">
        <v>736770232</v>
      </c>
      <c r="F13" s="102"/>
      <c r="G13" s="103">
        <v>636079713</v>
      </c>
      <c r="H13" s="102"/>
      <c r="I13" s="103">
        <v>100690519</v>
      </c>
      <c r="J13" s="102"/>
      <c r="K13" s="103">
        <v>3290000</v>
      </c>
      <c r="L13" s="102"/>
      <c r="M13" s="173">
        <f t="shared" si="0"/>
        <v>535389194</v>
      </c>
      <c r="N13" s="102"/>
      <c r="O13" s="103">
        <v>636079713</v>
      </c>
      <c r="P13" s="102"/>
      <c r="Q13" s="103">
        <v>100690519</v>
      </c>
      <c r="R13" s="102"/>
    </row>
    <row r="14" spans="1:18" ht="21.75" customHeight="1" x14ac:dyDescent="0.2">
      <c r="A14" s="8" t="s">
        <v>75</v>
      </c>
      <c r="C14" s="103">
        <v>2866000</v>
      </c>
      <c r="D14" s="102"/>
      <c r="E14" s="103">
        <v>146128362</v>
      </c>
      <c r="F14" s="102"/>
      <c r="G14" s="103">
        <v>262337531</v>
      </c>
      <c r="H14" s="102"/>
      <c r="I14" s="103">
        <v>-116209168</v>
      </c>
      <c r="J14" s="102"/>
      <c r="K14" s="103">
        <v>2866000</v>
      </c>
      <c r="L14" s="102"/>
      <c r="M14" s="173">
        <f t="shared" si="0"/>
        <v>378546699</v>
      </c>
      <c r="N14" s="102"/>
      <c r="O14" s="103">
        <v>262337531</v>
      </c>
      <c r="P14" s="102"/>
      <c r="Q14" s="103">
        <v>-116209168</v>
      </c>
      <c r="R14" s="102"/>
    </row>
    <row r="15" spans="1:18" ht="21.75" customHeight="1" x14ac:dyDescent="0.2">
      <c r="A15" s="8" t="s">
        <v>30</v>
      </c>
      <c r="C15" s="103">
        <v>300000</v>
      </c>
      <c r="D15" s="102"/>
      <c r="E15" s="103">
        <v>121468713</v>
      </c>
      <c r="F15" s="102"/>
      <c r="G15" s="103">
        <v>283127076</v>
      </c>
      <c r="H15" s="102"/>
      <c r="I15" s="103">
        <v>-161658362</v>
      </c>
      <c r="J15" s="102"/>
      <c r="K15" s="103">
        <v>300000</v>
      </c>
      <c r="L15" s="102"/>
      <c r="M15" s="173">
        <f t="shared" si="0"/>
        <v>1194924358</v>
      </c>
      <c r="N15" s="102"/>
      <c r="O15" s="103">
        <v>1033265996</v>
      </c>
      <c r="P15" s="102"/>
      <c r="Q15" s="103">
        <v>-161658362</v>
      </c>
      <c r="R15" s="102"/>
    </row>
    <row r="16" spans="1:18" ht="21.75" customHeight="1" x14ac:dyDescent="0.2">
      <c r="A16" s="8" t="s">
        <v>72</v>
      </c>
      <c r="C16" s="103">
        <v>3002000</v>
      </c>
      <c r="D16" s="102"/>
      <c r="E16" s="103">
        <v>450184047</v>
      </c>
      <c r="F16" s="102"/>
      <c r="G16" s="103">
        <v>300417334</v>
      </c>
      <c r="H16" s="102"/>
      <c r="I16" s="103">
        <v>149766713</v>
      </c>
      <c r="J16" s="102"/>
      <c r="K16" s="103">
        <v>3002000</v>
      </c>
      <c r="L16" s="102"/>
      <c r="M16" s="173">
        <f t="shared" si="0"/>
        <v>150650621</v>
      </c>
      <c r="N16" s="102"/>
      <c r="O16" s="103">
        <v>300417334</v>
      </c>
      <c r="P16" s="102"/>
      <c r="Q16" s="103">
        <v>149766713</v>
      </c>
      <c r="R16" s="102"/>
    </row>
    <row r="17" spans="1:18" ht="21.75" customHeight="1" x14ac:dyDescent="0.2">
      <c r="A17" s="8" t="s">
        <v>60</v>
      </c>
      <c r="C17" s="103">
        <v>29000</v>
      </c>
      <c r="D17" s="102"/>
      <c r="E17" s="103">
        <v>42606971</v>
      </c>
      <c r="F17" s="102"/>
      <c r="G17" s="103">
        <v>48343633</v>
      </c>
      <c r="H17" s="102"/>
      <c r="I17" s="103">
        <v>-5736661</v>
      </c>
      <c r="J17" s="102"/>
      <c r="K17" s="103">
        <v>29000</v>
      </c>
      <c r="L17" s="102"/>
      <c r="M17" s="173">
        <f t="shared" si="0"/>
        <v>54080294</v>
      </c>
      <c r="N17" s="102"/>
      <c r="O17" s="103">
        <v>48343633</v>
      </c>
      <c r="P17" s="102"/>
      <c r="Q17" s="103">
        <v>-5736661</v>
      </c>
      <c r="R17" s="102"/>
    </row>
    <row r="18" spans="1:18" ht="21.75" customHeight="1" x14ac:dyDescent="0.2">
      <c r="A18" s="8" t="s">
        <v>40</v>
      </c>
      <c r="C18" s="103">
        <v>378695</v>
      </c>
      <c r="D18" s="102"/>
      <c r="E18" s="103">
        <v>625646213</v>
      </c>
      <c r="F18" s="102"/>
      <c r="G18" s="103">
        <v>635057259</v>
      </c>
      <c r="H18" s="102"/>
      <c r="I18" s="103">
        <v>-9411045</v>
      </c>
      <c r="J18" s="102"/>
      <c r="K18" s="103">
        <v>378695</v>
      </c>
      <c r="L18" s="102"/>
      <c r="M18" s="173">
        <f t="shared" si="0"/>
        <v>644468304</v>
      </c>
      <c r="N18" s="102"/>
      <c r="O18" s="103">
        <v>635057259</v>
      </c>
      <c r="P18" s="102"/>
      <c r="Q18" s="103">
        <v>-9411045</v>
      </c>
      <c r="R18" s="102"/>
    </row>
    <row r="19" spans="1:18" ht="21.75" customHeight="1" x14ac:dyDescent="0.2">
      <c r="A19" s="8" t="s">
        <v>24</v>
      </c>
      <c r="C19" s="103">
        <v>106000</v>
      </c>
      <c r="D19" s="102"/>
      <c r="E19" s="103">
        <v>105972</v>
      </c>
      <c r="F19" s="102"/>
      <c r="G19" s="103">
        <v>7841980</v>
      </c>
      <c r="H19" s="102"/>
      <c r="I19" s="103">
        <v>-7736007</v>
      </c>
      <c r="J19" s="102"/>
      <c r="K19" s="103">
        <v>106000</v>
      </c>
      <c r="L19" s="102"/>
      <c r="M19" s="173">
        <f t="shared" si="0"/>
        <v>15577987</v>
      </c>
      <c r="N19" s="102"/>
      <c r="O19" s="103">
        <v>7841980</v>
      </c>
      <c r="P19" s="102"/>
      <c r="Q19" s="103">
        <v>-7736007</v>
      </c>
      <c r="R19" s="102"/>
    </row>
    <row r="20" spans="1:18" ht="21.75" customHeight="1" x14ac:dyDescent="0.2">
      <c r="A20" s="8" t="s">
        <v>19</v>
      </c>
      <c r="C20" s="103">
        <v>64038</v>
      </c>
      <c r="D20" s="102"/>
      <c r="E20" s="103">
        <v>1120999310</v>
      </c>
      <c r="F20" s="102"/>
      <c r="G20" s="103">
        <v>1193568261</v>
      </c>
      <c r="H20" s="102"/>
      <c r="I20" s="103">
        <v>-72568950</v>
      </c>
      <c r="J20" s="102"/>
      <c r="K20" s="103">
        <v>64038</v>
      </c>
      <c r="L20" s="102"/>
      <c r="M20" s="173">
        <f t="shared" si="0"/>
        <v>1266137211</v>
      </c>
      <c r="N20" s="102"/>
      <c r="O20" s="103">
        <v>1193568261</v>
      </c>
      <c r="P20" s="102"/>
      <c r="Q20" s="103">
        <v>-72568950</v>
      </c>
      <c r="R20" s="102"/>
    </row>
    <row r="21" spans="1:18" ht="21.75" customHeight="1" x14ac:dyDescent="0.2">
      <c r="A21" s="8" t="s">
        <v>56</v>
      </c>
      <c r="C21" s="103">
        <v>9613000</v>
      </c>
      <c r="D21" s="102"/>
      <c r="E21" s="103">
        <v>33473976682</v>
      </c>
      <c r="F21" s="102"/>
      <c r="G21" s="103">
        <v>34238440895</v>
      </c>
      <c r="H21" s="102"/>
      <c r="I21" s="103">
        <v>-764464212</v>
      </c>
      <c r="J21" s="102"/>
      <c r="K21" s="103">
        <v>9613000</v>
      </c>
      <c r="L21" s="102"/>
      <c r="M21" s="173">
        <f t="shared" si="0"/>
        <v>35002905107</v>
      </c>
      <c r="N21" s="102"/>
      <c r="O21" s="103">
        <v>34238440895</v>
      </c>
      <c r="P21" s="102"/>
      <c r="Q21" s="103">
        <v>-764464212</v>
      </c>
      <c r="R21" s="102"/>
    </row>
    <row r="22" spans="1:18" ht="21.75" customHeight="1" x14ac:dyDescent="0.2">
      <c r="A22" s="8" t="s">
        <v>71</v>
      </c>
      <c r="C22" s="103">
        <v>748000</v>
      </c>
      <c r="D22" s="102"/>
      <c r="E22" s="103">
        <v>902603519</v>
      </c>
      <c r="F22" s="102"/>
      <c r="G22" s="103">
        <v>1496385220</v>
      </c>
      <c r="H22" s="102"/>
      <c r="I22" s="103">
        <v>-593781700</v>
      </c>
      <c r="J22" s="102"/>
      <c r="K22" s="103">
        <v>748000</v>
      </c>
      <c r="L22" s="102"/>
      <c r="M22" s="173">
        <f t="shared" si="0"/>
        <v>2090166920</v>
      </c>
      <c r="N22" s="102"/>
      <c r="O22" s="103">
        <v>1496385220</v>
      </c>
      <c r="P22" s="102"/>
      <c r="Q22" s="103">
        <v>-593781700</v>
      </c>
      <c r="R22" s="102"/>
    </row>
    <row r="23" spans="1:18" ht="21.75" customHeight="1" x14ac:dyDescent="0.2">
      <c r="A23" s="8" t="s">
        <v>73</v>
      </c>
      <c r="C23" s="103">
        <v>200000</v>
      </c>
      <c r="D23" s="102"/>
      <c r="E23" s="103">
        <v>611842410</v>
      </c>
      <c r="F23" s="102"/>
      <c r="G23" s="103">
        <v>780200850</v>
      </c>
      <c r="H23" s="102"/>
      <c r="I23" s="103">
        <v>-168358440</v>
      </c>
      <c r="J23" s="102"/>
      <c r="K23" s="103">
        <v>200000</v>
      </c>
      <c r="L23" s="102"/>
      <c r="M23" s="173">
        <f t="shared" si="0"/>
        <v>948559290</v>
      </c>
      <c r="N23" s="102"/>
      <c r="O23" s="103">
        <v>780200850</v>
      </c>
      <c r="P23" s="102"/>
      <c r="Q23" s="103">
        <v>-168358440</v>
      </c>
      <c r="R23" s="102"/>
    </row>
    <row r="24" spans="1:18" ht="21.75" customHeight="1" x14ac:dyDescent="0.2">
      <c r="A24" s="8" t="s">
        <v>74</v>
      </c>
      <c r="C24" s="103">
        <v>999000</v>
      </c>
      <c r="D24" s="102"/>
      <c r="E24" s="103">
        <v>1915588608</v>
      </c>
      <c r="F24" s="102"/>
      <c r="G24" s="103">
        <v>2298291658</v>
      </c>
      <c r="H24" s="102"/>
      <c r="I24" s="103">
        <v>-382703049</v>
      </c>
      <c r="J24" s="102"/>
      <c r="K24" s="103">
        <v>999000</v>
      </c>
      <c r="L24" s="102"/>
      <c r="M24" s="173">
        <f t="shared" si="0"/>
        <v>2680994707</v>
      </c>
      <c r="N24" s="102"/>
      <c r="O24" s="103">
        <v>2298291658</v>
      </c>
      <c r="P24" s="102"/>
      <c r="Q24" s="103">
        <v>-382703049</v>
      </c>
      <c r="R24" s="102"/>
    </row>
    <row r="25" spans="1:18" ht="21.75" customHeight="1" x14ac:dyDescent="0.2">
      <c r="A25" s="8" t="s">
        <v>45</v>
      </c>
      <c r="C25" s="103">
        <v>18164002</v>
      </c>
      <c r="D25" s="102"/>
      <c r="E25" s="103">
        <v>94251934701</v>
      </c>
      <c r="F25" s="102"/>
      <c r="G25" s="103">
        <v>99488153296</v>
      </c>
      <c r="H25" s="102"/>
      <c r="I25" s="103">
        <v>-5236218594</v>
      </c>
      <c r="J25" s="102"/>
      <c r="K25" s="103">
        <v>18164002</v>
      </c>
      <c r="L25" s="102"/>
      <c r="M25" s="173">
        <f t="shared" si="0"/>
        <v>104724371890</v>
      </c>
      <c r="N25" s="102"/>
      <c r="O25" s="103">
        <v>99488153296</v>
      </c>
      <c r="P25" s="102"/>
      <c r="Q25" s="103">
        <v>-5236218594</v>
      </c>
      <c r="R25" s="102"/>
    </row>
    <row r="26" spans="1:18" ht="21.75" customHeight="1" x14ac:dyDescent="0.2">
      <c r="A26" s="8" t="s">
        <v>63</v>
      </c>
      <c r="C26" s="103">
        <v>1404000</v>
      </c>
      <c r="D26" s="102"/>
      <c r="E26" s="103">
        <v>9574132932</v>
      </c>
      <c r="F26" s="102"/>
      <c r="G26" s="103">
        <v>9629958744</v>
      </c>
      <c r="H26" s="102"/>
      <c r="I26" s="103">
        <v>-55825812</v>
      </c>
      <c r="J26" s="102"/>
      <c r="K26" s="103">
        <v>1404000</v>
      </c>
      <c r="L26" s="102"/>
      <c r="M26" s="173">
        <f t="shared" si="0"/>
        <v>9685784556</v>
      </c>
      <c r="N26" s="102"/>
      <c r="O26" s="103">
        <v>9629958744</v>
      </c>
      <c r="P26" s="102"/>
      <c r="Q26" s="103">
        <v>-55825812</v>
      </c>
      <c r="R26" s="102"/>
    </row>
    <row r="27" spans="1:18" ht="21.75" customHeight="1" x14ac:dyDescent="0.2">
      <c r="A27" s="8" t="s">
        <v>65</v>
      </c>
      <c r="C27" s="103">
        <v>4000000</v>
      </c>
      <c r="D27" s="102"/>
      <c r="E27" s="103">
        <v>10709241660</v>
      </c>
      <c r="F27" s="102"/>
      <c r="G27" s="103">
        <v>10168617745</v>
      </c>
      <c r="H27" s="102"/>
      <c r="I27" s="103">
        <v>540623915</v>
      </c>
      <c r="J27" s="102"/>
      <c r="K27" s="103">
        <v>4000000</v>
      </c>
      <c r="L27" s="102"/>
      <c r="M27" s="173">
        <f t="shared" si="0"/>
        <v>9627993830</v>
      </c>
      <c r="N27" s="102"/>
      <c r="O27" s="103">
        <v>10168617745</v>
      </c>
      <c r="P27" s="102"/>
      <c r="Q27" s="103">
        <v>540623915</v>
      </c>
      <c r="R27" s="102"/>
    </row>
    <row r="28" spans="1:18" ht="21.75" customHeight="1" x14ac:dyDescent="0.2">
      <c r="A28" s="8" t="s">
        <v>68</v>
      </c>
      <c r="C28" s="103">
        <v>787000</v>
      </c>
      <c r="D28" s="102"/>
      <c r="E28" s="103">
        <v>1811207493</v>
      </c>
      <c r="F28" s="102"/>
      <c r="G28" s="103">
        <v>1670898125</v>
      </c>
      <c r="H28" s="102"/>
      <c r="I28" s="103">
        <v>140309368</v>
      </c>
      <c r="J28" s="102"/>
      <c r="K28" s="103">
        <v>787000</v>
      </c>
      <c r="L28" s="102"/>
      <c r="M28" s="173">
        <f t="shared" si="0"/>
        <v>1530588757</v>
      </c>
      <c r="N28" s="102"/>
      <c r="O28" s="103">
        <v>1670898125</v>
      </c>
      <c r="P28" s="102"/>
      <c r="Q28" s="103">
        <v>140309368</v>
      </c>
      <c r="R28" s="102"/>
    </row>
    <row r="29" spans="1:18" ht="21.75" customHeight="1" x14ac:dyDescent="0.2">
      <c r="A29" s="8" t="s">
        <v>54</v>
      </c>
      <c r="C29" s="103">
        <v>1219396478</v>
      </c>
      <c r="D29" s="102"/>
      <c r="E29" s="103">
        <v>1247293159955</v>
      </c>
      <c r="F29" s="102"/>
      <c r="G29" s="103">
        <v>1242198248366</v>
      </c>
      <c r="H29" s="102"/>
      <c r="I29" s="103">
        <v>5094911589</v>
      </c>
      <c r="J29" s="102"/>
      <c r="K29" s="103">
        <v>1219396478</v>
      </c>
      <c r="L29" s="102"/>
      <c r="M29" s="173">
        <f t="shared" si="0"/>
        <v>1237103336777</v>
      </c>
      <c r="N29" s="102"/>
      <c r="O29" s="103">
        <v>1242198248366</v>
      </c>
      <c r="P29" s="102"/>
      <c r="Q29" s="103">
        <v>5094911589</v>
      </c>
      <c r="R29" s="102"/>
    </row>
    <row r="30" spans="1:18" ht="21.75" customHeight="1" x14ac:dyDescent="0.2">
      <c r="A30" s="8" t="s">
        <v>299</v>
      </c>
      <c r="C30" s="103">
        <v>10094</v>
      </c>
      <c r="D30" s="102"/>
      <c r="E30" s="103">
        <v>44955299435</v>
      </c>
      <c r="F30" s="102"/>
      <c r="G30" s="103">
        <v>45258107621</v>
      </c>
      <c r="H30" s="102"/>
      <c r="I30" s="103">
        <v>-302808185</v>
      </c>
      <c r="J30" s="102"/>
      <c r="K30" s="103">
        <v>10094</v>
      </c>
      <c r="L30" s="102"/>
      <c r="M30" s="173">
        <f t="shared" si="0"/>
        <v>45560915806</v>
      </c>
      <c r="N30" s="102"/>
      <c r="O30" s="103">
        <v>45258107621</v>
      </c>
      <c r="P30" s="102"/>
      <c r="Q30" s="103">
        <v>-302808185</v>
      </c>
      <c r="R30" s="102"/>
    </row>
    <row r="31" spans="1:18" ht="21.75" customHeight="1" x14ac:dyDescent="0.2">
      <c r="A31" s="8" t="s">
        <v>36</v>
      </c>
      <c r="C31" s="103">
        <v>192261</v>
      </c>
      <c r="D31" s="102"/>
      <c r="E31" s="103">
        <v>382234094</v>
      </c>
      <c r="F31" s="102"/>
      <c r="G31" s="103">
        <v>401502735</v>
      </c>
      <c r="H31" s="102"/>
      <c r="I31" s="103">
        <v>-19268640</v>
      </c>
      <c r="J31" s="102"/>
      <c r="K31" s="103">
        <v>192261</v>
      </c>
      <c r="L31" s="102"/>
      <c r="M31" s="173">
        <f t="shared" si="0"/>
        <v>420771375</v>
      </c>
      <c r="N31" s="102"/>
      <c r="O31" s="103">
        <v>401502735</v>
      </c>
      <c r="P31" s="102"/>
      <c r="Q31" s="103">
        <v>-19268640</v>
      </c>
      <c r="R31" s="102"/>
    </row>
    <row r="32" spans="1:18" ht="21.75" customHeight="1" thickBot="1" x14ac:dyDescent="0.25">
      <c r="A32" s="170" t="s">
        <v>513</v>
      </c>
      <c r="C32" s="14">
        <f>SUM(C9:C31)</f>
        <v>1309148170</v>
      </c>
      <c r="E32" s="14">
        <f>SUM(E9:E31)</f>
        <v>1468027973718</v>
      </c>
      <c r="G32" s="14">
        <f>SUM(G9:G31)</f>
        <v>1472411216762</v>
      </c>
      <c r="I32" s="14">
        <f>SUM(I9:I31)</f>
        <v>-4383243031</v>
      </c>
      <c r="K32" s="14">
        <f>SUM(K9:K31)</f>
        <v>1309148170</v>
      </c>
      <c r="M32" s="14">
        <f>SUM(M9:M31)</f>
        <v>1484052768950</v>
      </c>
      <c r="O32" s="14">
        <f>SUM(O9:O31)</f>
        <v>1479669525919</v>
      </c>
      <c r="Q32" s="105">
        <f>SUM(Q9:Q31)</f>
        <v>-4383243031</v>
      </c>
    </row>
    <row r="33" spans="1:18" ht="21.75" customHeight="1" thickTop="1" x14ac:dyDescent="0.2">
      <c r="A33" s="170"/>
      <c r="C33" s="103"/>
      <c r="D33" s="102"/>
      <c r="E33" s="103"/>
      <c r="F33" s="102"/>
      <c r="G33" s="103"/>
      <c r="H33" s="102"/>
      <c r="I33" s="103"/>
      <c r="J33" s="102"/>
      <c r="K33" s="103"/>
      <c r="L33" s="102"/>
      <c r="M33" s="103"/>
      <c r="N33" s="102"/>
      <c r="O33" s="103"/>
      <c r="P33" s="102"/>
      <c r="Q33" s="103"/>
    </row>
    <row r="34" spans="1:18" ht="21.75" customHeight="1" x14ac:dyDescent="0.2">
      <c r="A34" s="185">
        <v>31</v>
      </c>
      <c r="B34" s="185"/>
      <c r="C34" s="185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5"/>
      <c r="P34" s="185"/>
      <c r="Q34" s="185"/>
    </row>
    <row r="35" spans="1:18" ht="21.75" customHeight="1" x14ac:dyDescent="0.2">
      <c r="A35" s="196" t="s">
        <v>0</v>
      </c>
      <c r="B35" s="196"/>
      <c r="C35" s="196"/>
      <c r="D35" s="196"/>
      <c r="E35" s="196"/>
      <c r="F35" s="196"/>
      <c r="G35" s="196"/>
      <c r="H35" s="196"/>
      <c r="I35" s="196"/>
      <c r="J35" s="196"/>
      <c r="K35" s="196"/>
      <c r="L35" s="196"/>
      <c r="M35" s="196"/>
      <c r="N35" s="196"/>
      <c r="O35" s="196"/>
      <c r="P35" s="196"/>
      <c r="Q35" s="196"/>
    </row>
    <row r="36" spans="1:18" ht="21.75" customHeight="1" x14ac:dyDescent="0.2">
      <c r="A36" s="196" t="s">
        <v>276</v>
      </c>
      <c r="B36" s="196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  <c r="O36" s="196"/>
      <c r="P36" s="196"/>
      <c r="Q36" s="196"/>
    </row>
    <row r="37" spans="1:18" ht="21.75" customHeight="1" x14ac:dyDescent="0.2">
      <c r="A37" s="196" t="s">
        <v>2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</row>
    <row r="38" spans="1:18" ht="21.75" customHeight="1" x14ac:dyDescent="0.2"/>
    <row r="39" spans="1:18" ht="21.75" customHeight="1" x14ac:dyDescent="0.2">
      <c r="A39" s="186" t="s">
        <v>434</v>
      </c>
      <c r="B39" s="186"/>
      <c r="C39" s="186"/>
      <c r="D39" s="186"/>
      <c r="E39" s="186"/>
      <c r="F39" s="186"/>
      <c r="G39" s="186"/>
      <c r="H39" s="186"/>
      <c r="I39" s="186"/>
      <c r="J39" s="186"/>
      <c r="K39" s="186"/>
      <c r="L39" s="186"/>
      <c r="M39" s="186"/>
      <c r="N39" s="186"/>
      <c r="O39" s="186"/>
      <c r="P39" s="186"/>
      <c r="Q39" s="186"/>
    </row>
    <row r="40" spans="1:18" ht="21.75" customHeight="1" x14ac:dyDescent="0.2">
      <c r="A40" s="167"/>
      <c r="B40" s="167"/>
      <c r="C40" s="167"/>
      <c r="D40" s="167"/>
      <c r="E40" s="167"/>
      <c r="F40" s="167"/>
      <c r="G40" s="167"/>
      <c r="H40" s="167"/>
      <c r="I40" s="167"/>
      <c r="J40" s="167"/>
      <c r="K40" s="167"/>
      <c r="L40" s="167"/>
      <c r="M40" s="167"/>
      <c r="N40" s="167"/>
      <c r="O40" s="167"/>
      <c r="P40" s="167"/>
      <c r="Q40" s="167"/>
    </row>
    <row r="41" spans="1:18" ht="21.75" customHeight="1" x14ac:dyDescent="0.2">
      <c r="A41" s="194" t="s">
        <v>279</v>
      </c>
      <c r="C41" s="194" t="s">
        <v>293</v>
      </c>
      <c r="D41" s="194"/>
      <c r="E41" s="194"/>
      <c r="F41" s="194"/>
      <c r="G41" s="194"/>
      <c r="H41" s="194"/>
      <c r="I41" s="194"/>
      <c r="K41" s="194" t="s">
        <v>294</v>
      </c>
      <c r="L41" s="194"/>
      <c r="M41" s="194"/>
      <c r="N41" s="194"/>
      <c r="O41" s="194"/>
      <c r="P41" s="194"/>
      <c r="Q41" s="194"/>
    </row>
    <row r="42" spans="1:18" ht="42" x14ac:dyDescent="0.2">
      <c r="A42" s="194"/>
      <c r="C42" s="16" t="s">
        <v>13</v>
      </c>
      <c r="D42" s="4"/>
      <c r="E42" s="16" t="s">
        <v>15</v>
      </c>
      <c r="F42" s="4"/>
      <c r="G42" s="16" t="s">
        <v>325</v>
      </c>
      <c r="H42" s="4"/>
      <c r="I42" s="16" t="s">
        <v>435</v>
      </c>
      <c r="K42" s="16" t="s">
        <v>13</v>
      </c>
      <c r="L42" s="4"/>
      <c r="M42" s="16" t="s">
        <v>15</v>
      </c>
      <c r="N42" s="4"/>
      <c r="O42" s="16" t="s">
        <v>325</v>
      </c>
      <c r="P42" s="4"/>
      <c r="Q42" s="16" t="s">
        <v>435</v>
      </c>
    </row>
    <row r="43" spans="1:18" ht="21.75" customHeight="1" x14ac:dyDescent="0.2">
      <c r="A43" s="169" t="s">
        <v>514</v>
      </c>
      <c r="C43" s="101">
        <f>C32</f>
        <v>1309148170</v>
      </c>
      <c r="D43" s="102"/>
      <c r="E43" s="101">
        <f>E32</f>
        <v>1468027973718</v>
      </c>
      <c r="F43" s="102"/>
      <c r="G43" s="101">
        <f>G32</f>
        <v>1472411216762</v>
      </c>
      <c r="H43" s="102"/>
      <c r="I43" s="101">
        <f>I32</f>
        <v>-4383243031</v>
      </c>
      <c r="J43" s="102"/>
      <c r="K43" s="101">
        <f>K32</f>
        <v>1309148170</v>
      </c>
      <c r="L43" s="102"/>
      <c r="M43" s="101">
        <f>M32</f>
        <v>1484052768950</v>
      </c>
      <c r="N43" s="102"/>
      <c r="O43" s="101">
        <f>O32</f>
        <v>1479669525919</v>
      </c>
      <c r="P43" s="102"/>
      <c r="Q43" s="101">
        <f>Q32</f>
        <v>-4383243031</v>
      </c>
    </row>
    <row r="44" spans="1:18" ht="21.75" customHeight="1" x14ac:dyDescent="0.2">
      <c r="A44" s="8" t="s">
        <v>66</v>
      </c>
      <c r="C44" s="103">
        <v>1827000</v>
      </c>
      <c r="D44" s="102"/>
      <c r="E44" s="103">
        <v>286765138</v>
      </c>
      <c r="F44" s="102"/>
      <c r="G44" s="103">
        <v>402852469</v>
      </c>
      <c r="H44" s="102"/>
      <c r="I44" s="103">
        <v>-116087330</v>
      </c>
      <c r="J44" s="102"/>
      <c r="K44" s="103">
        <v>1827000</v>
      </c>
      <c r="L44" s="102"/>
      <c r="M44" s="103">
        <f>O44-Q44</f>
        <v>481581421</v>
      </c>
      <c r="N44" s="102"/>
      <c r="O44" s="103">
        <v>402852469</v>
      </c>
      <c r="P44" s="102"/>
      <c r="Q44" s="103">
        <v>-78728952</v>
      </c>
      <c r="R44" s="102"/>
    </row>
    <row r="45" spans="1:18" ht="21.75" customHeight="1" x14ac:dyDescent="0.2">
      <c r="A45" s="8" t="s">
        <v>61</v>
      </c>
      <c r="C45" s="103">
        <v>226000</v>
      </c>
      <c r="D45" s="102"/>
      <c r="E45" s="103">
        <v>926927767</v>
      </c>
      <c r="F45" s="102"/>
      <c r="G45" s="103">
        <v>1094071311</v>
      </c>
      <c r="H45" s="102"/>
      <c r="I45" s="103">
        <v>-167143543</v>
      </c>
      <c r="J45" s="102"/>
      <c r="K45" s="103">
        <v>226000</v>
      </c>
      <c r="L45" s="102"/>
      <c r="M45" s="103">
        <f t="shared" ref="M45:M65" si="1">O45-Q45</f>
        <v>1261214854</v>
      </c>
      <c r="N45" s="102"/>
      <c r="O45" s="103">
        <v>1094071311</v>
      </c>
      <c r="P45" s="102"/>
      <c r="Q45" s="103">
        <v>-167143543</v>
      </c>
      <c r="R45" s="102"/>
    </row>
    <row r="46" spans="1:18" ht="21.75" customHeight="1" x14ac:dyDescent="0.2">
      <c r="A46" s="8" t="s">
        <v>43</v>
      </c>
      <c r="C46" s="103">
        <v>102219</v>
      </c>
      <c r="D46" s="102"/>
      <c r="E46" s="103">
        <v>1383939054</v>
      </c>
      <c r="F46" s="102"/>
      <c r="G46" s="103">
        <v>1446201337</v>
      </c>
      <c r="H46" s="102"/>
      <c r="I46" s="103">
        <v>-62262282</v>
      </c>
      <c r="J46" s="102"/>
      <c r="K46" s="103">
        <v>102219</v>
      </c>
      <c r="L46" s="102"/>
      <c r="M46" s="103">
        <f t="shared" si="1"/>
        <v>1508463619</v>
      </c>
      <c r="N46" s="102"/>
      <c r="O46" s="103">
        <v>1446201337</v>
      </c>
      <c r="P46" s="102"/>
      <c r="Q46" s="103">
        <v>-62262282</v>
      </c>
      <c r="R46" s="102"/>
    </row>
    <row r="47" spans="1:18" ht="21.75" customHeight="1" x14ac:dyDescent="0.2">
      <c r="A47" s="8" t="s">
        <v>42</v>
      </c>
      <c r="C47" s="103">
        <v>59609000</v>
      </c>
      <c r="D47" s="102"/>
      <c r="E47" s="103">
        <v>128937414355</v>
      </c>
      <c r="F47" s="102"/>
      <c r="G47" s="103">
        <v>127747998723</v>
      </c>
      <c r="H47" s="102"/>
      <c r="I47" s="103">
        <v>1189415632</v>
      </c>
      <c r="J47" s="102"/>
      <c r="K47" s="103">
        <v>59609000</v>
      </c>
      <c r="L47" s="102"/>
      <c r="M47" s="103">
        <f t="shared" si="1"/>
        <v>126558583091</v>
      </c>
      <c r="N47" s="102"/>
      <c r="O47" s="103">
        <v>127747998723</v>
      </c>
      <c r="P47" s="102"/>
      <c r="Q47" s="103">
        <v>1189415632</v>
      </c>
      <c r="R47" s="102"/>
    </row>
    <row r="48" spans="1:18" ht="21.75" customHeight="1" x14ac:dyDescent="0.2">
      <c r="A48" s="8" t="s">
        <v>41</v>
      </c>
      <c r="C48" s="103">
        <v>14595800</v>
      </c>
      <c r="D48" s="102"/>
      <c r="E48" s="103">
        <v>24055847373</v>
      </c>
      <c r="F48" s="102"/>
      <c r="G48" s="103">
        <v>24360535428</v>
      </c>
      <c r="H48" s="102"/>
      <c r="I48" s="103">
        <v>-304688054</v>
      </c>
      <c r="J48" s="102"/>
      <c r="K48" s="103">
        <v>14595800</v>
      </c>
      <c r="L48" s="102"/>
      <c r="M48" s="103">
        <f t="shared" si="1"/>
        <v>24665223482</v>
      </c>
      <c r="N48" s="102"/>
      <c r="O48" s="103">
        <v>24360535428</v>
      </c>
      <c r="P48" s="102"/>
      <c r="Q48" s="103">
        <v>-304688054</v>
      </c>
      <c r="R48" s="102"/>
    </row>
    <row r="49" spans="1:18" ht="21.75" customHeight="1" x14ac:dyDescent="0.2">
      <c r="A49" s="8" t="s">
        <v>49</v>
      </c>
      <c r="C49" s="103">
        <v>4066000</v>
      </c>
      <c r="D49" s="102"/>
      <c r="E49" s="103">
        <v>3023271860</v>
      </c>
      <c r="F49" s="102"/>
      <c r="G49" s="103">
        <v>3423410783</v>
      </c>
      <c r="H49" s="102"/>
      <c r="I49" s="103">
        <v>-400138922</v>
      </c>
      <c r="J49" s="102"/>
      <c r="K49" s="103">
        <v>4066000</v>
      </c>
      <c r="L49" s="102"/>
      <c r="M49" s="103">
        <f t="shared" si="1"/>
        <v>3823549705</v>
      </c>
      <c r="N49" s="102"/>
      <c r="O49" s="103">
        <v>3423410783</v>
      </c>
      <c r="P49" s="102"/>
      <c r="Q49" s="103">
        <v>-400138922</v>
      </c>
      <c r="R49" s="102"/>
    </row>
    <row r="50" spans="1:18" ht="21.75" customHeight="1" x14ac:dyDescent="0.2">
      <c r="A50" s="8" t="s">
        <v>64</v>
      </c>
      <c r="C50" s="103">
        <v>4000000</v>
      </c>
      <c r="D50" s="102"/>
      <c r="E50" s="103">
        <v>4870745460</v>
      </c>
      <c r="F50" s="102"/>
      <c r="G50" s="103">
        <v>4142566435</v>
      </c>
      <c r="H50" s="102"/>
      <c r="I50" s="103">
        <v>728179025</v>
      </c>
      <c r="J50" s="102"/>
      <c r="K50" s="103">
        <v>4000000</v>
      </c>
      <c r="L50" s="102"/>
      <c r="M50" s="103">
        <f t="shared" si="1"/>
        <v>3414387410</v>
      </c>
      <c r="N50" s="102"/>
      <c r="O50" s="103">
        <v>4142566435</v>
      </c>
      <c r="P50" s="102"/>
      <c r="Q50" s="103">
        <v>728179025</v>
      </c>
      <c r="R50" s="102"/>
    </row>
    <row r="51" spans="1:18" ht="21.75" customHeight="1" x14ac:dyDescent="0.2">
      <c r="A51" s="8" t="s">
        <v>37</v>
      </c>
      <c r="C51" s="103">
        <v>323956000</v>
      </c>
      <c r="D51" s="102"/>
      <c r="E51" s="103">
        <v>892018839186</v>
      </c>
      <c r="F51" s="102"/>
      <c r="G51" s="103">
        <v>882120503724</v>
      </c>
      <c r="H51" s="102"/>
      <c r="I51" s="103">
        <v>9898335462</v>
      </c>
      <c r="J51" s="102"/>
      <c r="K51" s="103">
        <v>323956000</v>
      </c>
      <c r="L51" s="102"/>
      <c r="M51" s="103">
        <f t="shared" si="1"/>
        <v>872222168262</v>
      </c>
      <c r="N51" s="102"/>
      <c r="O51" s="103">
        <v>882120503724</v>
      </c>
      <c r="P51" s="102"/>
      <c r="Q51" s="103">
        <v>9898335462</v>
      </c>
      <c r="R51" s="102"/>
    </row>
    <row r="52" spans="1:18" ht="21.75" customHeight="1" x14ac:dyDescent="0.2">
      <c r="A52" s="8" t="s">
        <v>55</v>
      </c>
      <c r="C52" s="103">
        <v>2000000</v>
      </c>
      <c r="D52" s="102"/>
      <c r="E52" s="103">
        <v>16024086000</v>
      </c>
      <c r="F52" s="102"/>
      <c r="G52" s="103">
        <v>15825276000</v>
      </c>
      <c r="H52" s="102"/>
      <c r="I52" s="103">
        <v>198810000</v>
      </c>
      <c r="J52" s="102"/>
      <c r="K52" s="103">
        <v>2000000</v>
      </c>
      <c r="L52" s="102"/>
      <c r="M52" s="103">
        <f t="shared" si="1"/>
        <v>15626466000</v>
      </c>
      <c r="N52" s="102"/>
      <c r="O52" s="103">
        <v>15825276000</v>
      </c>
      <c r="P52" s="102"/>
      <c r="Q52" s="103">
        <v>198810000</v>
      </c>
      <c r="R52" s="102"/>
    </row>
    <row r="53" spans="1:18" ht="21.75" customHeight="1" x14ac:dyDescent="0.2">
      <c r="A53" s="8" t="s">
        <v>57</v>
      </c>
      <c r="C53" s="103">
        <v>1300000</v>
      </c>
      <c r="D53" s="102"/>
      <c r="E53" s="103">
        <v>9032932350</v>
      </c>
      <c r="F53" s="102"/>
      <c r="G53" s="103">
        <v>9213849450</v>
      </c>
      <c r="H53" s="102"/>
      <c r="I53" s="103">
        <v>-180917100</v>
      </c>
      <c r="J53" s="102"/>
      <c r="K53" s="103">
        <v>1300000</v>
      </c>
      <c r="L53" s="102"/>
      <c r="M53" s="103">
        <f t="shared" si="1"/>
        <v>9394766550</v>
      </c>
      <c r="N53" s="102"/>
      <c r="O53" s="103">
        <v>9213849450</v>
      </c>
      <c r="P53" s="102"/>
      <c r="Q53" s="103">
        <v>-180917100</v>
      </c>
      <c r="R53" s="102"/>
    </row>
    <row r="54" spans="1:18" ht="21.75" customHeight="1" x14ac:dyDescent="0.2">
      <c r="A54" s="8" t="s">
        <v>44</v>
      </c>
      <c r="C54" s="103">
        <v>15803000</v>
      </c>
      <c r="D54" s="102"/>
      <c r="E54" s="103">
        <v>12504341831</v>
      </c>
      <c r="F54" s="102"/>
      <c r="G54" s="103">
        <v>15049195319</v>
      </c>
      <c r="H54" s="102"/>
      <c r="I54" s="103">
        <v>-2544853487</v>
      </c>
      <c r="J54" s="102"/>
      <c r="K54" s="103">
        <v>15803000</v>
      </c>
      <c r="L54" s="102"/>
      <c r="M54" s="103">
        <f t="shared" si="1"/>
        <v>17594048806</v>
      </c>
      <c r="N54" s="102"/>
      <c r="O54" s="103">
        <v>15049195319</v>
      </c>
      <c r="P54" s="102"/>
      <c r="Q54" s="103">
        <v>-2544853487</v>
      </c>
      <c r="R54" s="102"/>
    </row>
    <row r="55" spans="1:18" ht="21.75" customHeight="1" x14ac:dyDescent="0.2">
      <c r="A55" s="8" t="s">
        <v>59</v>
      </c>
      <c r="C55" s="103">
        <v>2055643</v>
      </c>
      <c r="D55" s="102"/>
      <c r="E55" s="103">
        <v>9599949219</v>
      </c>
      <c r="F55" s="102"/>
      <c r="G55" s="103">
        <v>9946795578</v>
      </c>
      <c r="H55" s="102"/>
      <c r="I55" s="103">
        <v>-346846358</v>
      </c>
      <c r="J55" s="102"/>
      <c r="K55" s="103">
        <v>2055643</v>
      </c>
      <c r="L55" s="102"/>
      <c r="M55" s="103">
        <f t="shared" si="1"/>
        <v>10293641936</v>
      </c>
      <c r="N55" s="102"/>
      <c r="O55" s="103">
        <v>9946795578</v>
      </c>
      <c r="P55" s="102"/>
      <c r="Q55" s="103">
        <v>-346846358</v>
      </c>
      <c r="R55" s="102"/>
    </row>
    <row r="56" spans="1:18" ht="21.75" customHeight="1" x14ac:dyDescent="0.2">
      <c r="A56" s="8" t="s">
        <v>52</v>
      </c>
      <c r="C56" s="103">
        <v>55000000</v>
      </c>
      <c r="D56" s="102"/>
      <c r="E56" s="103">
        <v>53360604000</v>
      </c>
      <c r="F56" s="102"/>
      <c r="G56" s="103">
        <v>61944225751</v>
      </c>
      <c r="H56" s="102"/>
      <c r="I56" s="103">
        <v>-8583621751</v>
      </c>
      <c r="J56" s="102"/>
      <c r="K56" s="103">
        <v>55000000</v>
      </c>
      <c r="L56" s="102"/>
      <c r="M56" s="103">
        <f t="shared" si="1"/>
        <v>70527847502</v>
      </c>
      <c r="N56" s="102"/>
      <c r="O56" s="103">
        <v>61944225751</v>
      </c>
      <c r="P56" s="102"/>
      <c r="Q56" s="103">
        <v>-8583621751</v>
      </c>
      <c r="R56" s="102"/>
    </row>
    <row r="57" spans="1:18" ht="21.75" customHeight="1" x14ac:dyDescent="0.2">
      <c r="A57" s="8" t="s">
        <v>39</v>
      </c>
      <c r="C57" s="103">
        <v>10796000</v>
      </c>
      <c r="D57" s="102"/>
      <c r="E57" s="103">
        <v>7201013509</v>
      </c>
      <c r="F57" s="102"/>
      <c r="G57" s="103">
        <v>8241994598</v>
      </c>
      <c r="H57" s="102"/>
      <c r="I57" s="103">
        <v>-1040981088</v>
      </c>
      <c r="J57" s="102"/>
      <c r="K57" s="103">
        <v>10796000</v>
      </c>
      <c r="L57" s="102"/>
      <c r="M57" s="103">
        <f t="shared" si="1"/>
        <v>9282975686</v>
      </c>
      <c r="N57" s="102"/>
      <c r="O57" s="103">
        <v>8241994598</v>
      </c>
      <c r="P57" s="102"/>
      <c r="Q57" s="103">
        <v>-1040981088</v>
      </c>
      <c r="R57" s="102"/>
    </row>
    <row r="58" spans="1:18" ht="21.75" customHeight="1" x14ac:dyDescent="0.2">
      <c r="A58" s="8" t="s">
        <v>48</v>
      </c>
      <c r="C58" s="103">
        <v>266486</v>
      </c>
      <c r="D58" s="102"/>
      <c r="E58" s="103">
        <v>1230992197</v>
      </c>
      <c r="F58" s="102"/>
      <c r="G58" s="103">
        <v>1201323352</v>
      </c>
      <c r="H58" s="102"/>
      <c r="I58" s="103">
        <v>29668845</v>
      </c>
      <c r="J58" s="102"/>
      <c r="K58" s="103">
        <v>266486</v>
      </c>
      <c r="L58" s="102"/>
      <c r="M58" s="103">
        <f t="shared" si="1"/>
        <v>1171654507</v>
      </c>
      <c r="N58" s="102"/>
      <c r="O58" s="103">
        <v>1201323352</v>
      </c>
      <c r="P58" s="102"/>
      <c r="Q58" s="103">
        <v>29668845</v>
      </c>
      <c r="R58" s="102"/>
    </row>
    <row r="59" spans="1:18" ht="21.75" customHeight="1" x14ac:dyDescent="0.2">
      <c r="A59" s="8" t="s">
        <v>34</v>
      </c>
      <c r="C59" s="103">
        <v>300000</v>
      </c>
      <c r="D59" s="102"/>
      <c r="E59" s="103">
        <v>599845</v>
      </c>
      <c r="F59" s="102"/>
      <c r="G59" s="103">
        <v>569853225</v>
      </c>
      <c r="H59" s="102"/>
      <c r="I59" s="103">
        <v>-569253379</v>
      </c>
      <c r="J59" s="102"/>
      <c r="K59" s="103">
        <v>300000</v>
      </c>
      <c r="L59" s="102"/>
      <c r="M59" s="103">
        <f t="shared" si="1"/>
        <v>1139106604</v>
      </c>
      <c r="N59" s="102"/>
      <c r="O59" s="103">
        <v>569853225</v>
      </c>
      <c r="P59" s="102"/>
      <c r="Q59" s="103">
        <v>-569253379</v>
      </c>
      <c r="R59" s="102"/>
    </row>
    <row r="60" spans="1:18" ht="21.75" customHeight="1" x14ac:dyDescent="0.2">
      <c r="A60" s="8" t="s">
        <v>47</v>
      </c>
      <c r="C60" s="103">
        <v>2126234</v>
      </c>
      <c r="D60" s="102"/>
      <c r="E60" s="103">
        <v>5533360052</v>
      </c>
      <c r="F60" s="102"/>
      <c r="G60" s="103">
        <v>5875760480</v>
      </c>
      <c r="H60" s="102"/>
      <c r="I60" s="103">
        <v>-342400427</v>
      </c>
      <c r="J60" s="102"/>
      <c r="K60" s="103">
        <v>2126234</v>
      </c>
      <c r="L60" s="102"/>
      <c r="M60" s="103">
        <f t="shared" si="1"/>
        <v>6218160907</v>
      </c>
      <c r="N60" s="102"/>
      <c r="O60" s="103">
        <v>5875760480</v>
      </c>
      <c r="P60" s="102"/>
      <c r="Q60" s="103">
        <v>-342400427</v>
      </c>
      <c r="R60" s="102"/>
    </row>
    <row r="61" spans="1:18" ht="21.75" customHeight="1" x14ac:dyDescent="0.2">
      <c r="A61" s="8" t="s">
        <v>20</v>
      </c>
      <c r="C61" s="103">
        <v>4001000</v>
      </c>
      <c r="D61" s="102"/>
      <c r="E61" s="103">
        <v>31300517173</v>
      </c>
      <c r="F61" s="102"/>
      <c r="G61" s="103">
        <v>36709624432</v>
      </c>
      <c r="H61" s="102"/>
      <c r="I61" s="103">
        <v>-5409107258</v>
      </c>
      <c r="J61" s="102"/>
      <c r="K61" s="103">
        <v>4001000</v>
      </c>
      <c r="L61" s="102"/>
      <c r="M61" s="103">
        <f t="shared" si="1"/>
        <v>42118731690</v>
      </c>
      <c r="N61" s="102"/>
      <c r="O61" s="103">
        <v>36709624432</v>
      </c>
      <c r="P61" s="102"/>
      <c r="Q61" s="103">
        <v>-5409107258</v>
      </c>
      <c r="R61" s="102"/>
    </row>
    <row r="62" spans="1:18" ht="21.75" customHeight="1" x14ac:dyDescent="0.2">
      <c r="A62" s="8" t="s">
        <v>70</v>
      </c>
      <c r="C62" s="103">
        <v>6002000</v>
      </c>
      <c r="D62" s="102"/>
      <c r="E62" s="103">
        <v>1800136345</v>
      </c>
      <c r="F62" s="102"/>
      <c r="G62" s="103">
        <v>1906375815</v>
      </c>
      <c r="H62" s="102"/>
      <c r="I62" s="103">
        <v>-106239469</v>
      </c>
      <c r="J62" s="102"/>
      <c r="K62" s="103">
        <v>6002000</v>
      </c>
      <c r="L62" s="102"/>
      <c r="M62" s="103">
        <f t="shared" si="1"/>
        <v>2012615284</v>
      </c>
      <c r="N62" s="102"/>
      <c r="O62" s="103">
        <v>1906375815</v>
      </c>
      <c r="P62" s="102"/>
      <c r="Q62" s="103">
        <v>-106239469</v>
      </c>
      <c r="R62" s="102"/>
    </row>
    <row r="63" spans="1:18" ht="21.75" customHeight="1" x14ac:dyDescent="0.2">
      <c r="A63" s="8" t="s">
        <v>38</v>
      </c>
      <c r="C63" s="103">
        <v>237520000</v>
      </c>
      <c r="D63" s="102"/>
      <c r="E63" s="103">
        <v>346132504296</v>
      </c>
      <c r="F63" s="102"/>
      <c r="G63" s="103">
        <v>289978630058</v>
      </c>
      <c r="H63" s="102"/>
      <c r="I63" s="103">
        <v>56153874238</v>
      </c>
      <c r="J63" s="102"/>
      <c r="K63" s="103">
        <v>237520000</v>
      </c>
      <c r="L63" s="102"/>
      <c r="M63" s="103">
        <f t="shared" si="1"/>
        <v>233824755820</v>
      </c>
      <c r="N63" s="102"/>
      <c r="O63" s="103">
        <v>289978630058</v>
      </c>
      <c r="P63" s="102"/>
      <c r="Q63" s="103">
        <v>56153874238</v>
      </c>
      <c r="R63" s="102"/>
    </row>
    <row r="64" spans="1:18" ht="21.75" customHeight="1" x14ac:dyDescent="0.2">
      <c r="A64" s="8" t="s">
        <v>26</v>
      </c>
      <c r="C64" s="103">
        <v>17120000</v>
      </c>
      <c r="D64" s="102"/>
      <c r="E64" s="103">
        <v>2533107556</v>
      </c>
      <c r="F64" s="102"/>
      <c r="G64" s="103">
        <v>9415637495</v>
      </c>
      <c r="H64" s="102"/>
      <c r="I64" s="103">
        <v>-6882529938</v>
      </c>
      <c r="J64" s="102"/>
      <c r="K64" s="103">
        <v>17120000</v>
      </c>
      <c r="L64" s="102"/>
      <c r="M64" s="103">
        <f t="shared" si="1"/>
        <v>16298167433</v>
      </c>
      <c r="N64" s="102"/>
      <c r="O64" s="103">
        <v>9415637495</v>
      </c>
      <c r="P64" s="102"/>
      <c r="Q64" s="103">
        <v>-6882529938</v>
      </c>
      <c r="R64" s="102"/>
    </row>
    <row r="65" spans="1:18" ht="21.75" customHeight="1" x14ac:dyDescent="0.2">
      <c r="A65" s="8" t="s">
        <v>53</v>
      </c>
      <c r="C65" s="103">
        <v>356708000</v>
      </c>
      <c r="D65" s="102"/>
      <c r="E65" s="103">
        <v>857742535920</v>
      </c>
      <c r="F65" s="102"/>
      <c r="G65" s="103">
        <v>827280736085</v>
      </c>
      <c r="H65" s="102"/>
      <c r="I65" s="103">
        <v>30461799835</v>
      </c>
      <c r="J65" s="102"/>
      <c r="K65" s="103">
        <v>356708000</v>
      </c>
      <c r="L65" s="102"/>
      <c r="M65" s="103">
        <f t="shared" si="1"/>
        <v>796818936250</v>
      </c>
      <c r="N65" s="102"/>
      <c r="O65" s="103">
        <v>827280736085</v>
      </c>
      <c r="P65" s="102"/>
      <c r="Q65" s="103">
        <v>30461799835</v>
      </c>
      <c r="R65" s="102"/>
    </row>
    <row r="66" spans="1:18" ht="21.75" customHeight="1" thickBot="1" x14ac:dyDescent="0.25">
      <c r="A66" s="170" t="s">
        <v>513</v>
      </c>
      <c r="C66" s="14">
        <f>SUM(C43:C65)</f>
        <v>2428528552</v>
      </c>
      <c r="E66" s="14">
        <f>SUM(E43:E65)</f>
        <v>3877528404204</v>
      </c>
      <c r="G66" s="14">
        <f>SUM(G43:G65)</f>
        <v>3810308634610</v>
      </c>
      <c r="I66" s="14">
        <f>SUM(I43:I65)</f>
        <v>67219769620</v>
      </c>
      <c r="K66" s="14">
        <f>SUM(K43:K65)</f>
        <v>2428528552</v>
      </c>
      <c r="M66" s="14">
        <f>SUM(M43:M65)</f>
        <v>3750309815769</v>
      </c>
      <c r="O66" s="14">
        <f>SUM(O43:O65)</f>
        <v>3817566943767</v>
      </c>
      <c r="Q66" s="14">
        <f>SUM(Q43:Q65)</f>
        <v>67257127998</v>
      </c>
      <c r="R66" s="102"/>
    </row>
    <row r="67" spans="1:18" ht="21.75" customHeight="1" thickTop="1" x14ac:dyDescent="0.2">
      <c r="A67" s="170"/>
      <c r="C67" s="103"/>
      <c r="D67" s="102"/>
      <c r="E67" s="103"/>
      <c r="F67" s="102"/>
      <c r="G67" s="103"/>
      <c r="H67" s="102"/>
      <c r="I67" s="103"/>
      <c r="J67" s="102"/>
      <c r="K67" s="103"/>
      <c r="L67" s="102"/>
      <c r="M67" s="103"/>
      <c r="N67" s="102"/>
      <c r="O67" s="103"/>
      <c r="P67" s="102"/>
      <c r="Q67" s="103"/>
      <c r="R67" s="102"/>
    </row>
    <row r="68" spans="1:18" ht="21.75" customHeight="1" x14ac:dyDescent="0.2">
      <c r="A68" s="185">
        <v>32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02"/>
    </row>
    <row r="69" spans="1:18" ht="21.75" customHeight="1" x14ac:dyDescent="0.2">
      <c r="A69" s="196" t="s">
        <v>0</v>
      </c>
      <c r="B69" s="196"/>
      <c r="C69" s="196"/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  <c r="O69" s="196"/>
      <c r="P69" s="196"/>
      <c r="Q69" s="196"/>
      <c r="R69" s="102"/>
    </row>
    <row r="70" spans="1:18" ht="21.75" customHeight="1" x14ac:dyDescent="0.2">
      <c r="A70" s="196" t="s">
        <v>276</v>
      </c>
      <c r="B70" s="196"/>
      <c r="C70" s="196"/>
      <c r="D70" s="196"/>
      <c r="E70" s="196"/>
      <c r="F70" s="196"/>
      <c r="G70" s="196"/>
      <c r="H70" s="196"/>
      <c r="I70" s="196"/>
      <c r="J70" s="196"/>
      <c r="K70" s="196"/>
      <c r="L70" s="196"/>
      <c r="M70" s="196"/>
      <c r="N70" s="196"/>
      <c r="O70" s="196"/>
      <c r="P70" s="196"/>
      <c r="Q70" s="196"/>
      <c r="R70" s="102"/>
    </row>
    <row r="71" spans="1:18" ht="21.75" customHeight="1" x14ac:dyDescent="0.2">
      <c r="A71" s="196" t="s">
        <v>2</v>
      </c>
      <c r="B71" s="196"/>
      <c r="C71" s="196"/>
      <c r="D71" s="196"/>
      <c r="E71" s="196"/>
      <c r="F71" s="196"/>
      <c r="G71" s="196"/>
      <c r="H71" s="196"/>
      <c r="I71" s="196"/>
      <c r="J71" s="196"/>
      <c r="K71" s="196"/>
      <c r="L71" s="196"/>
      <c r="M71" s="196"/>
      <c r="N71" s="196"/>
      <c r="O71" s="196"/>
      <c r="P71" s="196"/>
      <c r="Q71" s="196"/>
      <c r="R71" s="102"/>
    </row>
    <row r="72" spans="1:18" ht="21.75" customHeight="1" x14ac:dyDescent="0.2">
      <c r="R72" s="102"/>
    </row>
    <row r="73" spans="1:18" ht="21.75" customHeight="1" x14ac:dyDescent="0.2">
      <c r="A73" s="186" t="s">
        <v>434</v>
      </c>
      <c r="B73" s="186"/>
      <c r="C73" s="186"/>
      <c r="D73" s="186"/>
      <c r="E73" s="186"/>
      <c r="F73" s="186"/>
      <c r="G73" s="186"/>
      <c r="H73" s="186"/>
      <c r="I73" s="186"/>
      <c r="J73" s="186"/>
      <c r="K73" s="186"/>
      <c r="L73" s="186"/>
      <c r="M73" s="186"/>
      <c r="N73" s="186"/>
      <c r="O73" s="186"/>
      <c r="P73" s="186"/>
      <c r="Q73" s="186"/>
      <c r="R73" s="102"/>
    </row>
    <row r="74" spans="1:18" ht="21.75" customHeight="1" x14ac:dyDescent="0.2">
      <c r="A74" s="194" t="s">
        <v>279</v>
      </c>
      <c r="C74" s="194" t="s">
        <v>293</v>
      </c>
      <c r="D74" s="194"/>
      <c r="E74" s="194"/>
      <c r="F74" s="194"/>
      <c r="G74" s="194"/>
      <c r="H74" s="194"/>
      <c r="I74" s="194"/>
      <c r="K74" s="194" t="s">
        <v>294</v>
      </c>
      <c r="L74" s="194"/>
      <c r="M74" s="194"/>
      <c r="N74" s="194"/>
      <c r="O74" s="194"/>
      <c r="P74" s="194"/>
      <c r="Q74" s="194"/>
      <c r="R74" s="102"/>
    </row>
    <row r="75" spans="1:18" ht="42" x14ac:dyDescent="0.2">
      <c r="A75" s="194"/>
      <c r="C75" s="16" t="s">
        <v>13</v>
      </c>
      <c r="D75" s="4"/>
      <c r="E75" s="16" t="s">
        <v>15</v>
      </c>
      <c r="F75" s="4"/>
      <c r="G75" s="16" t="s">
        <v>325</v>
      </c>
      <c r="H75" s="4"/>
      <c r="I75" s="16" t="s">
        <v>435</v>
      </c>
      <c r="K75" s="16" t="s">
        <v>13</v>
      </c>
      <c r="L75" s="4"/>
      <c r="M75" s="16" t="s">
        <v>15</v>
      </c>
      <c r="N75" s="4"/>
      <c r="O75" s="16" t="s">
        <v>325</v>
      </c>
      <c r="P75" s="4"/>
      <c r="Q75" s="16" t="s">
        <v>435</v>
      </c>
      <c r="R75" s="102"/>
    </row>
    <row r="76" spans="1:18" ht="21.75" customHeight="1" x14ac:dyDescent="0.2">
      <c r="A76" s="169" t="s">
        <v>514</v>
      </c>
      <c r="C76" s="101">
        <f>C66</f>
        <v>2428528552</v>
      </c>
      <c r="D76" s="102"/>
      <c r="E76" s="101">
        <f>E66</f>
        <v>3877528404204</v>
      </c>
      <c r="F76" s="102"/>
      <c r="G76" s="101">
        <f>G66</f>
        <v>3810308634610</v>
      </c>
      <c r="H76" s="102"/>
      <c r="I76" s="101">
        <f>I66</f>
        <v>67219769620</v>
      </c>
      <c r="J76" s="102"/>
      <c r="K76" s="101">
        <f>K66</f>
        <v>2428528552</v>
      </c>
      <c r="L76" s="102"/>
      <c r="M76" s="101">
        <f>M66</f>
        <v>3750309815769</v>
      </c>
      <c r="N76" s="102"/>
      <c r="O76" s="101">
        <f>O66</f>
        <v>3817566943767</v>
      </c>
      <c r="P76" s="102"/>
      <c r="Q76" s="101">
        <f>Q66</f>
        <v>67257127998</v>
      </c>
      <c r="R76" s="102"/>
    </row>
    <row r="77" spans="1:18" ht="21.75" customHeight="1" x14ac:dyDescent="0.2">
      <c r="A77" s="170" t="s">
        <v>28</v>
      </c>
      <c r="C77" s="103">
        <v>12475000</v>
      </c>
      <c r="D77" s="102"/>
      <c r="E77" s="103">
        <v>1060101953</v>
      </c>
      <c r="F77" s="102"/>
      <c r="G77" s="103">
        <v>3828723538</v>
      </c>
      <c r="H77" s="102"/>
      <c r="I77" s="103">
        <v>-2768621584</v>
      </c>
      <c r="J77" s="102"/>
      <c r="K77" s="103">
        <v>12475000</v>
      </c>
      <c r="L77" s="102"/>
      <c r="M77" s="103">
        <f>O77-Q77</f>
        <v>6597345122</v>
      </c>
      <c r="N77" s="102"/>
      <c r="O77" s="103">
        <v>3828723538</v>
      </c>
      <c r="P77" s="102"/>
      <c r="Q77" s="103">
        <v>-2768621584</v>
      </c>
      <c r="R77" s="102"/>
    </row>
    <row r="78" spans="1:18" ht="21.75" customHeight="1" x14ac:dyDescent="0.2">
      <c r="A78" s="170" t="s">
        <v>46</v>
      </c>
      <c r="C78" s="103">
        <v>3100000</v>
      </c>
      <c r="D78" s="102"/>
      <c r="E78" s="103">
        <v>29706190200</v>
      </c>
      <c r="F78" s="102"/>
      <c r="G78" s="103">
        <v>32109803104</v>
      </c>
      <c r="H78" s="102"/>
      <c r="I78" s="103">
        <v>-2403612904</v>
      </c>
      <c r="J78" s="102"/>
      <c r="K78" s="103">
        <v>3100000</v>
      </c>
      <c r="L78" s="102"/>
      <c r="M78" s="103">
        <f t="shared" ref="M78:M101" si="2">O78-Q78</f>
        <v>34513416008</v>
      </c>
      <c r="N78" s="102"/>
      <c r="O78" s="103">
        <v>32109803104</v>
      </c>
      <c r="P78" s="102"/>
      <c r="Q78" s="103">
        <v>-2403612904</v>
      </c>
      <c r="R78" s="102"/>
    </row>
    <row r="79" spans="1:18" ht="21.75" customHeight="1" x14ac:dyDescent="0.2">
      <c r="A79" s="8" t="s">
        <v>51</v>
      </c>
      <c r="C79" s="103">
        <v>1</v>
      </c>
      <c r="D79" s="102"/>
      <c r="E79" s="103">
        <v>3958</v>
      </c>
      <c r="F79" s="102"/>
      <c r="G79" s="103">
        <v>4256</v>
      </c>
      <c r="H79" s="102"/>
      <c r="I79" s="103">
        <v>-297</v>
      </c>
      <c r="J79" s="102"/>
      <c r="K79" s="103">
        <v>1</v>
      </c>
      <c r="L79" s="102"/>
      <c r="M79" s="103">
        <f t="shared" si="2"/>
        <v>4553</v>
      </c>
      <c r="N79" s="102"/>
      <c r="O79" s="103">
        <v>4256</v>
      </c>
      <c r="P79" s="102"/>
      <c r="Q79" s="103">
        <v>-297</v>
      </c>
      <c r="R79" s="102"/>
    </row>
    <row r="80" spans="1:18" ht="21.75" customHeight="1" x14ac:dyDescent="0.2">
      <c r="A80" s="8" t="s">
        <v>29</v>
      </c>
      <c r="C80" s="103">
        <v>199000</v>
      </c>
      <c r="D80" s="102"/>
      <c r="E80" s="103">
        <v>56302498</v>
      </c>
      <c r="F80" s="102"/>
      <c r="G80" s="103">
        <v>148614722</v>
      </c>
      <c r="H80" s="102"/>
      <c r="I80" s="103">
        <v>-92312223</v>
      </c>
      <c r="J80" s="102"/>
      <c r="K80" s="103">
        <v>199000</v>
      </c>
      <c r="L80" s="102"/>
      <c r="M80" s="103">
        <f t="shared" si="2"/>
        <v>240926945</v>
      </c>
      <c r="N80" s="102"/>
      <c r="O80" s="103">
        <v>148614722</v>
      </c>
      <c r="P80" s="102"/>
      <c r="Q80" s="103">
        <v>-92312223</v>
      </c>
      <c r="R80" s="102"/>
    </row>
    <row r="81" spans="1:18" ht="21.75" customHeight="1" x14ac:dyDescent="0.2">
      <c r="A81" s="8" t="s">
        <v>23</v>
      </c>
      <c r="C81" s="103">
        <v>138000</v>
      </c>
      <c r="D81" s="102"/>
      <c r="E81" s="103">
        <v>137964</v>
      </c>
      <c r="F81" s="102"/>
      <c r="G81" s="103">
        <v>96851055</v>
      </c>
      <c r="H81" s="102"/>
      <c r="I81" s="103">
        <v>-96713090</v>
      </c>
      <c r="J81" s="102"/>
      <c r="K81" s="103">
        <v>138000</v>
      </c>
      <c r="L81" s="102"/>
      <c r="M81" s="103">
        <f t="shared" si="2"/>
        <v>193564145</v>
      </c>
      <c r="N81" s="102"/>
      <c r="O81" s="103">
        <v>96851055</v>
      </c>
      <c r="P81" s="102"/>
      <c r="Q81" s="103">
        <v>-96713090</v>
      </c>
      <c r="R81" s="102"/>
    </row>
    <row r="82" spans="1:18" ht="21.75" customHeight="1" x14ac:dyDescent="0.2">
      <c r="A82" s="8" t="s">
        <v>69</v>
      </c>
      <c r="C82" s="103">
        <v>32000</v>
      </c>
      <c r="D82" s="102"/>
      <c r="E82" s="103">
        <v>78795704</v>
      </c>
      <c r="F82" s="102"/>
      <c r="G82" s="103">
        <v>76147600</v>
      </c>
      <c r="H82" s="102"/>
      <c r="I82" s="103">
        <v>2648104</v>
      </c>
      <c r="J82" s="102"/>
      <c r="K82" s="103">
        <v>32000</v>
      </c>
      <c r="L82" s="102"/>
      <c r="M82" s="103">
        <f t="shared" si="2"/>
        <v>73499496</v>
      </c>
      <c r="N82" s="102"/>
      <c r="O82" s="103">
        <v>76147600</v>
      </c>
      <c r="P82" s="102"/>
      <c r="Q82" s="103">
        <v>2648104</v>
      </c>
      <c r="R82" s="102"/>
    </row>
    <row r="83" spans="1:18" ht="21.75" customHeight="1" x14ac:dyDescent="0.2">
      <c r="A83" s="8" t="s">
        <v>251</v>
      </c>
      <c r="C83" s="103">
        <v>380000</v>
      </c>
      <c r="D83" s="102"/>
      <c r="E83" s="103">
        <v>367933280003</v>
      </c>
      <c r="F83" s="102"/>
      <c r="G83" s="103">
        <v>369449416923</v>
      </c>
      <c r="H83" s="102"/>
      <c r="I83" s="103">
        <v>-1516136919</v>
      </c>
      <c r="J83" s="102"/>
      <c r="K83" s="103">
        <v>380000</v>
      </c>
      <c r="L83" s="102"/>
      <c r="M83" s="103">
        <f t="shared" si="2"/>
        <v>370965553842</v>
      </c>
      <c r="N83" s="102"/>
      <c r="O83" s="103">
        <v>369449416923</v>
      </c>
      <c r="P83" s="102"/>
      <c r="Q83" s="103">
        <v>-1516136919</v>
      </c>
      <c r="R83" s="102"/>
    </row>
    <row r="84" spans="1:18" ht="21.75" customHeight="1" x14ac:dyDescent="0.2">
      <c r="A84" s="8" t="s">
        <v>258</v>
      </c>
      <c r="C84" s="103">
        <v>400000</v>
      </c>
      <c r="D84" s="102"/>
      <c r="E84" s="103">
        <v>396345749310</v>
      </c>
      <c r="F84" s="102"/>
      <c r="G84" s="103">
        <v>400062500000</v>
      </c>
      <c r="H84" s="102"/>
      <c r="I84" s="103">
        <v>-3716750690</v>
      </c>
      <c r="J84" s="102"/>
      <c r="K84" s="103">
        <v>400000</v>
      </c>
      <c r="L84" s="102"/>
      <c r="M84" s="103">
        <f t="shared" si="2"/>
        <v>403779250690</v>
      </c>
      <c r="N84" s="102"/>
      <c r="O84" s="103">
        <v>400062500000</v>
      </c>
      <c r="P84" s="102"/>
      <c r="Q84" s="103">
        <v>-3716750690</v>
      </c>
      <c r="R84" s="102"/>
    </row>
    <row r="85" spans="1:18" ht="21.75" customHeight="1" x14ac:dyDescent="0.2">
      <c r="A85" s="8" t="s">
        <v>436</v>
      </c>
      <c r="C85" s="103">
        <v>1000</v>
      </c>
      <c r="D85" s="102"/>
      <c r="E85" s="103">
        <v>599845</v>
      </c>
      <c r="F85" s="102"/>
      <c r="G85" s="103">
        <v>-599845</v>
      </c>
      <c r="H85" s="102"/>
      <c r="I85" s="103">
        <v>0</v>
      </c>
      <c r="J85" s="102"/>
      <c r="K85" s="103">
        <v>1000</v>
      </c>
      <c r="L85" s="102"/>
      <c r="M85" s="103">
        <f t="shared" si="2"/>
        <v>-599845</v>
      </c>
      <c r="N85" s="102"/>
      <c r="O85" s="103">
        <v>-599845</v>
      </c>
      <c r="P85" s="102"/>
      <c r="Q85" s="103">
        <v>0</v>
      </c>
      <c r="R85" s="102"/>
    </row>
    <row r="86" spans="1:18" ht="21.75" customHeight="1" x14ac:dyDescent="0.2">
      <c r="A86" s="8" t="s">
        <v>342</v>
      </c>
      <c r="C86" s="103">
        <v>999000</v>
      </c>
      <c r="D86" s="102"/>
      <c r="E86" s="103">
        <v>93881819</v>
      </c>
      <c r="F86" s="102"/>
      <c r="G86" s="103">
        <v>121846617</v>
      </c>
      <c r="H86" s="102"/>
      <c r="I86" s="103">
        <v>215728436</v>
      </c>
      <c r="J86" s="102"/>
      <c r="K86" s="103">
        <v>999000</v>
      </c>
      <c r="L86" s="102"/>
      <c r="M86" s="103">
        <f t="shared" si="2"/>
        <v>-93881819</v>
      </c>
      <c r="N86" s="102"/>
      <c r="O86" s="103">
        <v>121846617</v>
      </c>
      <c r="P86" s="102"/>
      <c r="Q86" s="103">
        <v>215728436</v>
      </c>
      <c r="R86" s="102"/>
    </row>
    <row r="87" spans="1:18" ht="21.75" customHeight="1" x14ac:dyDescent="0.2">
      <c r="A87" s="8" t="s">
        <v>437</v>
      </c>
      <c r="C87" s="103">
        <v>51075000</v>
      </c>
      <c r="D87" s="102"/>
      <c r="E87" s="103">
        <v>8118833861</v>
      </c>
      <c r="F87" s="102"/>
      <c r="G87" s="103">
        <v>-8213446722</v>
      </c>
      <c r="H87" s="102"/>
      <c r="I87" s="103">
        <v>-94612861</v>
      </c>
      <c r="J87" s="102"/>
      <c r="K87" s="103">
        <v>51075000</v>
      </c>
      <c r="L87" s="102"/>
      <c r="M87" s="103">
        <f t="shared" si="2"/>
        <v>-8118833861</v>
      </c>
      <c r="N87" s="102"/>
      <c r="O87" s="103">
        <v>-8213446722</v>
      </c>
      <c r="P87" s="102"/>
      <c r="Q87" s="103">
        <v>-94612861</v>
      </c>
      <c r="R87" s="102"/>
    </row>
    <row r="88" spans="1:18" ht="21.75" customHeight="1" x14ac:dyDescent="0.2">
      <c r="A88" s="8" t="s">
        <v>438</v>
      </c>
      <c r="C88" s="103">
        <v>1474000</v>
      </c>
      <c r="D88" s="102"/>
      <c r="E88" s="103">
        <v>4420861</v>
      </c>
      <c r="F88" s="102"/>
      <c r="G88" s="103">
        <v>70819604</v>
      </c>
      <c r="H88" s="102"/>
      <c r="I88" s="103">
        <v>75240465</v>
      </c>
      <c r="J88" s="102"/>
      <c r="K88" s="103">
        <v>1474000</v>
      </c>
      <c r="L88" s="102"/>
      <c r="M88" s="103">
        <f t="shared" si="2"/>
        <v>-4420861</v>
      </c>
      <c r="N88" s="102"/>
      <c r="O88" s="103">
        <v>70819604</v>
      </c>
      <c r="P88" s="102"/>
      <c r="Q88" s="103">
        <v>75240465</v>
      </c>
      <c r="R88" s="102"/>
    </row>
    <row r="89" spans="1:18" ht="21.75" customHeight="1" x14ac:dyDescent="0.2">
      <c r="A89" s="8" t="s">
        <v>439</v>
      </c>
      <c r="C89" s="103">
        <v>10000</v>
      </c>
      <c r="D89" s="102"/>
      <c r="E89" s="103">
        <v>29992</v>
      </c>
      <c r="F89" s="102"/>
      <c r="G89" s="103">
        <v>479875</v>
      </c>
      <c r="H89" s="102"/>
      <c r="I89" s="103">
        <v>509867</v>
      </c>
      <c r="J89" s="102"/>
      <c r="K89" s="103">
        <v>10000</v>
      </c>
      <c r="L89" s="102"/>
      <c r="M89" s="103">
        <f t="shared" si="2"/>
        <v>-29992</v>
      </c>
      <c r="N89" s="102"/>
      <c r="O89" s="103">
        <v>479875</v>
      </c>
      <c r="P89" s="102"/>
      <c r="Q89" s="103">
        <v>509867</v>
      </c>
      <c r="R89" s="102"/>
    </row>
    <row r="90" spans="1:18" ht="21.75" customHeight="1" x14ac:dyDescent="0.2">
      <c r="A90" s="8" t="s">
        <v>440</v>
      </c>
      <c r="C90" s="103">
        <v>83028000</v>
      </c>
      <c r="D90" s="102"/>
      <c r="E90" s="103">
        <v>2739218469</v>
      </c>
      <c r="F90" s="102"/>
      <c r="G90" s="103">
        <v>-1640702254</v>
      </c>
      <c r="H90" s="102"/>
      <c r="I90" s="103">
        <v>1098516215</v>
      </c>
      <c r="J90" s="102"/>
      <c r="K90" s="103">
        <v>83028000</v>
      </c>
      <c r="L90" s="102"/>
      <c r="M90" s="103">
        <f t="shared" si="2"/>
        <v>-2739218469</v>
      </c>
      <c r="N90" s="102"/>
      <c r="O90" s="103">
        <v>-1640702254</v>
      </c>
      <c r="P90" s="102"/>
      <c r="Q90" s="103">
        <v>1098516215</v>
      </c>
      <c r="R90" s="102"/>
    </row>
    <row r="91" spans="1:18" ht="21.75" customHeight="1" x14ac:dyDescent="0.2">
      <c r="A91" s="8" t="s">
        <v>441</v>
      </c>
      <c r="C91" s="103">
        <v>1655000</v>
      </c>
      <c r="D91" s="102"/>
      <c r="E91" s="103">
        <v>77764970</v>
      </c>
      <c r="F91" s="102"/>
      <c r="G91" s="103">
        <v>-75089940</v>
      </c>
      <c r="H91" s="102"/>
      <c r="I91" s="103">
        <v>2675030</v>
      </c>
      <c r="J91" s="102"/>
      <c r="K91" s="103">
        <v>1655000</v>
      </c>
      <c r="L91" s="102"/>
      <c r="M91" s="103">
        <f t="shared" si="2"/>
        <v>-77764970</v>
      </c>
      <c r="N91" s="102"/>
      <c r="O91" s="103">
        <v>-75089940</v>
      </c>
      <c r="P91" s="102"/>
      <c r="Q91" s="103">
        <v>2675030</v>
      </c>
      <c r="R91" s="102"/>
    </row>
    <row r="92" spans="1:18" ht="21.75" customHeight="1" x14ac:dyDescent="0.2">
      <c r="A92" s="8" t="s">
        <v>442</v>
      </c>
      <c r="C92" s="103">
        <v>1050000</v>
      </c>
      <c r="D92" s="102"/>
      <c r="E92" s="103">
        <v>1049729</v>
      </c>
      <c r="F92" s="102"/>
      <c r="G92" s="103">
        <v>18895134</v>
      </c>
      <c r="H92" s="102"/>
      <c r="I92" s="103">
        <v>19944863</v>
      </c>
      <c r="J92" s="102"/>
      <c r="K92" s="103">
        <v>1050000</v>
      </c>
      <c r="L92" s="102"/>
      <c r="M92" s="103">
        <f t="shared" si="2"/>
        <v>-1049729</v>
      </c>
      <c r="N92" s="102"/>
      <c r="O92" s="103">
        <v>18895134</v>
      </c>
      <c r="P92" s="102"/>
      <c r="Q92" s="103">
        <v>19944863</v>
      </c>
      <c r="R92" s="102"/>
    </row>
    <row r="93" spans="1:18" ht="21.75" customHeight="1" x14ac:dyDescent="0.2">
      <c r="A93" s="8" t="s">
        <v>443</v>
      </c>
      <c r="C93" s="103">
        <v>1000</v>
      </c>
      <c r="D93" s="102"/>
      <c r="E93" s="103">
        <v>28992</v>
      </c>
      <c r="F93" s="102"/>
      <c r="G93" s="103">
        <v>441887</v>
      </c>
      <c r="H93" s="102"/>
      <c r="I93" s="103">
        <v>470879</v>
      </c>
      <c r="J93" s="102"/>
      <c r="K93" s="103">
        <v>1000</v>
      </c>
      <c r="L93" s="102"/>
      <c r="M93" s="103">
        <f t="shared" si="2"/>
        <v>-28992</v>
      </c>
      <c r="N93" s="102"/>
      <c r="O93" s="103">
        <v>441887</v>
      </c>
      <c r="P93" s="102"/>
      <c r="Q93" s="103">
        <v>470879</v>
      </c>
      <c r="R93" s="102"/>
    </row>
    <row r="94" spans="1:18" ht="21.75" customHeight="1" x14ac:dyDescent="0.2">
      <c r="A94" s="8" t="s">
        <v>444</v>
      </c>
      <c r="C94" s="103">
        <v>13325000</v>
      </c>
      <c r="D94" s="102"/>
      <c r="E94" s="103">
        <v>2637670624</v>
      </c>
      <c r="F94" s="102"/>
      <c r="G94" s="103">
        <v>-2758129813</v>
      </c>
      <c r="H94" s="102"/>
      <c r="I94" s="103">
        <v>-120459189</v>
      </c>
      <c r="J94" s="102"/>
      <c r="K94" s="103">
        <v>13325000</v>
      </c>
      <c r="L94" s="102"/>
      <c r="M94" s="103">
        <f t="shared" si="2"/>
        <v>-2637670624</v>
      </c>
      <c r="N94" s="102"/>
      <c r="O94" s="103">
        <v>-2758129813</v>
      </c>
      <c r="P94" s="102"/>
      <c r="Q94" s="103">
        <v>-120459189</v>
      </c>
      <c r="R94" s="102"/>
    </row>
    <row r="95" spans="1:18" ht="21.75" customHeight="1" x14ac:dyDescent="0.2">
      <c r="A95" s="8" t="s">
        <v>445</v>
      </c>
      <c r="C95" s="103">
        <v>1144000</v>
      </c>
      <c r="D95" s="102"/>
      <c r="E95" s="103">
        <v>285926355</v>
      </c>
      <c r="F95" s="102"/>
      <c r="G95" s="103">
        <v>-278519871</v>
      </c>
      <c r="H95" s="102"/>
      <c r="I95" s="103">
        <v>7406484</v>
      </c>
      <c r="J95" s="102"/>
      <c r="K95" s="103">
        <v>1144000</v>
      </c>
      <c r="L95" s="102"/>
      <c r="M95" s="103">
        <f t="shared" si="2"/>
        <v>-285926355</v>
      </c>
      <c r="N95" s="102"/>
      <c r="O95" s="103">
        <v>-278519871</v>
      </c>
      <c r="P95" s="102"/>
      <c r="Q95" s="103">
        <v>7406484</v>
      </c>
      <c r="R95" s="102"/>
    </row>
    <row r="96" spans="1:18" ht="21.75" customHeight="1" x14ac:dyDescent="0.2">
      <c r="A96" s="8" t="s">
        <v>340</v>
      </c>
      <c r="C96" s="103">
        <v>7701000</v>
      </c>
      <c r="D96" s="102"/>
      <c r="E96" s="103">
        <v>4942768909</v>
      </c>
      <c r="F96" s="102"/>
      <c r="G96" s="103">
        <v>-5096689373</v>
      </c>
      <c r="H96" s="102"/>
      <c r="I96" s="103">
        <v>-153920464</v>
      </c>
      <c r="J96" s="102"/>
      <c r="K96" s="103">
        <v>7701000</v>
      </c>
      <c r="L96" s="102"/>
      <c r="M96" s="103">
        <f t="shared" si="2"/>
        <v>-4942768909</v>
      </c>
      <c r="N96" s="102"/>
      <c r="O96" s="103">
        <v>-5096689373</v>
      </c>
      <c r="P96" s="102"/>
      <c r="Q96" s="103">
        <v>-153920464</v>
      </c>
      <c r="R96" s="102"/>
    </row>
    <row r="97" spans="1:18" ht="21.75" customHeight="1" x14ac:dyDescent="0.2">
      <c r="A97" s="8" t="s">
        <v>369</v>
      </c>
      <c r="C97" s="103">
        <v>3000000</v>
      </c>
      <c r="D97" s="102"/>
      <c r="E97" s="103">
        <v>29992275</v>
      </c>
      <c r="F97" s="102"/>
      <c r="G97" s="103">
        <v>1949497876</v>
      </c>
      <c r="H97" s="102"/>
      <c r="I97" s="103">
        <v>1979490151</v>
      </c>
      <c r="J97" s="102"/>
      <c r="K97" s="103">
        <v>3000000</v>
      </c>
      <c r="L97" s="102"/>
      <c r="M97" s="103">
        <f t="shared" si="2"/>
        <v>-29992275</v>
      </c>
      <c r="N97" s="102"/>
      <c r="O97" s="103">
        <v>1949497876</v>
      </c>
      <c r="P97" s="102"/>
      <c r="Q97" s="103">
        <v>1979490151</v>
      </c>
      <c r="R97" s="102"/>
    </row>
    <row r="98" spans="1:18" ht="21.75" customHeight="1" x14ac:dyDescent="0.2">
      <c r="A98" s="8" t="s">
        <v>446</v>
      </c>
      <c r="C98" s="103">
        <v>405000</v>
      </c>
      <c r="D98" s="102"/>
      <c r="E98" s="103">
        <v>3644061</v>
      </c>
      <c r="F98" s="102"/>
      <c r="G98" s="103">
        <v>54256026</v>
      </c>
      <c r="H98" s="102"/>
      <c r="I98" s="103">
        <v>57900087</v>
      </c>
      <c r="J98" s="102"/>
      <c r="K98" s="103">
        <v>405000</v>
      </c>
      <c r="L98" s="102"/>
      <c r="M98" s="103">
        <f t="shared" si="2"/>
        <v>-3644061</v>
      </c>
      <c r="N98" s="102"/>
      <c r="O98" s="103">
        <v>54256026</v>
      </c>
      <c r="P98" s="102"/>
      <c r="Q98" s="103">
        <v>57900087</v>
      </c>
      <c r="R98" s="102"/>
    </row>
    <row r="99" spans="1:18" ht="21.75" customHeight="1" x14ac:dyDescent="0.2">
      <c r="A99" s="8" t="s">
        <v>447</v>
      </c>
      <c r="C99" s="103">
        <v>10000</v>
      </c>
      <c r="D99" s="102"/>
      <c r="E99" s="103">
        <v>37990215</v>
      </c>
      <c r="F99" s="102"/>
      <c r="G99" s="103">
        <v>-37990215</v>
      </c>
      <c r="H99" s="102"/>
      <c r="I99" s="103">
        <v>0</v>
      </c>
      <c r="J99" s="102"/>
      <c r="K99" s="103">
        <v>10000</v>
      </c>
      <c r="L99" s="102"/>
      <c r="M99" s="103">
        <f t="shared" si="2"/>
        <v>-37990215</v>
      </c>
      <c r="N99" s="102"/>
      <c r="O99" s="103">
        <v>-37990215</v>
      </c>
      <c r="P99" s="102"/>
      <c r="Q99" s="103">
        <v>0</v>
      </c>
      <c r="R99" s="102"/>
    </row>
    <row r="100" spans="1:18" ht="21.75" customHeight="1" x14ac:dyDescent="0.2">
      <c r="A100" s="8" t="s">
        <v>366</v>
      </c>
      <c r="C100" s="103">
        <v>678000</v>
      </c>
      <c r="D100" s="102"/>
      <c r="E100" s="103">
        <v>16267809</v>
      </c>
      <c r="F100" s="102"/>
      <c r="G100" s="103">
        <v>96251209</v>
      </c>
      <c r="H100" s="102"/>
      <c r="I100" s="103">
        <v>112519018</v>
      </c>
      <c r="J100" s="102"/>
      <c r="K100" s="103">
        <v>678000</v>
      </c>
      <c r="L100" s="102"/>
      <c r="M100" s="103">
        <f t="shared" si="2"/>
        <v>-16267809</v>
      </c>
      <c r="N100" s="102"/>
      <c r="O100" s="103">
        <v>96251209</v>
      </c>
      <c r="P100" s="102"/>
      <c r="Q100" s="103">
        <v>112519018</v>
      </c>
      <c r="R100" s="102"/>
    </row>
    <row r="101" spans="1:18" ht="21.75" customHeight="1" x14ac:dyDescent="0.2">
      <c r="A101" s="8" t="s">
        <v>448</v>
      </c>
      <c r="C101" s="103">
        <v>2090000</v>
      </c>
      <c r="D101" s="102"/>
      <c r="E101" s="103">
        <v>104473091</v>
      </c>
      <c r="F101" s="102"/>
      <c r="G101" s="103">
        <v>-104446183</v>
      </c>
      <c r="H101" s="102"/>
      <c r="I101" s="103">
        <v>26908</v>
      </c>
      <c r="J101" s="102"/>
      <c r="K101" s="103">
        <v>2090000</v>
      </c>
      <c r="L101" s="102"/>
      <c r="M101" s="103">
        <f t="shared" si="2"/>
        <v>-104473091</v>
      </c>
      <c r="N101" s="102"/>
      <c r="O101" s="103">
        <v>-104446183</v>
      </c>
      <c r="P101" s="102"/>
      <c r="Q101" s="103">
        <v>26908</v>
      </c>
      <c r="R101" s="102"/>
    </row>
    <row r="102" spans="1:18" ht="21.75" customHeight="1" thickBot="1" x14ac:dyDescent="0.25">
      <c r="A102" s="170" t="s">
        <v>513</v>
      </c>
      <c r="C102" s="14">
        <f>SUM(C76:C101)</f>
        <v>2612898553</v>
      </c>
      <c r="E102" s="14">
        <f>SUM(E76:E101)</f>
        <v>4691803527671</v>
      </c>
      <c r="G102" s="14">
        <f>SUM(G76:G101)</f>
        <v>4600187569820</v>
      </c>
      <c r="I102" s="14">
        <f>SUM(I76:I101)</f>
        <v>59829705906</v>
      </c>
      <c r="K102" s="14">
        <f>SUM(K76:K101)</f>
        <v>2612898553</v>
      </c>
      <c r="M102" s="14">
        <f>SUM(M76:M101)</f>
        <v>4547578814693</v>
      </c>
      <c r="O102" s="14">
        <f>SUM(O76:O101)</f>
        <v>4607445878977</v>
      </c>
      <c r="Q102" s="14">
        <f>SUM(Q76:Q101)</f>
        <v>59867064284</v>
      </c>
      <c r="R102" s="102"/>
    </row>
    <row r="103" spans="1:18" ht="21.75" customHeight="1" thickTop="1" x14ac:dyDescent="0.2">
      <c r="A103" s="170"/>
      <c r="C103" s="103"/>
      <c r="D103" s="102"/>
      <c r="E103" s="103"/>
      <c r="F103" s="102"/>
      <c r="G103" s="103"/>
      <c r="H103" s="102"/>
      <c r="I103" s="103"/>
      <c r="J103" s="102"/>
      <c r="K103" s="103"/>
      <c r="L103" s="102"/>
      <c r="M103" s="103"/>
      <c r="N103" s="102"/>
      <c r="O103" s="103"/>
      <c r="P103" s="102"/>
      <c r="Q103" s="103"/>
      <c r="R103" s="102"/>
    </row>
    <row r="104" spans="1:18" ht="21.75" customHeight="1" x14ac:dyDescent="0.2">
      <c r="A104" s="185">
        <v>33</v>
      </c>
      <c r="B104" s="185"/>
      <c r="C104" s="185"/>
      <c r="D104" s="185"/>
      <c r="E104" s="185"/>
      <c r="F104" s="185"/>
      <c r="G104" s="185"/>
      <c r="H104" s="185"/>
      <c r="I104" s="185"/>
      <c r="J104" s="185"/>
      <c r="K104" s="185"/>
      <c r="L104" s="185"/>
      <c r="M104" s="185"/>
      <c r="N104" s="185"/>
      <c r="O104" s="185"/>
      <c r="P104" s="185"/>
      <c r="Q104" s="185"/>
      <c r="R104" s="102"/>
    </row>
    <row r="105" spans="1:18" ht="21.75" customHeight="1" x14ac:dyDescent="0.2">
      <c r="A105" s="196" t="s">
        <v>0</v>
      </c>
      <c r="B105" s="196"/>
      <c r="C105" s="196"/>
      <c r="D105" s="196"/>
      <c r="E105" s="196"/>
      <c r="F105" s="196"/>
      <c r="G105" s="196"/>
      <c r="H105" s="196"/>
      <c r="I105" s="196"/>
      <c r="J105" s="196"/>
      <c r="K105" s="196"/>
      <c r="L105" s="196"/>
      <c r="M105" s="196"/>
      <c r="N105" s="196"/>
      <c r="O105" s="196"/>
      <c r="P105" s="196"/>
      <c r="Q105" s="196"/>
      <c r="R105" s="102"/>
    </row>
    <row r="106" spans="1:18" ht="21.75" customHeight="1" x14ac:dyDescent="0.2">
      <c r="A106" s="196" t="s">
        <v>276</v>
      </c>
      <c r="B106" s="196"/>
      <c r="C106" s="196"/>
      <c r="D106" s="196"/>
      <c r="E106" s="196"/>
      <c r="F106" s="196"/>
      <c r="G106" s="196"/>
      <c r="H106" s="196"/>
      <c r="I106" s="196"/>
      <c r="J106" s="196"/>
      <c r="K106" s="196"/>
      <c r="L106" s="196"/>
      <c r="M106" s="196"/>
      <c r="N106" s="196"/>
      <c r="O106" s="196"/>
      <c r="P106" s="196"/>
      <c r="Q106" s="196"/>
      <c r="R106" s="102"/>
    </row>
    <row r="107" spans="1:18" ht="21.75" customHeight="1" x14ac:dyDescent="0.2">
      <c r="A107" s="196" t="s">
        <v>2</v>
      </c>
      <c r="B107" s="196"/>
      <c r="C107" s="196"/>
      <c r="D107" s="196"/>
      <c r="E107" s="196"/>
      <c r="F107" s="196"/>
      <c r="G107" s="196"/>
      <c r="H107" s="196"/>
      <c r="I107" s="196"/>
      <c r="J107" s="196"/>
      <c r="K107" s="196"/>
      <c r="L107" s="196"/>
      <c r="M107" s="196"/>
      <c r="N107" s="196"/>
      <c r="O107" s="196"/>
      <c r="P107" s="196"/>
      <c r="Q107" s="196"/>
      <c r="R107" s="102"/>
    </row>
    <row r="108" spans="1:18" ht="21.75" customHeight="1" x14ac:dyDescent="0.2">
      <c r="R108" s="102"/>
    </row>
    <row r="109" spans="1:18" ht="21.75" customHeight="1" x14ac:dyDescent="0.2">
      <c r="A109" s="186" t="s">
        <v>434</v>
      </c>
      <c r="B109" s="186"/>
      <c r="C109" s="186"/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02"/>
    </row>
    <row r="110" spans="1:18" ht="21.75" customHeight="1" x14ac:dyDescent="0.2">
      <c r="A110" s="194" t="s">
        <v>279</v>
      </c>
      <c r="C110" s="194" t="s">
        <v>293</v>
      </c>
      <c r="D110" s="194"/>
      <c r="E110" s="194"/>
      <c r="F110" s="194"/>
      <c r="G110" s="194"/>
      <c r="H110" s="194"/>
      <c r="I110" s="194"/>
      <c r="K110" s="194" t="s">
        <v>294</v>
      </c>
      <c r="L110" s="194"/>
      <c r="M110" s="194"/>
      <c r="N110" s="194"/>
      <c r="O110" s="194"/>
      <c r="P110" s="194"/>
      <c r="Q110" s="194"/>
      <c r="R110" s="102"/>
    </row>
    <row r="111" spans="1:18" ht="42" x14ac:dyDescent="0.2">
      <c r="A111" s="194"/>
      <c r="C111" s="16" t="s">
        <v>13</v>
      </c>
      <c r="D111" s="4"/>
      <c r="E111" s="16" t="s">
        <v>15</v>
      </c>
      <c r="F111" s="4"/>
      <c r="G111" s="16" t="s">
        <v>325</v>
      </c>
      <c r="H111" s="4"/>
      <c r="I111" s="16" t="s">
        <v>435</v>
      </c>
      <c r="K111" s="16" t="s">
        <v>13</v>
      </c>
      <c r="L111" s="4"/>
      <c r="M111" s="16" t="s">
        <v>15</v>
      </c>
      <c r="N111" s="4"/>
      <c r="O111" s="16" t="s">
        <v>325</v>
      </c>
      <c r="P111" s="4"/>
      <c r="Q111" s="16" t="s">
        <v>435</v>
      </c>
      <c r="R111" s="102"/>
    </row>
    <row r="112" spans="1:18" ht="21.75" customHeight="1" x14ac:dyDescent="0.2">
      <c r="A112" s="169" t="s">
        <v>514</v>
      </c>
      <c r="C112" s="101">
        <f>C102</f>
        <v>2612898553</v>
      </c>
      <c r="D112" s="102"/>
      <c r="E112" s="101">
        <f>E102</f>
        <v>4691803527671</v>
      </c>
      <c r="F112" s="102"/>
      <c r="G112" s="101">
        <f>G102</f>
        <v>4600187569820</v>
      </c>
      <c r="H112" s="102"/>
      <c r="I112" s="101">
        <f>I102</f>
        <v>59829705906</v>
      </c>
      <c r="J112" s="102"/>
      <c r="K112" s="101">
        <f>K102</f>
        <v>2612898553</v>
      </c>
      <c r="L112" s="102"/>
      <c r="M112" s="101">
        <f>M102</f>
        <v>4547578814693</v>
      </c>
      <c r="N112" s="102"/>
      <c r="O112" s="101">
        <f>O102</f>
        <v>4607445878977</v>
      </c>
      <c r="P112" s="102"/>
      <c r="Q112" s="101">
        <f>Q102</f>
        <v>59867064284</v>
      </c>
      <c r="R112" s="102"/>
    </row>
    <row r="113" spans="1:18" ht="21.75" customHeight="1" x14ac:dyDescent="0.2">
      <c r="A113" s="8" t="s">
        <v>354</v>
      </c>
      <c r="C113" s="103">
        <v>5362000</v>
      </c>
      <c r="D113" s="102"/>
      <c r="E113" s="103">
        <v>2144247714</v>
      </c>
      <c r="F113" s="102"/>
      <c r="G113" s="103">
        <v>-3372498398</v>
      </c>
      <c r="H113" s="102"/>
      <c r="I113" s="103">
        <v>-1228250684</v>
      </c>
      <c r="J113" s="102"/>
      <c r="K113" s="103">
        <v>5362000</v>
      </c>
      <c r="L113" s="102"/>
      <c r="M113" s="103">
        <f>O113-Q113</f>
        <v>-2144247714</v>
      </c>
      <c r="N113" s="102"/>
      <c r="O113" s="103">
        <v>-3372498398</v>
      </c>
      <c r="P113" s="102"/>
      <c r="Q113" s="103">
        <v>-1228250684</v>
      </c>
      <c r="R113" s="102"/>
    </row>
    <row r="114" spans="1:18" ht="21.75" customHeight="1" x14ac:dyDescent="0.2">
      <c r="A114" s="8" t="s">
        <v>449</v>
      </c>
      <c r="C114" s="103">
        <v>200000</v>
      </c>
      <c r="D114" s="102"/>
      <c r="E114" s="103">
        <v>19994850</v>
      </c>
      <c r="F114" s="102"/>
      <c r="G114" s="103">
        <v>-19989700</v>
      </c>
      <c r="H114" s="102"/>
      <c r="I114" s="103">
        <v>5150</v>
      </c>
      <c r="J114" s="102"/>
      <c r="K114" s="103">
        <v>200000</v>
      </c>
      <c r="L114" s="102"/>
      <c r="M114" s="103">
        <f t="shared" ref="M114:M138" si="3">O114-Q114</f>
        <v>-19994850</v>
      </c>
      <c r="N114" s="102"/>
      <c r="O114" s="103">
        <v>-19989700</v>
      </c>
      <c r="P114" s="102"/>
      <c r="Q114" s="103">
        <v>5150</v>
      </c>
      <c r="R114" s="102"/>
    </row>
    <row r="115" spans="1:18" ht="21.75" customHeight="1" x14ac:dyDescent="0.2">
      <c r="A115" s="8" t="s">
        <v>450</v>
      </c>
      <c r="C115" s="103">
        <v>1140000</v>
      </c>
      <c r="D115" s="102"/>
      <c r="E115" s="103">
        <v>2279412</v>
      </c>
      <c r="F115" s="102"/>
      <c r="G115" s="103">
        <v>31977931</v>
      </c>
      <c r="H115" s="102"/>
      <c r="I115" s="103">
        <v>34257343</v>
      </c>
      <c r="J115" s="102"/>
      <c r="K115" s="103">
        <v>1140000</v>
      </c>
      <c r="L115" s="102"/>
      <c r="M115" s="103">
        <f t="shared" si="3"/>
        <v>-2279412</v>
      </c>
      <c r="N115" s="102"/>
      <c r="O115" s="103">
        <v>31977931</v>
      </c>
      <c r="P115" s="102"/>
      <c r="Q115" s="103">
        <v>34257343</v>
      </c>
      <c r="R115" s="102"/>
    </row>
    <row r="116" spans="1:18" ht="21.75" customHeight="1" x14ac:dyDescent="0.2">
      <c r="A116" s="8" t="s">
        <v>424</v>
      </c>
      <c r="C116" s="103">
        <v>186628000</v>
      </c>
      <c r="D116" s="102"/>
      <c r="E116" s="103">
        <v>33957549678</v>
      </c>
      <c r="F116" s="102"/>
      <c r="G116" s="103">
        <v>-58035950338</v>
      </c>
      <c r="H116" s="102"/>
      <c r="I116" s="103">
        <v>-24078400660</v>
      </c>
      <c r="J116" s="102"/>
      <c r="K116" s="103">
        <v>186628000</v>
      </c>
      <c r="L116" s="102"/>
      <c r="M116" s="103">
        <f t="shared" si="3"/>
        <v>-33957549678</v>
      </c>
      <c r="N116" s="102"/>
      <c r="O116" s="103">
        <v>-58035950338</v>
      </c>
      <c r="P116" s="102"/>
      <c r="Q116" s="103">
        <v>-24078400660</v>
      </c>
      <c r="R116" s="102"/>
    </row>
    <row r="117" spans="1:18" ht="21.75" customHeight="1" x14ac:dyDescent="0.2">
      <c r="A117" s="8" t="s">
        <v>451</v>
      </c>
      <c r="C117" s="103">
        <v>2724000</v>
      </c>
      <c r="D117" s="102"/>
      <c r="E117" s="103">
        <v>198800795</v>
      </c>
      <c r="F117" s="102"/>
      <c r="G117" s="103">
        <v>-141611525</v>
      </c>
      <c r="H117" s="102"/>
      <c r="I117" s="103">
        <v>57189270</v>
      </c>
      <c r="J117" s="102"/>
      <c r="K117" s="103">
        <v>2724000</v>
      </c>
      <c r="L117" s="102"/>
      <c r="M117" s="103">
        <f t="shared" si="3"/>
        <v>-198800795</v>
      </c>
      <c r="N117" s="102"/>
      <c r="O117" s="103">
        <v>-141611525</v>
      </c>
      <c r="P117" s="102"/>
      <c r="Q117" s="103">
        <v>57189270</v>
      </c>
      <c r="R117" s="102"/>
    </row>
    <row r="118" spans="1:18" ht="21.75" customHeight="1" x14ac:dyDescent="0.2">
      <c r="A118" s="8" t="s">
        <v>452</v>
      </c>
      <c r="C118" s="103">
        <v>2619000</v>
      </c>
      <c r="D118" s="102"/>
      <c r="E118" s="103">
        <v>1529102154</v>
      </c>
      <c r="F118" s="102"/>
      <c r="G118" s="103">
        <v>-1662818621</v>
      </c>
      <c r="H118" s="102"/>
      <c r="I118" s="103">
        <v>-133716467</v>
      </c>
      <c r="J118" s="102"/>
      <c r="K118" s="103">
        <v>2619000</v>
      </c>
      <c r="L118" s="102"/>
      <c r="M118" s="103">
        <f t="shared" si="3"/>
        <v>-1529102154</v>
      </c>
      <c r="N118" s="102"/>
      <c r="O118" s="103">
        <v>-1662818621</v>
      </c>
      <c r="P118" s="102"/>
      <c r="Q118" s="103">
        <v>-133716467</v>
      </c>
      <c r="R118" s="102"/>
    </row>
    <row r="119" spans="1:18" ht="21.75" customHeight="1" x14ac:dyDescent="0.2">
      <c r="A119" s="8" t="s">
        <v>453</v>
      </c>
      <c r="C119" s="103">
        <v>15000</v>
      </c>
      <c r="D119" s="102"/>
      <c r="E119" s="103">
        <v>1919505</v>
      </c>
      <c r="F119" s="102"/>
      <c r="G119" s="103">
        <v>-2079010</v>
      </c>
      <c r="H119" s="102"/>
      <c r="I119" s="103">
        <v>-159505</v>
      </c>
      <c r="J119" s="102"/>
      <c r="K119" s="103">
        <v>15000</v>
      </c>
      <c r="L119" s="102"/>
      <c r="M119" s="103">
        <f t="shared" si="3"/>
        <v>-1919505</v>
      </c>
      <c r="N119" s="102"/>
      <c r="O119" s="103">
        <v>-2079010</v>
      </c>
      <c r="P119" s="102"/>
      <c r="Q119" s="103">
        <v>-159505</v>
      </c>
      <c r="R119" s="102"/>
    </row>
    <row r="120" spans="1:18" ht="21.75" customHeight="1" x14ac:dyDescent="0.2">
      <c r="A120" s="8" t="s">
        <v>454</v>
      </c>
      <c r="C120" s="103">
        <v>10628000</v>
      </c>
      <c r="D120" s="102"/>
      <c r="E120" s="103">
        <v>1785044232</v>
      </c>
      <c r="F120" s="102"/>
      <c r="G120" s="103">
        <v>-1924115464</v>
      </c>
      <c r="H120" s="102"/>
      <c r="I120" s="103">
        <v>-139071232</v>
      </c>
      <c r="J120" s="102"/>
      <c r="K120" s="103">
        <v>10628000</v>
      </c>
      <c r="L120" s="102"/>
      <c r="M120" s="103">
        <f t="shared" si="3"/>
        <v>-1785044232</v>
      </c>
      <c r="N120" s="102"/>
      <c r="O120" s="103">
        <v>-1924115464</v>
      </c>
      <c r="P120" s="102"/>
      <c r="Q120" s="103">
        <v>-139071232</v>
      </c>
      <c r="R120" s="102"/>
    </row>
    <row r="121" spans="1:18" ht="21.75" customHeight="1" x14ac:dyDescent="0.2">
      <c r="A121" s="8" t="s">
        <v>455</v>
      </c>
      <c r="C121" s="103">
        <v>1000000</v>
      </c>
      <c r="D121" s="102"/>
      <c r="E121" s="103">
        <v>250935367</v>
      </c>
      <c r="F121" s="102"/>
      <c r="G121" s="103">
        <v>-278870734</v>
      </c>
      <c r="H121" s="102"/>
      <c r="I121" s="103">
        <v>-27935367</v>
      </c>
      <c r="J121" s="102"/>
      <c r="K121" s="103">
        <v>1000000</v>
      </c>
      <c r="L121" s="102"/>
      <c r="M121" s="103">
        <f t="shared" si="3"/>
        <v>-250935367</v>
      </c>
      <c r="N121" s="102"/>
      <c r="O121" s="103">
        <v>-278870734</v>
      </c>
      <c r="P121" s="102"/>
      <c r="Q121" s="103">
        <v>-27935367</v>
      </c>
      <c r="R121" s="102"/>
    </row>
    <row r="122" spans="1:18" ht="21.75" customHeight="1" x14ac:dyDescent="0.2">
      <c r="A122" s="8" t="s">
        <v>456</v>
      </c>
      <c r="C122" s="103">
        <v>146272000</v>
      </c>
      <c r="D122" s="102"/>
      <c r="E122" s="103">
        <v>7896654087</v>
      </c>
      <c r="F122" s="102"/>
      <c r="G122" s="103">
        <v>-7824512302</v>
      </c>
      <c r="H122" s="102"/>
      <c r="I122" s="103">
        <v>72141785</v>
      </c>
      <c r="J122" s="102"/>
      <c r="K122" s="103">
        <v>146272000</v>
      </c>
      <c r="L122" s="102"/>
      <c r="M122" s="103">
        <f t="shared" si="3"/>
        <v>-7896654087</v>
      </c>
      <c r="N122" s="102"/>
      <c r="O122" s="103">
        <v>-7824512302</v>
      </c>
      <c r="P122" s="102"/>
      <c r="Q122" s="103">
        <v>72141785</v>
      </c>
      <c r="R122" s="102"/>
    </row>
    <row r="123" spans="1:18" ht="21.75" customHeight="1" x14ac:dyDescent="0.2">
      <c r="A123" s="8" t="s">
        <v>457</v>
      </c>
      <c r="C123" s="103">
        <v>1141000</v>
      </c>
      <c r="D123" s="102"/>
      <c r="E123" s="103">
        <v>261221718</v>
      </c>
      <c r="F123" s="102"/>
      <c r="G123" s="103">
        <v>-300948257</v>
      </c>
      <c r="H123" s="102"/>
      <c r="I123" s="103">
        <v>-39726539</v>
      </c>
      <c r="J123" s="102"/>
      <c r="K123" s="103">
        <v>1141000</v>
      </c>
      <c r="L123" s="102"/>
      <c r="M123" s="103">
        <f t="shared" si="3"/>
        <v>-261221718</v>
      </c>
      <c r="N123" s="102"/>
      <c r="O123" s="103">
        <v>-300948257</v>
      </c>
      <c r="P123" s="102"/>
      <c r="Q123" s="103">
        <v>-39726539</v>
      </c>
      <c r="R123" s="102"/>
    </row>
    <row r="124" spans="1:18" ht="21.75" customHeight="1" x14ac:dyDescent="0.2">
      <c r="A124" s="8" t="s">
        <v>458</v>
      </c>
      <c r="C124" s="103">
        <v>2760000</v>
      </c>
      <c r="D124" s="102"/>
      <c r="E124" s="103">
        <v>1622462108</v>
      </c>
      <c r="F124" s="102"/>
      <c r="G124" s="103">
        <v>-1395700713</v>
      </c>
      <c r="H124" s="102"/>
      <c r="I124" s="103">
        <v>226761395</v>
      </c>
      <c r="J124" s="102"/>
      <c r="K124" s="103">
        <v>2760000</v>
      </c>
      <c r="L124" s="102"/>
      <c r="M124" s="103">
        <f t="shared" si="3"/>
        <v>-1622462108</v>
      </c>
      <c r="N124" s="102"/>
      <c r="O124" s="103">
        <v>-1395700713</v>
      </c>
      <c r="P124" s="102"/>
      <c r="Q124" s="103">
        <v>226761395</v>
      </c>
      <c r="R124" s="102"/>
    </row>
    <row r="125" spans="1:18" ht="21.75" customHeight="1" x14ac:dyDescent="0.2">
      <c r="A125" s="8" t="s">
        <v>362</v>
      </c>
      <c r="C125" s="103">
        <v>13711000</v>
      </c>
      <c r="D125" s="102"/>
      <c r="E125" s="103">
        <v>4948396459</v>
      </c>
      <c r="F125" s="102"/>
      <c r="G125" s="103">
        <v>-5196839733</v>
      </c>
      <c r="H125" s="102"/>
      <c r="I125" s="103">
        <v>-248443274</v>
      </c>
      <c r="J125" s="102"/>
      <c r="K125" s="103">
        <v>13711000</v>
      </c>
      <c r="L125" s="102"/>
      <c r="M125" s="103">
        <f t="shared" si="3"/>
        <v>-4948396459</v>
      </c>
      <c r="N125" s="102"/>
      <c r="O125" s="103">
        <v>-5196839733</v>
      </c>
      <c r="P125" s="102"/>
      <c r="Q125" s="103">
        <v>-248443274</v>
      </c>
      <c r="R125" s="102"/>
    </row>
    <row r="126" spans="1:18" ht="21.75" customHeight="1" x14ac:dyDescent="0.2">
      <c r="A126" s="8" t="s">
        <v>459</v>
      </c>
      <c r="C126" s="103">
        <v>9000</v>
      </c>
      <c r="D126" s="102"/>
      <c r="E126" s="103">
        <v>26993</v>
      </c>
      <c r="F126" s="102"/>
      <c r="G126" s="103">
        <v>926761</v>
      </c>
      <c r="H126" s="102"/>
      <c r="I126" s="103">
        <v>953754</v>
      </c>
      <c r="J126" s="102"/>
      <c r="K126" s="103">
        <v>9000</v>
      </c>
      <c r="L126" s="102"/>
      <c r="M126" s="103">
        <f t="shared" si="3"/>
        <v>-26993</v>
      </c>
      <c r="N126" s="102"/>
      <c r="O126" s="103">
        <v>926761</v>
      </c>
      <c r="P126" s="102"/>
      <c r="Q126" s="103">
        <v>953754</v>
      </c>
      <c r="R126" s="102"/>
    </row>
    <row r="127" spans="1:18" ht="21.75" customHeight="1" x14ac:dyDescent="0.2">
      <c r="A127" s="8" t="s">
        <v>460</v>
      </c>
      <c r="C127" s="103">
        <v>67000</v>
      </c>
      <c r="D127" s="102"/>
      <c r="E127" s="103">
        <v>2411378</v>
      </c>
      <c r="F127" s="102"/>
      <c r="G127" s="103">
        <v>-2143446</v>
      </c>
      <c r="H127" s="102"/>
      <c r="I127" s="103">
        <v>267932</v>
      </c>
      <c r="J127" s="102"/>
      <c r="K127" s="103">
        <v>67000</v>
      </c>
      <c r="L127" s="102"/>
      <c r="M127" s="103">
        <f t="shared" si="3"/>
        <v>-2411378</v>
      </c>
      <c r="N127" s="102"/>
      <c r="O127" s="103">
        <v>-2143446</v>
      </c>
      <c r="P127" s="102"/>
      <c r="Q127" s="103">
        <v>267932</v>
      </c>
      <c r="R127" s="102"/>
    </row>
    <row r="128" spans="1:18" ht="21.75" customHeight="1" x14ac:dyDescent="0.2">
      <c r="A128" s="8" t="s">
        <v>461</v>
      </c>
      <c r="C128" s="103">
        <v>7530000</v>
      </c>
      <c r="D128" s="102"/>
      <c r="E128" s="103">
        <v>15056122</v>
      </c>
      <c r="F128" s="102"/>
      <c r="G128" s="103">
        <v>37640305</v>
      </c>
      <c r="H128" s="102"/>
      <c r="I128" s="103">
        <v>52696427</v>
      </c>
      <c r="J128" s="102"/>
      <c r="K128" s="103">
        <v>7530000</v>
      </c>
      <c r="L128" s="102"/>
      <c r="M128" s="103">
        <f t="shared" si="3"/>
        <v>-15056122</v>
      </c>
      <c r="N128" s="102"/>
      <c r="O128" s="103">
        <v>37640305</v>
      </c>
      <c r="P128" s="102"/>
      <c r="Q128" s="103">
        <v>52696427</v>
      </c>
      <c r="R128" s="102"/>
    </row>
    <row r="129" spans="1:18" ht="21.75" customHeight="1" x14ac:dyDescent="0.2">
      <c r="A129" s="8" t="s">
        <v>462</v>
      </c>
      <c r="C129" s="103">
        <v>18000</v>
      </c>
      <c r="D129" s="102"/>
      <c r="E129" s="103">
        <v>2375388</v>
      </c>
      <c r="F129" s="102"/>
      <c r="G129" s="103">
        <v>-2368777</v>
      </c>
      <c r="H129" s="102"/>
      <c r="I129" s="103">
        <v>6611</v>
      </c>
      <c r="J129" s="102"/>
      <c r="K129" s="103">
        <v>18000</v>
      </c>
      <c r="L129" s="102"/>
      <c r="M129" s="103">
        <f t="shared" si="3"/>
        <v>-2375388</v>
      </c>
      <c r="N129" s="102"/>
      <c r="O129" s="103">
        <v>-2368777</v>
      </c>
      <c r="P129" s="102"/>
      <c r="Q129" s="103">
        <v>6611</v>
      </c>
      <c r="R129" s="102"/>
    </row>
    <row r="130" spans="1:18" ht="21.75" customHeight="1" x14ac:dyDescent="0.2">
      <c r="A130" s="8" t="s">
        <v>463</v>
      </c>
      <c r="C130" s="103">
        <v>2401000</v>
      </c>
      <c r="D130" s="102"/>
      <c r="E130" s="103">
        <v>2186747767</v>
      </c>
      <c r="F130" s="102"/>
      <c r="G130" s="103">
        <v>-1729022760</v>
      </c>
      <c r="H130" s="102"/>
      <c r="I130" s="103">
        <v>457725007</v>
      </c>
      <c r="J130" s="102"/>
      <c r="K130" s="103">
        <v>2401000</v>
      </c>
      <c r="L130" s="102"/>
      <c r="M130" s="103">
        <f t="shared" si="3"/>
        <v>-2186747767</v>
      </c>
      <c r="N130" s="102"/>
      <c r="O130" s="103">
        <v>-1729022760</v>
      </c>
      <c r="P130" s="102"/>
      <c r="Q130" s="103">
        <v>457725007</v>
      </c>
      <c r="R130" s="102"/>
    </row>
    <row r="131" spans="1:18" ht="21.75" customHeight="1" x14ac:dyDescent="0.2">
      <c r="A131" s="8" t="s">
        <v>464</v>
      </c>
      <c r="C131" s="103">
        <v>136419000</v>
      </c>
      <c r="D131" s="102"/>
      <c r="E131" s="103">
        <v>19230125967</v>
      </c>
      <c r="F131" s="102"/>
      <c r="G131" s="103">
        <v>-17538485502</v>
      </c>
      <c r="H131" s="102"/>
      <c r="I131" s="103">
        <v>1691640465</v>
      </c>
      <c r="J131" s="102"/>
      <c r="K131" s="103">
        <v>136419000</v>
      </c>
      <c r="L131" s="102"/>
      <c r="M131" s="103">
        <f t="shared" si="3"/>
        <v>-19230125967</v>
      </c>
      <c r="N131" s="102"/>
      <c r="O131" s="103">
        <v>-17538485502</v>
      </c>
      <c r="P131" s="102"/>
      <c r="Q131" s="103">
        <v>1691640465</v>
      </c>
      <c r="R131" s="102"/>
    </row>
    <row r="132" spans="1:18" ht="21.75" customHeight="1" x14ac:dyDescent="0.2">
      <c r="A132" s="8" t="s">
        <v>465</v>
      </c>
      <c r="C132" s="103">
        <v>300000</v>
      </c>
      <c r="D132" s="102"/>
      <c r="E132" s="103">
        <v>599845</v>
      </c>
      <c r="F132" s="102"/>
      <c r="G132" s="103">
        <v>2399382</v>
      </c>
      <c r="H132" s="102"/>
      <c r="I132" s="103">
        <v>2999227</v>
      </c>
      <c r="J132" s="102"/>
      <c r="K132" s="103">
        <v>300000</v>
      </c>
      <c r="L132" s="102"/>
      <c r="M132" s="103">
        <f t="shared" si="3"/>
        <v>-599845</v>
      </c>
      <c r="N132" s="102"/>
      <c r="O132" s="103">
        <v>2399382</v>
      </c>
      <c r="P132" s="102"/>
      <c r="Q132" s="103">
        <v>2999227</v>
      </c>
      <c r="R132" s="102"/>
    </row>
    <row r="133" spans="1:18" ht="21.75" customHeight="1" x14ac:dyDescent="0.2">
      <c r="A133" s="8" t="s">
        <v>466</v>
      </c>
      <c r="C133" s="103">
        <v>11000</v>
      </c>
      <c r="D133" s="102"/>
      <c r="E133" s="103">
        <v>2298408</v>
      </c>
      <c r="F133" s="102"/>
      <c r="G133" s="103">
        <v>-2298408</v>
      </c>
      <c r="H133" s="102"/>
      <c r="I133" s="103">
        <v>0</v>
      </c>
      <c r="J133" s="102"/>
      <c r="K133" s="103">
        <v>11000</v>
      </c>
      <c r="L133" s="102"/>
      <c r="M133" s="103">
        <f t="shared" si="3"/>
        <v>-2298408</v>
      </c>
      <c r="N133" s="102"/>
      <c r="O133" s="103">
        <v>-2298408</v>
      </c>
      <c r="P133" s="102"/>
      <c r="Q133" s="103">
        <v>0</v>
      </c>
      <c r="R133" s="102"/>
    </row>
    <row r="134" spans="1:18" ht="21.75" customHeight="1" x14ac:dyDescent="0.2">
      <c r="A134" s="8" t="s">
        <v>467</v>
      </c>
      <c r="C134" s="103">
        <v>534000</v>
      </c>
      <c r="D134" s="102"/>
      <c r="E134" s="103">
        <v>115314298</v>
      </c>
      <c r="F134" s="102"/>
      <c r="G134" s="103">
        <v>-105704772</v>
      </c>
      <c r="H134" s="102"/>
      <c r="I134" s="103">
        <v>9609526</v>
      </c>
      <c r="J134" s="102"/>
      <c r="K134" s="103">
        <v>534000</v>
      </c>
      <c r="L134" s="102"/>
      <c r="M134" s="103">
        <f t="shared" si="3"/>
        <v>-115314298</v>
      </c>
      <c r="N134" s="102"/>
      <c r="O134" s="103">
        <v>-105704772</v>
      </c>
      <c r="P134" s="102"/>
      <c r="Q134" s="103">
        <v>9609526</v>
      </c>
      <c r="R134" s="102"/>
    </row>
    <row r="135" spans="1:18" ht="21.75" customHeight="1" x14ac:dyDescent="0.2">
      <c r="A135" s="8" t="s">
        <v>468</v>
      </c>
      <c r="C135" s="103">
        <v>36628000</v>
      </c>
      <c r="D135" s="102"/>
      <c r="E135" s="103">
        <v>402804251</v>
      </c>
      <c r="F135" s="102"/>
      <c r="G135" s="103">
        <v>24642259</v>
      </c>
      <c r="H135" s="102"/>
      <c r="I135" s="103">
        <v>427446510</v>
      </c>
      <c r="J135" s="102"/>
      <c r="K135" s="103">
        <v>36628000</v>
      </c>
      <c r="L135" s="102"/>
      <c r="M135" s="103">
        <f t="shared" si="3"/>
        <v>-402804251</v>
      </c>
      <c r="N135" s="102"/>
      <c r="O135" s="103">
        <v>24642259</v>
      </c>
      <c r="P135" s="102"/>
      <c r="Q135" s="103">
        <v>427446510</v>
      </c>
      <c r="R135" s="102"/>
    </row>
    <row r="136" spans="1:18" ht="21.75" customHeight="1" x14ac:dyDescent="0.2">
      <c r="A136" s="8" t="s">
        <v>389</v>
      </c>
      <c r="C136" s="103">
        <v>209000000</v>
      </c>
      <c r="D136" s="102"/>
      <c r="E136" s="103">
        <v>9820470577</v>
      </c>
      <c r="F136" s="102"/>
      <c r="G136" s="103">
        <v>12962241499</v>
      </c>
      <c r="H136" s="102"/>
      <c r="I136" s="103">
        <v>22782712076</v>
      </c>
      <c r="J136" s="102"/>
      <c r="K136" s="103">
        <v>209000000</v>
      </c>
      <c r="L136" s="102"/>
      <c r="M136" s="103">
        <f t="shared" si="3"/>
        <v>-9820470577</v>
      </c>
      <c r="N136" s="102"/>
      <c r="O136" s="103">
        <v>12962241499</v>
      </c>
      <c r="P136" s="102"/>
      <c r="Q136" s="103">
        <v>22782712076</v>
      </c>
      <c r="R136" s="102"/>
    </row>
    <row r="137" spans="1:18" ht="21.75" customHeight="1" x14ac:dyDescent="0.2">
      <c r="A137" s="8" t="s">
        <v>469</v>
      </c>
      <c r="C137" s="103">
        <v>6000</v>
      </c>
      <c r="D137" s="102"/>
      <c r="E137" s="103">
        <v>3029219</v>
      </c>
      <c r="F137" s="102"/>
      <c r="G137" s="103">
        <v>-3029219</v>
      </c>
      <c r="H137" s="102"/>
      <c r="I137" s="103">
        <v>0</v>
      </c>
      <c r="J137" s="102"/>
      <c r="K137" s="103">
        <v>6000</v>
      </c>
      <c r="L137" s="102"/>
      <c r="M137" s="103">
        <f t="shared" si="3"/>
        <v>-3029219</v>
      </c>
      <c r="N137" s="102"/>
      <c r="O137" s="103">
        <v>-3029219</v>
      </c>
      <c r="P137" s="102"/>
      <c r="Q137" s="103">
        <v>0</v>
      </c>
      <c r="R137" s="102"/>
    </row>
    <row r="138" spans="1:18" ht="21.75" customHeight="1" x14ac:dyDescent="0.2">
      <c r="A138" s="8" t="s">
        <v>365</v>
      </c>
      <c r="C138" s="103">
        <v>519000</v>
      </c>
      <c r="D138" s="102"/>
      <c r="E138" s="103">
        <v>518866</v>
      </c>
      <c r="F138" s="102"/>
      <c r="G138" s="103">
        <v>25424452</v>
      </c>
      <c r="H138" s="102"/>
      <c r="I138" s="103">
        <v>25943318</v>
      </c>
      <c r="J138" s="102"/>
      <c r="K138" s="103">
        <v>519000</v>
      </c>
      <c r="L138" s="102"/>
      <c r="M138" s="103">
        <f t="shared" si="3"/>
        <v>-518866</v>
      </c>
      <c r="N138" s="102"/>
      <c r="O138" s="103">
        <v>25424452</v>
      </c>
      <c r="P138" s="102"/>
      <c r="Q138" s="103">
        <v>25943318</v>
      </c>
      <c r="R138" s="102"/>
    </row>
    <row r="139" spans="1:18" ht="21.75" customHeight="1" thickBot="1" x14ac:dyDescent="0.25">
      <c r="A139" s="170" t="s">
        <v>513</v>
      </c>
      <c r="C139" s="14">
        <f>SUM(C112:C138)</f>
        <v>3380540553</v>
      </c>
      <c r="E139" s="14">
        <f>SUM(E112:E138)</f>
        <v>4778203914829</v>
      </c>
      <c r="G139" s="14">
        <f>SUM(G112:G138)</f>
        <v>4513733834730</v>
      </c>
      <c r="I139" s="14">
        <f>SUM(I112:I138)</f>
        <v>59776357974</v>
      </c>
      <c r="K139" s="14">
        <f>SUM(K112:K138)</f>
        <v>3380540553</v>
      </c>
      <c r="M139" s="14">
        <f>SUM(M112:M138)</f>
        <v>4461178427535</v>
      </c>
      <c r="O139" s="14">
        <f>SUM(O112:O138)</f>
        <v>4520992143887</v>
      </c>
      <c r="Q139" s="14">
        <f>SUM(Q112:Q138)</f>
        <v>59813716352</v>
      </c>
      <c r="R139" s="102"/>
    </row>
    <row r="140" spans="1:18" ht="21.75" customHeight="1" thickTop="1" x14ac:dyDescent="0.2">
      <c r="A140" s="170"/>
      <c r="C140" s="103"/>
      <c r="D140" s="102"/>
      <c r="E140" s="103"/>
      <c r="F140" s="102"/>
      <c r="G140" s="103"/>
      <c r="H140" s="102"/>
      <c r="I140" s="103"/>
      <c r="J140" s="102"/>
      <c r="K140" s="103"/>
      <c r="L140" s="102"/>
      <c r="M140" s="103"/>
      <c r="N140" s="102"/>
      <c r="O140" s="103"/>
      <c r="P140" s="102"/>
      <c r="Q140" s="103"/>
      <c r="R140" s="102"/>
    </row>
    <row r="141" spans="1:18" ht="21.75" customHeight="1" x14ac:dyDescent="0.2">
      <c r="A141" s="185">
        <v>34</v>
      </c>
      <c r="B141" s="185"/>
      <c r="C141" s="185"/>
      <c r="D141" s="185"/>
      <c r="E141" s="185"/>
      <c r="F141" s="185"/>
      <c r="G141" s="185"/>
      <c r="H141" s="185"/>
      <c r="I141" s="185"/>
      <c r="J141" s="185"/>
      <c r="K141" s="185"/>
      <c r="L141" s="185"/>
      <c r="M141" s="185"/>
      <c r="N141" s="185"/>
      <c r="O141" s="185"/>
      <c r="P141" s="185"/>
      <c r="Q141" s="185"/>
      <c r="R141" s="102"/>
    </row>
    <row r="142" spans="1:18" ht="21.75" customHeight="1" x14ac:dyDescent="0.2">
      <c r="A142" s="196" t="s">
        <v>0</v>
      </c>
      <c r="B142" s="196"/>
      <c r="C142" s="196"/>
      <c r="D142" s="196"/>
      <c r="E142" s="196"/>
      <c r="F142" s="196"/>
      <c r="G142" s="196"/>
      <c r="H142" s="196"/>
      <c r="I142" s="196"/>
      <c r="J142" s="196"/>
      <c r="K142" s="196"/>
      <c r="L142" s="196"/>
      <c r="M142" s="196"/>
      <c r="N142" s="196"/>
      <c r="O142" s="196"/>
      <c r="P142" s="196"/>
      <c r="Q142" s="196"/>
      <c r="R142" s="102"/>
    </row>
    <row r="143" spans="1:18" ht="21.75" customHeight="1" x14ac:dyDescent="0.2">
      <c r="A143" s="196" t="s">
        <v>276</v>
      </c>
      <c r="B143" s="196"/>
      <c r="C143" s="196"/>
      <c r="D143" s="196"/>
      <c r="E143" s="196"/>
      <c r="F143" s="196"/>
      <c r="G143" s="196"/>
      <c r="H143" s="196"/>
      <c r="I143" s="196"/>
      <c r="J143" s="196"/>
      <c r="K143" s="196"/>
      <c r="L143" s="196"/>
      <c r="M143" s="196"/>
      <c r="N143" s="196"/>
      <c r="O143" s="196"/>
      <c r="P143" s="196"/>
      <c r="Q143" s="196"/>
      <c r="R143" s="102"/>
    </row>
    <row r="144" spans="1:18" ht="21.75" customHeight="1" x14ac:dyDescent="0.2">
      <c r="A144" s="196" t="s">
        <v>2</v>
      </c>
      <c r="B144" s="196"/>
      <c r="C144" s="196"/>
      <c r="D144" s="196"/>
      <c r="E144" s="196"/>
      <c r="F144" s="196"/>
      <c r="G144" s="196"/>
      <c r="H144" s="196"/>
      <c r="I144" s="196"/>
      <c r="J144" s="196"/>
      <c r="K144" s="196"/>
      <c r="L144" s="196"/>
      <c r="M144" s="196"/>
      <c r="N144" s="196"/>
      <c r="O144" s="196"/>
      <c r="P144" s="196"/>
      <c r="Q144" s="196"/>
      <c r="R144" s="102"/>
    </row>
    <row r="145" spans="1:18" ht="21.75" customHeight="1" x14ac:dyDescent="0.2">
      <c r="R145" s="102"/>
    </row>
    <row r="146" spans="1:18" ht="21.75" customHeight="1" x14ac:dyDescent="0.2">
      <c r="A146" s="186" t="s">
        <v>434</v>
      </c>
      <c r="B146" s="186"/>
      <c r="C146" s="186"/>
      <c r="D146" s="186"/>
      <c r="E146" s="186"/>
      <c r="F146" s="186"/>
      <c r="G146" s="186"/>
      <c r="H146" s="186"/>
      <c r="I146" s="186"/>
      <c r="J146" s="186"/>
      <c r="K146" s="186"/>
      <c r="L146" s="186"/>
      <c r="M146" s="186"/>
      <c r="N146" s="186"/>
      <c r="O146" s="186"/>
      <c r="P146" s="186"/>
      <c r="Q146" s="186"/>
      <c r="R146" s="102"/>
    </row>
    <row r="147" spans="1:18" ht="21.75" customHeight="1" x14ac:dyDescent="0.2">
      <c r="A147" s="194" t="s">
        <v>279</v>
      </c>
      <c r="C147" s="194" t="s">
        <v>293</v>
      </c>
      <c r="D147" s="194"/>
      <c r="E147" s="194"/>
      <c r="F147" s="194"/>
      <c r="G147" s="194"/>
      <c r="H147" s="194"/>
      <c r="I147" s="194"/>
      <c r="K147" s="194" t="s">
        <v>294</v>
      </c>
      <c r="L147" s="194"/>
      <c r="M147" s="194"/>
      <c r="N147" s="194"/>
      <c r="O147" s="194"/>
      <c r="P147" s="194"/>
      <c r="Q147" s="194"/>
      <c r="R147" s="102"/>
    </row>
    <row r="148" spans="1:18" ht="42" x14ac:dyDescent="0.2">
      <c r="A148" s="194"/>
      <c r="C148" s="16" t="s">
        <v>13</v>
      </c>
      <c r="D148" s="4"/>
      <c r="E148" s="16" t="s">
        <v>15</v>
      </c>
      <c r="F148" s="4"/>
      <c r="G148" s="16" t="s">
        <v>325</v>
      </c>
      <c r="H148" s="4"/>
      <c r="I148" s="16" t="s">
        <v>435</v>
      </c>
      <c r="K148" s="16" t="s">
        <v>13</v>
      </c>
      <c r="L148" s="4"/>
      <c r="M148" s="16" t="s">
        <v>15</v>
      </c>
      <c r="N148" s="4"/>
      <c r="O148" s="16" t="s">
        <v>325</v>
      </c>
      <c r="P148" s="4"/>
      <c r="Q148" s="16" t="s">
        <v>435</v>
      </c>
      <c r="R148" s="102"/>
    </row>
    <row r="149" spans="1:18" ht="21.75" customHeight="1" x14ac:dyDescent="0.2">
      <c r="A149" s="169" t="s">
        <v>514</v>
      </c>
      <c r="C149" s="101">
        <f>C139</f>
        <v>3380540553</v>
      </c>
      <c r="D149" s="102"/>
      <c r="E149" s="101">
        <f>E139</f>
        <v>4778203914829</v>
      </c>
      <c r="F149" s="102"/>
      <c r="G149" s="101">
        <f>G139</f>
        <v>4513733834730</v>
      </c>
      <c r="H149" s="102"/>
      <c r="I149" s="101">
        <f>I139</f>
        <v>59776357974</v>
      </c>
      <c r="J149" s="102"/>
      <c r="K149" s="101">
        <f>K139</f>
        <v>3380540553</v>
      </c>
      <c r="L149" s="102"/>
      <c r="M149" s="101">
        <f>M139</f>
        <v>4461178427535</v>
      </c>
      <c r="N149" s="102"/>
      <c r="O149" s="101">
        <f>O139</f>
        <v>4520992143887</v>
      </c>
      <c r="P149" s="102"/>
      <c r="Q149" s="101">
        <f>Q139</f>
        <v>59813716352</v>
      </c>
      <c r="R149" s="102"/>
    </row>
    <row r="150" spans="1:18" ht="21.75" customHeight="1" x14ac:dyDescent="0.2">
      <c r="A150" s="170" t="s">
        <v>470</v>
      </c>
      <c r="C150" s="103">
        <v>3635000</v>
      </c>
      <c r="D150" s="102"/>
      <c r="E150" s="103">
        <v>130826303</v>
      </c>
      <c r="F150" s="102"/>
      <c r="G150" s="103">
        <v>-99817606</v>
      </c>
      <c r="H150" s="102"/>
      <c r="I150" s="103">
        <v>31008697</v>
      </c>
      <c r="J150" s="102"/>
      <c r="K150" s="103">
        <v>3635000</v>
      </c>
      <c r="L150" s="102"/>
      <c r="M150" s="103">
        <f>O150-Q150</f>
        <v>-130826303</v>
      </c>
      <c r="N150" s="102"/>
      <c r="O150" s="103">
        <v>-99817606</v>
      </c>
      <c r="P150" s="102"/>
      <c r="Q150" s="103">
        <v>31008697</v>
      </c>
      <c r="R150" s="102"/>
    </row>
    <row r="151" spans="1:18" ht="21.75" customHeight="1" x14ac:dyDescent="0.2">
      <c r="A151" s="8" t="s">
        <v>425</v>
      </c>
      <c r="C151" s="103">
        <v>26164000</v>
      </c>
      <c r="D151" s="102"/>
      <c r="E151" s="103">
        <v>7742549779</v>
      </c>
      <c r="F151" s="102"/>
      <c r="G151" s="103">
        <v>-13292730325</v>
      </c>
      <c r="H151" s="102"/>
      <c r="I151" s="103">
        <v>-5550180546</v>
      </c>
      <c r="J151" s="102"/>
      <c r="K151" s="103">
        <v>26164000</v>
      </c>
      <c r="L151" s="102"/>
      <c r="M151" s="103">
        <f t="shared" ref="M151:M179" si="4">O151-Q151</f>
        <v>-7742549779</v>
      </c>
      <c r="N151" s="102"/>
      <c r="O151" s="103">
        <v>-13292730325</v>
      </c>
      <c r="P151" s="102"/>
      <c r="Q151" s="103">
        <v>-5550180546</v>
      </c>
      <c r="R151" s="102"/>
    </row>
    <row r="152" spans="1:18" ht="21.75" customHeight="1" x14ac:dyDescent="0.2">
      <c r="A152" s="8" t="s">
        <v>471</v>
      </c>
      <c r="C152" s="103">
        <v>13528000</v>
      </c>
      <c r="D152" s="102"/>
      <c r="E152" s="103">
        <v>824995508</v>
      </c>
      <c r="F152" s="102"/>
      <c r="G152" s="103">
        <v>-170387656</v>
      </c>
      <c r="H152" s="102"/>
      <c r="I152" s="103">
        <v>654607852</v>
      </c>
      <c r="J152" s="102"/>
      <c r="K152" s="103">
        <v>13528000</v>
      </c>
      <c r="L152" s="102"/>
      <c r="M152" s="103">
        <f t="shared" si="4"/>
        <v>-824995508</v>
      </c>
      <c r="N152" s="102"/>
      <c r="O152" s="103">
        <v>-170387656</v>
      </c>
      <c r="P152" s="102"/>
      <c r="Q152" s="103">
        <v>654607852</v>
      </c>
      <c r="R152" s="102"/>
    </row>
    <row r="153" spans="1:18" ht="21.75" customHeight="1" x14ac:dyDescent="0.2">
      <c r="A153" s="8" t="s">
        <v>402</v>
      </c>
      <c r="C153" s="103">
        <v>11450000</v>
      </c>
      <c r="D153" s="102"/>
      <c r="E153" s="103">
        <v>331964497</v>
      </c>
      <c r="F153" s="102"/>
      <c r="G153" s="103">
        <v>-392503935</v>
      </c>
      <c r="H153" s="102"/>
      <c r="I153" s="103">
        <v>-60539438</v>
      </c>
      <c r="J153" s="102"/>
      <c r="K153" s="103">
        <v>11450000</v>
      </c>
      <c r="L153" s="102"/>
      <c r="M153" s="103">
        <f t="shared" si="4"/>
        <v>-331964497</v>
      </c>
      <c r="N153" s="102"/>
      <c r="O153" s="103">
        <v>-392503935</v>
      </c>
      <c r="P153" s="102"/>
      <c r="Q153" s="103">
        <v>-60539438</v>
      </c>
      <c r="R153" s="102"/>
    </row>
    <row r="154" spans="1:18" ht="21.75" customHeight="1" x14ac:dyDescent="0.2">
      <c r="A154" s="8" t="s">
        <v>472</v>
      </c>
      <c r="C154" s="103">
        <v>543000</v>
      </c>
      <c r="D154" s="102"/>
      <c r="E154" s="103">
        <v>216601210</v>
      </c>
      <c r="F154" s="102"/>
      <c r="G154" s="103">
        <v>-226760370</v>
      </c>
      <c r="H154" s="102"/>
      <c r="I154" s="103">
        <v>-10159160</v>
      </c>
      <c r="J154" s="102"/>
      <c r="K154" s="103">
        <v>543000</v>
      </c>
      <c r="L154" s="102"/>
      <c r="M154" s="103">
        <f t="shared" si="4"/>
        <v>-216601210</v>
      </c>
      <c r="N154" s="102"/>
      <c r="O154" s="103">
        <v>-226760370</v>
      </c>
      <c r="P154" s="102"/>
      <c r="Q154" s="103">
        <v>-10159160</v>
      </c>
      <c r="R154" s="102"/>
    </row>
    <row r="155" spans="1:18" ht="21.75" customHeight="1" x14ac:dyDescent="0.2">
      <c r="A155" s="8" t="s">
        <v>473</v>
      </c>
      <c r="C155" s="103">
        <v>6000</v>
      </c>
      <c r="D155" s="102"/>
      <c r="E155" s="103">
        <v>2999227</v>
      </c>
      <c r="F155" s="102"/>
      <c r="G155" s="103">
        <v>-2369389</v>
      </c>
      <c r="H155" s="102"/>
      <c r="I155" s="103">
        <v>629838</v>
      </c>
      <c r="J155" s="102"/>
      <c r="K155" s="103">
        <v>6000</v>
      </c>
      <c r="L155" s="102"/>
      <c r="M155" s="103">
        <f t="shared" si="4"/>
        <v>-2999227</v>
      </c>
      <c r="N155" s="102"/>
      <c r="O155" s="103">
        <v>-2369389</v>
      </c>
      <c r="P155" s="102"/>
      <c r="Q155" s="103">
        <v>629838</v>
      </c>
      <c r="R155" s="102"/>
    </row>
    <row r="156" spans="1:18" ht="21.75" customHeight="1" x14ac:dyDescent="0.2">
      <c r="A156" s="8" t="s">
        <v>370</v>
      </c>
      <c r="C156" s="103">
        <v>1918000</v>
      </c>
      <c r="D156" s="102"/>
      <c r="E156" s="103">
        <v>1487984745</v>
      </c>
      <c r="F156" s="102"/>
      <c r="G156" s="103">
        <v>-1064034886</v>
      </c>
      <c r="H156" s="102"/>
      <c r="I156" s="103">
        <v>423949859</v>
      </c>
      <c r="J156" s="102"/>
      <c r="K156" s="103">
        <v>1918000</v>
      </c>
      <c r="L156" s="102"/>
      <c r="M156" s="103">
        <f t="shared" si="4"/>
        <v>-1487984745</v>
      </c>
      <c r="N156" s="102"/>
      <c r="O156" s="103">
        <v>-1064034886</v>
      </c>
      <c r="P156" s="102"/>
      <c r="Q156" s="103">
        <v>423949859</v>
      </c>
      <c r="R156" s="102"/>
    </row>
    <row r="157" spans="1:18" ht="21.75" customHeight="1" x14ac:dyDescent="0.2">
      <c r="A157" s="8" t="s">
        <v>413</v>
      </c>
      <c r="C157" s="103">
        <v>129657000</v>
      </c>
      <c r="D157" s="102"/>
      <c r="E157" s="103">
        <v>16721446118</v>
      </c>
      <c r="F157" s="102"/>
      <c r="G157" s="103">
        <v>-18353723383</v>
      </c>
      <c r="H157" s="102"/>
      <c r="I157" s="103">
        <v>-1632277265</v>
      </c>
      <c r="J157" s="102"/>
      <c r="K157" s="103">
        <v>129657000</v>
      </c>
      <c r="L157" s="102"/>
      <c r="M157" s="103">
        <f t="shared" si="4"/>
        <v>-16721446118</v>
      </c>
      <c r="N157" s="102"/>
      <c r="O157" s="103">
        <v>-18353723383</v>
      </c>
      <c r="P157" s="102"/>
      <c r="Q157" s="103">
        <v>-1632277265</v>
      </c>
      <c r="R157" s="102"/>
    </row>
    <row r="158" spans="1:18" ht="21.75" customHeight="1" x14ac:dyDescent="0.2">
      <c r="A158" s="8" t="s">
        <v>367</v>
      </c>
      <c r="C158" s="103">
        <v>16964000</v>
      </c>
      <c r="D158" s="102"/>
      <c r="E158" s="103">
        <v>4070311624</v>
      </c>
      <c r="F158" s="102"/>
      <c r="G158" s="103">
        <v>-3035774084</v>
      </c>
      <c r="H158" s="102"/>
      <c r="I158" s="103">
        <v>1034537540</v>
      </c>
      <c r="J158" s="102"/>
      <c r="K158" s="103">
        <v>16964000</v>
      </c>
      <c r="L158" s="102"/>
      <c r="M158" s="103">
        <f t="shared" si="4"/>
        <v>-4070311624</v>
      </c>
      <c r="N158" s="102"/>
      <c r="O158" s="103">
        <v>-3035774084</v>
      </c>
      <c r="P158" s="102"/>
      <c r="Q158" s="103">
        <v>1034537540</v>
      </c>
      <c r="R158" s="102"/>
    </row>
    <row r="159" spans="1:18" ht="21.75" customHeight="1" x14ac:dyDescent="0.2">
      <c r="A159" s="8" t="s">
        <v>474</v>
      </c>
      <c r="C159" s="103">
        <v>271000</v>
      </c>
      <c r="D159" s="102"/>
      <c r="E159" s="103">
        <v>137090690</v>
      </c>
      <c r="F159" s="102"/>
      <c r="G159" s="103">
        <v>-199946500</v>
      </c>
      <c r="H159" s="102"/>
      <c r="I159" s="103">
        <v>-62855810</v>
      </c>
      <c r="J159" s="102"/>
      <c r="K159" s="103">
        <v>271000</v>
      </c>
      <c r="L159" s="102"/>
      <c r="M159" s="103">
        <f t="shared" si="4"/>
        <v>-137090690</v>
      </c>
      <c r="N159" s="102"/>
      <c r="O159" s="103">
        <v>-199946500</v>
      </c>
      <c r="P159" s="102"/>
      <c r="Q159" s="103">
        <v>-62855810</v>
      </c>
      <c r="R159" s="102"/>
    </row>
    <row r="160" spans="1:18" ht="21.75" customHeight="1" x14ac:dyDescent="0.2">
      <c r="A160" s="8" t="s">
        <v>475</v>
      </c>
      <c r="C160" s="103">
        <v>5319000</v>
      </c>
      <c r="D160" s="102"/>
      <c r="E160" s="103">
        <v>696609576</v>
      </c>
      <c r="F160" s="102"/>
      <c r="G160" s="103">
        <v>-715973152</v>
      </c>
      <c r="H160" s="102"/>
      <c r="I160" s="103">
        <v>-19363576</v>
      </c>
      <c r="J160" s="102"/>
      <c r="K160" s="103">
        <v>5319000</v>
      </c>
      <c r="L160" s="102"/>
      <c r="M160" s="103">
        <f t="shared" si="4"/>
        <v>-696609576</v>
      </c>
      <c r="N160" s="102"/>
      <c r="O160" s="103">
        <v>-715973152</v>
      </c>
      <c r="P160" s="102"/>
      <c r="Q160" s="103">
        <v>-19363576</v>
      </c>
      <c r="R160" s="102"/>
    </row>
    <row r="161" spans="1:18" ht="21.75" customHeight="1" x14ac:dyDescent="0.2">
      <c r="A161" s="8" t="s">
        <v>376</v>
      </c>
      <c r="C161" s="103">
        <v>14249000</v>
      </c>
      <c r="D161" s="102"/>
      <c r="E161" s="103">
        <v>28490661</v>
      </c>
      <c r="F161" s="102"/>
      <c r="G161" s="103">
        <v>455850593</v>
      </c>
      <c r="H161" s="102"/>
      <c r="I161" s="103">
        <v>484341254</v>
      </c>
      <c r="J161" s="102"/>
      <c r="K161" s="103">
        <v>14249000</v>
      </c>
      <c r="L161" s="102"/>
      <c r="M161" s="103">
        <f t="shared" si="4"/>
        <v>-28490661</v>
      </c>
      <c r="N161" s="102"/>
      <c r="O161" s="103">
        <v>455850593</v>
      </c>
      <c r="P161" s="102"/>
      <c r="Q161" s="103">
        <v>484341254</v>
      </c>
      <c r="R161" s="102"/>
    </row>
    <row r="162" spans="1:18" ht="21.75" customHeight="1" x14ac:dyDescent="0.2">
      <c r="A162" s="8" t="s">
        <v>345</v>
      </c>
      <c r="C162" s="103">
        <v>204217000</v>
      </c>
      <c r="D162" s="102"/>
      <c r="E162" s="103">
        <v>15108166645</v>
      </c>
      <c r="F162" s="102"/>
      <c r="G162" s="103">
        <v>-12249864843</v>
      </c>
      <c r="H162" s="102"/>
      <c r="I162" s="103">
        <v>2858301802</v>
      </c>
      <c r="J162" s="102"/>
      <c r="K162" s="103">
        <v>204217000</v>
      </c>
      <c r="L162" s="102"/>
      <c r="M162" s="103">
        <f t="shared" si="4"/>
        <v>-15108166645</v>
      </c>
      <c r="N162" s="102"/>
      <c r="O162" s="103">
        <v>-12249864843</v>
      </c>
      <c r="P162" s="102"/>
      <c r="Q162" s="103">
        <v>2858301802</v>
      </c>
      <c r="R162" s="102"/>
    </row>
    <row r="163" spans="1:18" ht="21.75" customHeight="1" x14ac:dyDescent="0.2">
      <c r="A163" s="8" t="s">
        <v>476</v>
      </c>
      <c r="C163" s="103">
        <v>3685000</v>
      </c>
      <c r="D163" s="102"/>
      <c r="E163" s="103">
        <v>346300804</v>
      </c>
      <c r="F163" s="102"/>
      <c r="G163" s="103">
        <v>272189256</v>
      </c>
      <c r="H163" s="102"/>
      <c r="I163" s="103">
        <v>618490060</v>
      </c>
      <c r="J163" s="102"/>
      <c r="K163" s="103">
        <v>3685000</v>
      </c>
      <c r="L163" s="102"/>
      <c r="M163" s="103">
        <f t="shared" si="4"/>
        <v>-346300804</v>
      </c>
      <c r="N163" s="102"/>
      <c r="O163" s="103">
        <v>272189256</v>
      </c>
      <c r="P163" s="102"/>
      <c r="Q163" s="103">
        <v>618490060</v>
      </c>
      <c r="R163" s="102"/>
    </row>
    <row r="164" spans="1:18" ht="21.75" customHeight="1" x14ac:dyDescent="0.2">
      <c r="A164" s="8" t="s">
        <v>477</v>
      </c>
      <c r="C164" s="103">
        <v>23478000</v>
      </c>
      <c r="D164" s="102"/>
      <c r="E164" s="103">
        <v>6196595965</v>
      </c>
      <c r="F164" s="102"/>
      <c r="G164" s="103">
        <v>-5563202165</v>
      </c>
      <c r="H164" s="102"/>
      <c r="I164" s="103">
        <v>633393800</v>
      </c>
      <c r="J164" s="102"/>
      <c r="K164" s="103">
        <v>23478000</v>
      </c>
      <c r="L164" s="102"/>
      <c r="M164" s="103">
        <f t="shared" si="4"/>
        <v>-6196595965</v>
      </c>
      <c r="N164" s="102"/>
      <c r="O164" s="103">
        <v>-5563202165</v>
      </c>
      <c r="P164" s="102"/>
      <c r="Q164" s="103">
        <v>633393800</v>
      </c>
      <c r="R164" s="102"/>
    </row>
    <row r="165" spans="1:18" ht="21.75" customHeight="1" x14ac:dyDescent="0.2">
      <c r="A165" s="8" t="s">
        <v>478</v>
      </c>
      <c r="C165" s="103">
        <v>426000</v>
      </c>
      <c r="D165" s="102"/>
      <c r="E165" s="103">
        <v>851780</v>
      </c>
      <c r="F165" s="102"/>
      <c r="G165" s="103">
        <v>15332052</v>
      </c>
      <c r="H165" s="102"/>
      <c r="I165" s="103">
        <v>16183832</v>
      </c>
      <c r="J165" s="102"/>
      <c r="K165" s="103">
        <v>426000</v>
      </c>
      <c r="L165" s="102"/>
      <c r="M165" s="103">
        <f t="shared" si="4"/>
        <v>-851780</v>
      </c>
      <c r="N165" s="102"/>
      <c r="O165" s="103">
        <v>15332052</v>
      </c>
      <c r="P165" s="102"/>
      <c r="Q165" s="103">
        <v>16183832</v>
      </c>
      <c r="R165" s="102"/>
    </row>
    <row r="166" spans="1:18" ht="21.75" customHeight="1" x14ac:dyDescent="0.2">
      <c r="A166" s="8" t="s">
        <v>479</v>
      </c>
      <c r="C166" s="103">
        <v>10041000</v>
      </c>
      <c r="D166" s="102"/>
      <c r="E166" s="103">
        <v>100384144</v>
      </c>
      <c r="F166" s="102"/>
      <c r="G166" s="103">
        <v>532035967</v>
      </c>
      <c r="H166" s="102"/>
      <c r="I166" s="103">
        <v>632420111</v>
      </c>
      <c r="J166" s="102"/>
      <c r="K166" s="103">
        <v>10041000</v>
      </c>
      <c r="L166" s="102"/>
      <c r="M166" s="103">
        <f t="shared" si="4"/>
        <v>-100384144</v>
      </c>
      <c r="N166" s="102"/>
      <c r="O166" s="103">
        <v>532035967</v>
      </c>
      <c r="P166" s="102"/>
      <c r="Q166" s="103">
        <v>632420111</v>
      </c>
      <c r="R166" s="102"/>
    </row>
    <row r="167" spans="1:18" ht="21.75" customHeight="1" x14ac:dyDescent="0.2">
      <c r="A167" s="8" t="s">
        <v>403</v>
      </c>
      <c r="C167" s="103">
        <v>14350000</v>
      </c>
      <c r="D167" s="102"/>
      <c r="E167" s="103">
        <v>5566366291</v>
      </c>
      <c r="F167" s="102"/>
      <c r="G167" s="103">
        <v>-4064552108</v>
      </c>
      <c r="H167" s="102"/>
      <c r="I167" s="103">
        <v>1501814183</v>
      </c>
      <c r="J167" s="102"/>
      <c r="K167" s="103">
        <v>14350000</v>
      </c>
      <c r="L167" s="102"/>
      <c r="M167" s="103">
        <f t="shared" si="4"/>
        <v>-5566366291</v>
      </c>
      <c r="N167" s="102"/>
      <c r="O167" s="103">
        <v>-4064552108</v>
      </c>
      <c r="P167" s="102"/>
      <c r="Q167" s="103">
        <v>1501814183</v>
      </c>
      <c r="R167" s="102"/>
    </row>
    <row r="168" spans="1:18" ht="21.75" customHeight="1" x14ac:dyDescent="0.2">
      <c r="A168" s="8" t="s">
        <v>480</v>
      </c>
      <c r="C168" s="103">
        <v>19601000</v>
      </c>
      <c r="D168" s="102"/>
      <c r="E168" s="103">
        <v>3527271493</v>
      </c>
      <c r="F168" s="102"/>
      <c r="G168" s="103">
        <v>-354702462</v>
      </c>
      <c r="H168" s="102"/>
      <c r="I168" s="103">
        <v>3172569031</v>
      </c>
      <c r="J168" s="102"/>
      <c r="K168" s="103">
        <v>19601000</v>
      </c>
      <c r="L168" s="102"/>
      <c r="M168" s="103">
        <f t="shared" si="4"/>
        <v>-3527271493</v>
      </c>
      <c r="N168" s="102"/>
      <c r="O168" s="103">
        <v>-354702462</v>
      </c>
      <c r="P168" s="102"/>
      <c r="Q168" s="103">
        <v>3172569031</v>
      </c>
      <c r="R168" s="102"/>
    </row>
    <row r="169" spans="1:18" ht="21.75" customHeight="1" x14ac:dyDescent="0.2">
      <c r="A169" s="8" t="s">
        <v>481</v>
      </c>
      <c r="C169" s="103">
        <v>1027000</v>
      </c>
      <c r="D169" s="102"/>
      <c r="E169" s="103">
        <v>355250499</v>
      </c>
      <c r="F169" s="102"/>
      <c r="G169" s="103">
        <v>-379491756</v>
      </c>
      <c r="H169" s="102"/>
      <c r="I169" s="103">
        <v>-24241257</v>
      </c>
      <c r="J169" s="102"/>
      <c r="K169" s="103">
        <v>1027000</v>
      </c>
      <c r="L169" s="102"/>
      <c r="M169" s="103">
        <f t="shared" si="4"/>
        <v>-355250499</v>
      </c>
      <c r="N169" s="102"/>
      <c r="O169" s="103">
        <v>-379491756</v>
      </c>
      <c r="P169" s="102"/>
      <c r="Q169" s="103">
        <v>-24241257</v>
      </c>
      <c r="R169" s="102"/>
    </row>
    <row r="170" spans="1:18" ht="21.75" customHeight="1" x14ac:dyDescent="0.2">
      <c r="A170" s="8" t="s">
        <v>482</v>
      </c>
      <c r="C170" s="103">
        <v>16000</v>
      </c>
      <c r="D170" s="102"/>
      <c r="E170" s="103">
        <v>15995</v>
      </c>
      <c r="F170" s="102"/>
      <c r="G170" s="103">
        <v>607845</v>
      </c>
      <c r="H170" s="102"/>
      <c r="I170" s="103">
        <v>623840</v>
      </c>
      <c r="J170" s="102"/>
      <c r="K170" s="103">
        <v>16000</v>
      </c>
      <c r="L170" s="102"/>
      <c r="M170" s="103">
        <f t="shared" si="4"/>
        <v>-15995</v>
      </c>
      <c r="N170" s="102"/>
      <c r="O170" s="103">
        <v>607845</v>
      </c>
      <c r="P170" s="102"/>
      <c r="Q170" s="103">
        <v>623840</v>
      </c>
      <c r="R170" s="102"/>
    </row>
    <row r="171" spans="1:18" ht="21.75" customHeight="1" x14ac:dyDescent="0.2">
      <c r="A171" s="8" t="s">
        <v>483</v>
      </c>
      <c r="C171" s="103">
        <v>3942000</v>
      </c>
      <c r="D171" s="102"/>
      <c r="E171" s="103">
        <v>587206755</v>
      </c>
      <c r="F171" s="102"/>
      <c r="G171" s="103">
        <v>-680540638</v>
      </c>
      <c r="H171" s="102"/>
      <c r="I171" s="103">
        <v>-93333883</v>
      </c>
      <c r="J171" s="102"/>
      <c r="K171" s="103">
        <v>3942000</v>
      </c>
      <c r="L171" s="102"/>
      <c r="M171" s="103">
        <f t="shared" si="4"/>
        <v>-587206755</v>
      </c>
      <c r="N171" s="102"/>
      <c r="O171" s="103">
        <v>-680540638</v>
      </c>
      <c r="P171" s="102"/>
      <c r="Q171" s="103">
        <v>-93333883</v>
      </c>
      <c r="R171" s="102"/>
    </row>
    <row r="172" spans="1:18" ht="21.75" customHeight="1" x14ac:dyDescent="0.2">
      <c r="A172" s="8" t="s">
        <v>337</v>
      </c>
      <c r="C172" s="103">
        <v>34000000</v>
      </c>
      <c r="D172" s="102"/>
      <c r="E172" s="103">
        <v>101973735</v>
      </c>
      <c r="F172" s="102"/>
      <c r="G172" s="103">
        <v>135964982</v>
      </c>
      <c r="H172" s="102"/>
      <c r="I172" s="103">
        <v>237938717</v>
      </c>
      <c r="J172" s="102"/>
      <c r="K172" s="103">
        <v>34000000</v>
      </c>
      <c r="L172" s="102"/>
      <c r="M172" s="103">
        <f t="shared" si="4"/>
        <v>-101973735</v>
      </c>
      <c r="N172" s="102"/>
      <c r="O172" s="103">
        <v>135964982</v>
      </c>
      <c r="P172" s="102"/>
      <c r="Q172" s="103">
        <v>237938717</v>
      </c>
      <c r="R172" s="102"/>
    </row>
    <row r="173" spans="1:18" ht="21.75" customHeight="1" x14ac:dyDescent="0.2">
      <c r="A173" s="8" t="s">
        <v>484</v>
      </c>
      <c r="C173" s="103">
        <v>224000</v>
      </c>
      <c r="D173" s="102"/>
      <c r="E173" s="103">
        <v>12316827</v>
      </c>
      <c r="F173" s="102"/>
      <c r="G173" s="103">
        <v>31351925</v>
      </c>
      <c r="H173" s="102"/>
      <c r="I173" s="103">
        <v>43668752</v>
      </c>
      <c r="J173" s="102"/>
      <c r="K173" s="103">
        <v>224000</v>
      </c>
      <c r="L173" s="102"/>
      <c r="M173" s="103">
        <f t="shared" si="4"/>
        <v>-12316827</v>
      </c>
      <c r="N173" s="102"/>
      <c r="O173" s="103">
        <v>31351925</v>
      </c>
      <c r="P173" s="102"/>
      <c r="Q173" s="103">
        <v>43668752</v>
      </c>
      <c r="R173" s="102"/>
    </row>
    <row r="174" spans="1:18" ht="21.75" customHeight="1" x14ac:dyDescent="0.2">
      <c r="A174" s="8" t="s">
        <v>485</v>
      </c>
      <c r="C174" s="103">
        <v>10421000</v>
      </c>
      <c r="D174" s="102"/>
      <c r="E174" s="103">
        <v>3042148445</v>
      </c>
      <c r="F174" s="102"/>
      <c r="G174" s="103">
        <v>-2899035236</v>
      </c>
      <c r="H174" s="102"/>
      <c r="I174" s="103">
        <v>143113209</v>
      </c>
      <c r="J174" s="102"/>
      <c r="K174" s="103">
        <v>10421000</v>
      </c>
      <c r="L174" s="102"/>
      <c r="M174" s="103">
        <f t="shared" si="4"/>
        <v>-3042148445</v>
      </c>
      <c r="N174" s="102"/>
      <c r="O174" s="103">
        <v>-2899035236</v>
      </c>
      <c r="P174" s="102"/>
      <c r="Q174" s="103">
        <v>143113209</v>
      </c>
      <c r="R174" s="102"/>
    </row>
    <row r="175" spans="1:18" ht="21.75" customHeight="1" x14ac:dyDescent="0.2">
      <c r="A175" s="8" t="s">
        <v>486</v>
      </c>
      <c r="C175" s="103">
        <v>80000</v>
      </c>
      <c r="D175" s="102"/>
      <c r="E175" s="103">
        <v>3998970</v>
      </c>
      <c r="F175" s="102"/>
      <c r="G175" s="103">
        <v>-3997940</v>
      </c>
      <c r="H175" s="102"/>
      <c r="I175" s="103">
        <v>1030</v>
      </c>
      <c r="J175" s="102"/>
      <c r="K175" s="103">
        <v>80000</v>
      </c>
      <c r="L175" s="102"/>
      <c r="M175" s="103">
        <f t="shared" si="4"/>
        <v>-3998970</v>
      </c>
      <c r="N175" s="102"/>
      <c r="O175" s="103">
        <v>-3997940</v>
      </c>
      <c r="P175" s="102"/>
      <c r="Q175" s="103">
        <v>1030</v>
      </c>
      <c r="R175" s="102"/>
    </row>
    <row r="176" spans="1:18" ht="21.75" customHeight="1" x14ac:dyDescent="0.2">
      <c r="A176" s="8" t="s">
        <v>487</v>
      </c>
      <c r="C176" s="103">
        <v>346949000</v>
      </c>
      <c r="D176" s="102"/>
      <c r="E176" s="103">
        <v>3815456266</v>
      </c>
      <c r="F176" s="102"/>
      <c r="G176" s="103">
        <v>2501881443</v>
      </c>
      <c r="H176" s="102"/>
      <c r="I176" s="103">
        <v>6317337709</v>
      </c>
      <c r="J176" s="102"/>
      <c r="K176" s="103">
        <v>346949000</v>
      </c>
      <c r="L176" s="102"/>
      <c r="M176" s="103">
        <f t="shared" si="4"/>
        <v>-3815456266</v>
      </c>
      <c r="N176" s="102"/>
      <c r="O176" s="103">
        <v>2501881443</v>
      </c>
      <c r="P176" s="102"/>
      <c r="Q176" s="103">
        <v>6317337709</v>
      </c>
      <c r="R176" s="102"/>
    </row>
    <row r="177" spans="1:18" ht="21.75" customHeight="1" x14ac:dyDescent="0.2">
      <c r="A177" s="8" t="s">
        <v>488</v>
      </c>
      <c r="C177" s="103">
        <v>370998000</v>
      </c>
      <c r="D177" s="102"/>
      <c r="E177" s="103">
        <v>28930392505</v>
      </c>
      <c r="F177" s="102"/>
      <c r="G177" s="103">
        <v>-25343685458</v>
      </c>
      <c r="H177" s="102"/>
      <c r="I177" s="103">
        <v>3586707047</v>
      </c>
      <c r="J177" s="102"/>
      <c r="K177" s="103">
        <v>370998000</v>
      </c>
      <c r="L177" s="102"/>
      <c r="M177" s="103">
        <f t="shared" si="4"/>
        <v>-28930392505</v>
      </c>
      <c r="N177" s="102"/>
      <c r="O177" s="103">
        <v>-25343685458</v>
      </c>
      <c r="P177" s="102"/>
      <c r="Q177" s="103">
        <v>3586707047</v>
      </c>
      <c r="R177" s="102"/>
    </row>
    <row r="178" spans="1:18" ht="21.75" customHeight="1" x14ac:dyDescent="0.2">
      <c r="A178" s="8" t="s">
        <v>489</v>
      </c>
      <c r="C178" s="103">
        <v>20630000</v>
      </c>
      <c r="D178" s="102"/>
      <c r="E178" s="103">
        <v>16870994599</v>
      </c>
      <c r="F178" s="102"/>
      <c r="G178" s="103">
        <v>-14905944719</v>
      </c>
      <c r="H178" s="102"/>
      <c r="I178" s="103">
        <v>1965049880</v>
      </c>
      <c r="J178" s="102"/>
      <c r="K178" s="103">
        <v>20630000</v>
      </c>
      <c r="L178" s="102"/>
      <c r="M178" s="103">
        <f t="shared" si="4"/>
        <v>-16870994599</v>
      </c>
      <c r="N178" s="102"/>
      <c r="O178" s="103">
        <v>-14905944719</v>
      </c>
      <c r="P178" s="102"/>
      <c r="Q178" s="103">
        <v>1965049880</v>
      </c>
      <c r="R178" s="102"/>
    </row>
    <row r="179" spans="1:18" ht="21.75" customHeight="1" x14ac:dyDescent="0.2">
      <c r="A179" s="10" t="s">
        <v>490</v>
      </c>
      <c r="C179" s="104">
        <v>1513000</v>
      </c>
      <c r="D179" s="102"/>
      <c r="E179" s="104">
        <v>105882728</v>
      </c>
      <c r="F179" s="102"/>
      <c r="G179" s="104">
        <v>-105855457</v>
      </c>
      <c r="H179" s="102"/>
      <c r="I179" s="104">
        <v>27271</v>
      </c>
      <c r="J179" s="102"/>
      <c r="K179" s="104">
        <v>1513000</v>
      </c>
      <c r="L179" s="102"/>
      <c r="M179" s="103">
        <f t="shared" si="4"/>
        <v>-105882728</v>
      </c>
      <c r="N179" s="102"/>
      <c r="O179" s="104">
        <v>-105855457</v>
      </c>
      <c r="P179" s="102"/>
      <c r="Q179" s="104">
        <v>27271</v>
      </c>
      <c r="R179" s="102"/>
    </row>
    <row r="180" spans="1:18" ht="21.75" customHeight="1" thickBot="1" x14ac:dyDescent="0.25">
      <c r="A180" s="13" t="s">
        <v>80</v>
      </c>
      <c r="C180" s="14">
        <f>SUM(C149:C179)</f>
        <v>4669842553</v>
      </c>
      <c r="E180" s="14">
        <f>SUM(E149:E179)</f>
        <v>4895267359213</v>
      </c>
      <c r="G180" s="14">
        <f>SUM(G149:G179)</f>
        <v>4413574154725</v>
      </c>
      <c r="I180" s="14">
        <f>SUM(I149:I179)</f>
        <v>76680122353</v>
      </c>
      <c r="K180" s="14">
        <f>SUM(K149:K179)</f>
        <v>4669842553</v>
      </c>
      <c r="M180" s="14">
        <f>SUM(M149:M179)</f>
        <v>4344114983151</v>
      </c>
      <c r="O180" s="14">
        <f>SUM(O149:O179)</f>
        <v>4420832463882</v>
      </c>
      <c r="Q180" s="14">
        <f>SUM(Q149:Q179)</f>
        <v>76717480731</v>
      </c>
      <c r="R180" s="102"/>
    </row>
    <row r="181" spans="1:18" ht="18.75" thickTop="1" x14ac:dyDescent="0.2">
      <c r="A181" s="212">
        <v>35</v>
      </c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  <c r="Q181" s="212"/>
      <c r="R181" s="102"/>
    </row>
    <row r="182" spans="1:18" x14ac:dyDescent="0.2">
      <c r="R182" s="102"/>
    </row>
    <row r="183" spans="1:18" x14ac:dyDescent="0.2">
      <c r="Q183">
        <v>81950368329</v>
      </c>
    </row>
    <row r="184" spans="1:18" x14ac:dyDescent="0.2">
      <c r="Q184" s="77">
        <f>Q180-Q183</f>
        <v>-5232887598</v>
      </c>
    </row>
  </sheetData>
  <mergeCells count="40">
    <mergeCell ref="A181:Q181"/>
    <mergeCell ref="A143:Q143"/>
    <mergeCell ref="A144:Q144"/>
    <mergeCell ref="A146:Q146"/>
    <mergeCell ref="A147:A148"/>
    <mergeCell ref="C147:I147"/>
    <mergeCell ref="K147:Q147"/>
    <mergeCell ref="A110:A111"/>
    <mergeCell ref="C110:I110"/>
    <mergeCell ref="K110:Q110"/>
    <mergeCell ref="A141:Q141"/>
    <mergeCell ref="A142:Q142"/>
    <mergeCell ref="A104:Q104"/>
    <mergeCell ref="A105:Q105"/>
    <mergeCell ref="A106:Q106"/>
    <mergeCell ref="A107:Q107"/>
    <mergeCell ref="A109:Q109"/>
    <mergeCell ref="A70:Q70"/>
    <mergeCell ref="A71:Q71"/>
    <mergeCell ref="A73:Q73"/>
    <mergeCell ref="A74:A75"/>
    <mergeCell ref="C74:I74"/>
    <mergeCell ref="K74:Q74"/>
    <mergeCell ref="A41:A42"/>
    <mergeCell ref="C41:I41"/>
    <mergeCell ref="K41:Q41"/>
    <mergeCell ref="A68:Q68"/>
    <mergeCell ref="A69:Q69"/>
    <mergeCell ref="A34:Q34"/>
    <mergeCell ref="A36:Q36"/>
    <mergeCell ref="A35:Q35"/>
    <mergeCell ref="A37:Q37"/>
    <mergeCell ref="A39:Q39"/>
    <mergeCell ref="A1:Q1"/>
    <mergeCell ref="A2:Q2"/>
    <mergeCell ref="A3:Q3"/>
    <mergeCell ref="A5:Q5"/>
    <mergeCell ref="A7:A8"/>
    <mergeCell ref="C7:I7"/>
    <mergeCell ref="K7:Q7"/>
  </mergeCells>
  <pageMargins left="0.39" right="0.39" top="0.39" bottom="0.39" header="0" footer="0"/>
  <pageSetup scale="64" fitToHeight="0" orientation="landscape" r:id="rId1"/>
  <rowBreaks count="4" manualBreakCount="4">
    <brk id="34" max="16" man="1"/>
    <brk id="68" max="16" man="1"/>
    <brk id="104" max="16" man="1"/>
    <brk id="141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83"/>
  <sheetViews>
    <sheetView rightToLeft="1" tabSelected="1" view="pageBreakPreview" zoomScale="106" zoomScaleNormal="100" zoomScaleSheetLayoutView="106" workbookViewId="0">
      <selection activeCell="K22" sqref="K22"/>
    </sheetView>
  </sheetViews>
  <sheetFormatPr defaultRowHeight="12.75" x14ac:dyDescent="0.2"/>
  <cols>
    <col min="1" max="2" width="2.5703125" customWidth="1"/>
    <col min="3" max="3" width="23.42578125" customWidth="1"/>
    <col min="4" max="4" width="1.28515625" customWidth="1"/>
    <col min="5" max="5" width="11.7109375" style="28" customWidth="1"/>
    <col min="6" max="6" width="1.28515625" style="28" customWidth="1"/>
    <col min="7" max="7" width="15.5703125" style="28" customWidth="1"/>
    <col min="8" max="8" width="1.28515625" style="28" customWidth="1"/>
    <col min="9" max="9" width="15.5703125" style="28" customWidth="1"/>
    <col min="10" max="10" width="1.28515625" style="28" customWidth="1"/>
    <col min="11" max="11" width="14.28515625" style="28" customWidth="1"/>
    <col min="12" max="12" width="1.28515625" style="28" customWidth="1"/>
    <col min="13" max="13" width="14.28515625" style="28" customWidth="1"/>
    <col min="14" max="14" width="1.28515625" style="28" customWidth="1"/>
    <col min="15" max="15" width="14.28515625" style="28" customWidth="1"/>
    <col min="16" max="16" width="1.28515625" style="28" customWidth="1"/>
    <col min="17" max="17" width="14.28515625" style="28" customWidth="1"/>
    <col min="18" max="18" width="1.28515625" style="28" customWidth="1"/>
    <col min="19" max="19" width="15.5703125" style="28" customWidth="1"/>
    <col min="20" max="20" width="1.28515625" style="28" customWidth="1"/>
    <col min="21" max="21" width="15.5703125" style="28" customWidth="1"/>
    <col min="22" max="22" width="1.28515625" style="28" customWidth="1"/>
    <col min="23" max="23" width="18.42578125" style="28" bestFit="1" customWidth="1"/>
    <col min="24" max="24" width="1.28515625" style="28" customWidth="1"/>
    <col min="25" max="25" width="18.42578125" style="28" bestFit="1" customWidth="1"/>
    <col min="26" max="26" width="1.28515625" style="28" customWidth="1"/>
    <col min="27" max="27" width="8.140625" style="28" customWidth="1"/>
    <col min="28" max="28" width="0.28515625" customWidth="1"/>
    <col min="29" max="29" width="17.28515625" bestFit="1" customWidth="1"/>
  </cols>
  <sheetData>
    <row r="1" spans="1:29" ht="20.25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</row>
    <row r="2" spans="1:29" ht="20.25" customHeight="1" x14ac:dyDescent="0.2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</row>
    <row r="3" spans="1:29" ht="20.2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</row>
    <row r="4" spans="1:29" ht="10.5" customHeight="1" x14ac:dyDescent="0.2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</row>
    <row r="5" spans="1:29" ht="18.75" customHeight="1" x14ac:dyDescent="0.2">
      <c r="A5" s="2" t="s">
        <v>3</v>
      </c>
      <c r="B5" s="186" t="s">
        <v>4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</row>
    <row r="6" spans="1:29" ht="18.75" customHeight="1" x14ac:dyDescent="0.2">
      <c r="A6" s="186" t="s">
        <v>5</v>
      </c>
      <c r="B6" s="186"/>
      <c r="C6" s="186" t="s">
        <v>6</v>
      </c>
      <c r="D6" s="186"/>
      <c r="E6" s="186"/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6"/>
      <c r="T6" s="186"/>
      <c r="U6" s="186"/>
      <c r="V6" s="186"/>
      <c r="W6" s="186"/>
      <c r="X6" s="186"/>
      <c r="Y6" s="186"/>
      <c r="Z6" s="186"/>
      <c r="AA6" s="186"/>
    </row>
    <row r="7" spans="1:29" ht="18.7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9" ht="14.45" customHeight="1" x14ac:dyDescent="0.2">
      <c r="E8" s="187" t="s">
        <v>7</v>
      </c>
      <c r="F8" s="187"/>
      <c r="G8" s="187"/>
      <c r="H8" s="187"/>
      <c r="I8" s="187"/>
      <c r="K8" s="189" t="s">
        <v>8</v>
      </c>
      <c r="L8" s="189"/>
      <c r="M8" s="189"/>
      <c r="N8" s="189"/>
      <c r="O8" s="189"/>
      <c r="P8" s="189"/>
      <c r="Q8" s="189"/>
      <c r="S8" s="187" t="s">
        <v>9</v>
      </c>
      <c r="T8" s="187"/>
      <c r="U8" s="187"/>
      <c r="V8" s="187"/>
      <c r="W8" s="187"/>
      <c r="X8" s="187"/>
      <c r="Y8" s="187"/>
      <c r="Z8" s="187"/>
      <c r="AA8" s="187"/>
    </row>
    <row r="9" spans="1:29" ht="14.45" customHeight="1" x14ac:dyDescent="0.2">
      <c r="E9" s="188"/>
      <c r="F9" s="188"/>
      <c r="G9" s="188"/>
      <c r="H9" s="188"/>
      <c r="I9" s="188"/>
      <c r="K9" s="190" t="s">
        <v>10</v>
      </c>
      <c r="L9" s="190"/>
      <c r="M9" s="190"/>
      <c r="N9" s="29"/>
      <c r="O9" s="190" t="s">
        <v>11</v>
      </c>
      <c r="P9" s="190"/>
      <c r="Q9" s="190"/>
      <c r="S9" s="188"/>
      <c r="T9" s="188"/>
      <c r="U9" s="188"/>
      <c r="V9" s="188"/>
      <c r="W9" s="188"/>
      <c r="X9" s="188"/>
      <c r="Y9" s="188"/>
      <c r="Z9" s="188"/>
      <c r="AA9" s="188"/>
    </row>
    <row r="10" spans="1:29" ht="54" x14ac:dyDescent="0.2">
      <c r="A10" s="194" t="s">
        <v>12</v>
      </c>
      <c r="B10" s="194"/>
      <c r="C10" s="194"/>
      <c r="E10" s="3"/>
      <c r="G10" s="39" t="s">
        <v>14</v>
      </c>
      <c r="H10" s="40"/>
      <c r="I10" s="39" t="s">
        <v>15</v>
      </c>
      <c r="J10" s="40"/>
      <c r="K10" s="41" t="s">
        <v>13</v>
      </c>
      <c r="L10" s="42"/>
      <c r="M10" s="41" t="s">
        <v>14</v>
      </c>
      <c r="N10" s="40"/>
      <c r="O10" s="41" t="s">
        <v>13</v>
      </c>
      <c r="P10" s="42"/>
      <c r="Q10" s="41" t="s">
        <v>16</v>
      </c>
      <c r="R10" s="40"/>
      <c r="S10" s="39" t="s">
        <v>13</v>
      </c>
      <c r="T10" s="40"/>
      <c r="U10" s="39" t="s">
        <v>17</v>
      </c>
      <c r="V10" s="40"/>
      <c r="W10" s="39" t="s">
        <v>14</v>
      </c>
      <c r="X10" s="40"/>
      <c r="Y10" s="39" t="s">
        <v>15</v>
      </c>
      <c r="Z10" s="40"/>
      <c r="AA10" s="132" t="s">
        <v>18</v>
      </c>
    </row>
    <row r="11" spans="1:29" ht="18.75" x14ac:dyDescent="0.2">
      <c r="A11" s="195" t="s">
        <v>19</v>
      </c>
      <c r="B11" s="195"/>
      <c r="C11" s="195"/>
      <c r="E11" s="30">
        <v>65232</v>
      </c>
      <c r="F11" s="31"/>
      <c r="G11" s="30">
        <v>1309742085</v>
      </c>
      <c r="H11" s="31"/>
      <c r="I11" s="30">
        <v>1215822555</v>
      </c>
      <c r="J11" s="31"/>
      <c r="K11" s="30">
        <v>0</v>
      </c>
      <c r="L11" s="31"/>
      <c r="M11" s="30">
        <v>0</v>
      </c>
      <c r="N11" s="31"/>
      <c r="O11" s="30">
        <v>-1194</v>
      </c>
      <c r="P11" s="31"/>
      <c r="Q11" s="30">
        <v>22088131</v>
      </c>
      <c r="R11" s="31"/>
      <c r="S11" s="30">
        <v>64038</v>
      </c>
      <c r="T11" s="31"/>
      <c r="U11" s="30">
        <v>17610</v>
      </c>
      <c r="V11" s="31"/>
      <c r="W11" s="30">
        <v>1285768697</v>
      </c>
      <c r="X11" s="31"/>
      <c r="Y11" s="30">
        <v>1120999310.3789999</v>
      </c>
      <c r="Z11" s="31"/>
      <c r="AA11" s="133">
        <f>Y11/$AC$11</f>
        <v>2.2508147672184144E-4</v>
      </c>
      <c r="AC11" s="77">
        <v>4980415655280</v>
      </c>
    </row>
    <row r="12" spans="1:29" ht="18.75" x14ac:dyDescent="0.2">
      <c r="A12" s="191" t="s">
        <v>20</v>
      </c>
      <c r="B12" s="191"/>
      <c r="C12" s="191"/>
      <c r="E12" s="32">
        <v>4000000</v>
      </c>
      <c r="F12" s="31"/>
      <c r="G12" s="32">
        <v>33230145600</v>
      </c>
      <c r="H12" s="31"/>
      <c r="I12" s="32">
        <v>36700326000</v>
      </c>
      <c r="J12" s="31"/>
      <c r="K12" s="32">
        <v>1000</v>
      </c>
      <c r="L12" s="31"/>
      <c r="M12" s="32">
        <v>9298432</v>
      </c>
      <c r="N12" s="31"/>
      <c r="O12" s="32">
        <v>0</v>
      </c>
      <c r="P12" s="31"/>
      <c r="Q12" s="32">
        <v>0</v>
      </c>
      <c r="R12" s="31"/>
      <c r="S12" s="32">
        <v>4001000</v>
      </c>
      <c r="T12" s="31"/>
      <c r="U12" s="32">
        <v>7870</v>
      </c>
      <c r="V12" s="31"/>
      <c r="W12" s="32">
        <v>33239444032</v>
      </c>
      <c r="X12" s="31"/>
      <c r="Y12" s="32">
        <v>31300517173.5</v>
      </c>
      <c r="Z12" s="31"/>
      <c r="AA12" s="133">
        <f>Y12/$AC$11</f>
        <v>6.2847198587364251E-3</v>
      </c>
    </row>
    <row r="13" spans="1:29" ht="18.75" x14ac:dyDescent="0.2">
      <c r="A13" s="191" t="s">
        <v>36</v>
      </c>
      <c r="B13" s="191"/>
      <c r="C13" s="191"/>
      <c r="E13" s="32">
        <v>485217</v>
      </c>
      <c r="F13" s="31"/>
      <c r="G13" s="32">
        <v>1293250704</v>
      </c>
      <c r="H13" s="31"/>
      <c r="I13" s="32">
        <v>1014339903.46155</v>
      </c>
      <c r="J13" s="31"/>
      <c r="K13" s="32">
        <v>21000</v>
      </c>
      <c r="L13" s="31"/>
      <c r="M13" s="32">
        <v>42803825</v>
      </c>
      <c r="N13" s="31"/>
      <c r="O13" s="32">
        <v>-313956</v>
      </c>
      <c r="P13" s="31"/>
      <c r="Q13" s="32">
        <v>0</v>
      </c>
      <c r="R13" s="31"/>
      <c r="S13" s="32">
        <v>192261</v>
      </c>
      <c r="T13" s="31"/>
      <c r="U13" s="32">
        <v>2000</v>
      </c>
      <c r="V13" s="31"/>
      <c r="W13" s="32">
        <v>507432939</v>
      </c>
      <c r="X13" s="31"/>
      <c r="Y13" s="32">
        <v>382234094.10000002</v>
      </c>
      <c r="Z13" s="31"/>
      <c r="AA13" s="133">
        <f t="shared" ref="AA13:AA47" si="0">Y13/$AC$11</f>
        <v>7.6747428438984528E-5</v>
      </c>
    </row>
    <row r="14" spans="1:29" ht="18.75" x14ac:dyDescent="0.2">
      <c r="A14" s="191" t="s">
        <v>37</v>
      </c>
      <c r="B14" s="191"/>
      <c r="C14" s="191"/>
      <c r="E14" s="32">
        <v>357034000</v>
      </c>
      <c r="F14" s="31"/>
      <c r="G14" s="32">
        <v>967851116018</v>
      </c>
      <c r="H14" s="31"/>
      <c r="I14" s="32">
        <v>972097525050.30005</v>
      </c>
      <c r="J14" s="31"/>
      <c r="K14" s="32">
        <v>1308000</v>
      </c>
      <c r="L14" s="31"/>
      <c r="M14" s="32">
        <v>3654816457</v>
      </c>
      <c r="N14" s="31"/>
      <c r="O14" s="32">
        <v>-34386000</v>
      </c>
      <c r="P14" s="31"/>
      <c r="Q14" s="32">
        <v>0</v>
      </c>
      <c r="R14" s="31"/>
      <c r="S14" s="32">
        <v>323956000</v>
      </c>
      <c r="T14" s="31"/>
      <c r="U14" s="32">
        <v>2770</v>
      </c>
      <c r="V14" s="31"/>
      <c r="W14" s="32">
        <v>878281574200</v>
      </c>
      <c r="X14" s="31"/>
      <c r="Y14" s="32">
        <v>892018839186</v>
      </c>
      <c r="Z14" s="31"/>
      <c r="AA14" s="133">
        <f t="shared" si="0"/>
        <v>0.17910529982378559</v>
      </c>
    </row>
    <row r="15" spans="1:29" ht="18.75" x14ac:dyDescent="0.2">
      <c r="A15" s="191" t="s">
        <v>38</v>
      </c>
      <c r="B15" s="191"/>
      <c r="C15" s="191"/>
      <c r="E15" s="32">
        <v>222630000</v>
      </c>
      <c r="F15" s="31"/>
      <c r="G15" s="32">
        <v>327595404250</v>
      </c>
      <c r="H15" s="31"/>
      <c r="I15" s="32">
        <v>271762971642</v>
      </c>
      <c r="J15" s="31"/>
      <c r="K15" s="32">
        <v>22890000</v>
      </c>
      <c r="L15" s="31"/>
      <c r="M15" s="32">
        <v>27982537181</v>
      </c>
      <c r="N15" s="31"/>
      <c r="O15" s="32">
        <v>-8000000</v>
      </c>
      <c r="P15" s="31"/>
      <c r="Q15" s="32">
        <v>12170551948</v>
      </c>
      <c r="R15" s="31"/>
      <c r="S15" s="32">
        <v>237520000</v>
      </c>
      <c r="T15" s="31"/>
      <c r="U15" s="32">
        <v>1466</v>
      </c>
      <c r="V15" s="31"/>
      <c r="W15" s="32">
        <v>343991824081</v>
      </c>
      <c r="X15" s="31"/>
      <c r="Y15" s="32">
        <v>346132504296</v>
      </c>
      <c r="Z15" s="31"/>
      <c r="AA15" s="133">
        <f t="shared" si="0"/>
        <v>6.9498718230284001E-2</v>
      </c>
    </row>
    <row r="16" spans="1:29" ht="18.75" x14ac:dyDescent="0.2">
      <c r="A16" s="191" t="s">
        <v>39</v>
      </c>
      <c r="B16" s="191"/>
      <c r="C16" s="191"/>
      <c r="E16" s="32">
        <v>10796000</v>
      </c>
      <c r="F16" s="31"/>
      <c r="G16" s="32">
        <v>10761621224</v>
      </c>
      <c r="H16" s="31"/>
      <c r="I16" s="32">
        <v>8241994598.3999996</v>
      </c>
      <c r="J16" s="31"/>
      <c r="K16" s="32">
        <v>0</v>
      </c>
      <c r="L16" s="31"/>
      <c r="M16" s="32">
        <v>0</v>
      </c>
      <c r="N16" s="31"/>
      <c r="O16" s="32">
        <v>0</v>
      </c>
      <c r="P16" s="31"/>
      <c r="Q16" s="32">
        <v>0</v>
      </c>
      <c r="R16" s="31"/>
      <c r="S16" s="32">
        <v>10796000</v>
      </c>
      <c r="T16" s="31"/>
      <c r="U16" s="32">
        <v>671</v>
      </c>
      <c r="V16" s="31"/>
      <c r="W16" s="32">
        <v>10761621224</v>
      </c>
      <c r="X16" s="31"/>
      <c r="Y16" s="32">
        <v>7201013509.8000002</v>
      </c>
      <c r="Z16" s="31"/>
      <c r="AA16" s="133">
        <f t="shared" si="0"/>
        <v>1.4458659694730153E-3</v>
      </c>
    </row>
    <row r="17" spans="1:27" ht="18.75" x14ac:dyDescent="0.2">
      <c r="A17" s="191" t="s">
        <v>40</v>
      </c>
      <c r="B17" s="191"/>
      <c r="C17" s="191"/>
      <c r="E17" s="32">
        <v>666218</v>
      </c>
      <c r="F17" s="31"/>
      <c r="G17" s="32">
        <v>1360601190</v>
      </c>
      <c r="H17" s="31"/>
      <c r="I17" s="32">
        <v>1117222502.8922999</v>
      </c>
      <c r="J17" s="31"/>
      <c r="K17" s="32">
        <v>0</v>
      </c>
      <c r="L17" s="31"/>
      <c r="M17" s="32">
        <v>0</v>
      </c>
      <c r="N17" s="31"/>
      <c r="O17" s="32">
        <v>-287523</v>
      </c>
      <c r="P17" s="31"/>
      <c r="Q17" s="32">
        <v>470933393</v>
      </c>
      <c r="R17" s="31"/>
      <c r="S17" s="32">
        <v>378695</v>
      </c>
      <c r="T17" s="31"/>
      <c r="U17" s="32">
        <v>1662</v>
      </c>
      <c r="V17" s="31"/>
      <c r="W17" s="32">
        <v>773399800</v>
      </c>
      <c r="X17" s="31"/>
      <c r="Y17" s="32">
        <v>625646213.01450002</v>
      </c>
      <c r="Z17" s="31"/>
      <c r="AA17" s="133">
        <f t="shared" si="0"/>
        <v>1.2562128471169261E-4</v>
      </c>
    </row>
    <row r="18" spans="1:27" ht="18.75" x14ac:dyDescent="0.2">
      <c r="A18" s="191" t="s">
        <v>41</v>
      </c>
      <c r="B18" s="191"/>
      <c r="C18" s="191"/>
      <c r="E18" s="32">
        <v>15847800</v>
      </c>
      <c r="F18" s="31"/>
      <c r="G18" s="32">
        <v>29187385477</v>
      </c>
      <c r="H18" s="31"/>
      <c r="I18" s="32">
        <v>26450135885.610001</v>
      </c>
      <c r="J18" s="31"/>
      <c r="K18" s="32">
        <v>0</v>
      </c>
      <c r="L18" s="31"/>
      <c r="M18" s="32">
        <v>0</v>
      </c>
      <c r="N18" s="31"/>
      <c r="O18" s="32">
        <v>-1252000</v>
      </c>
      <c r="P18" s="31"/>
      <c r="Q18" s="32">
        <v>2004402453</v>
      </c>
      <c r="R18" s="31"/>
      <c r="S18" s="32">
        <v>14595800</v>
      </c>
      <c r="T18" s="31"/>
      <c r="U18" s="32">
        <v>1658</v>
      </c>
      <c r="V18" s="31"/>
      <c r="W18" s="32">
        <v>26881538191</v>
      </c>
      <c r="X18" s="31"/>
      <c r="Y18" s="32">
        <v>24055847373.419998</v>
      </c>
      <c r="Z18" s="31"/>
      <c r="AA18" s="133">
        <f t="shared" si="0"/>
        <v>4.8300882975333857E-3</v>
      </c>
    </row>
    <row r="19" spans="1:27" ht="18.75" x14ac:dyDescent="0.2">
      <c r="A19" s="191" t="s">
        <v>42</v>
      </c>
      <c r="B19" s="191"/>
      <c r="C19" s="191"/>
      <c r="E19" s="32">
        <v>108533000</v>
      </c>
      <c r="F19" s="31"/>
      <c r="G19" s="32">
        <v>258779234971</v>
      </c>
      <c r="H19" s="31"/>
      <c r="I19" s="32">
        <v>232604864969.39999</v>
      </c>
      <c r="J19" s="31"/>
      <c r="K19" s="32">
        <v>606000</v>
      </c>
      <c r="L19" s="31"/>
      <c r="M19" s="32">
        <v>1290835901</v>
      </c>
      <c r="N19" s="31"/>
      <c r="O19" s="32">
        <v>-49530000</v>
      </c>
      <c r="P19" s="31"/>
      <c r="Q19" s="32">
        <v>0</v>
      </c>
      <c r="R19" s="31"/>
      <c r="S19" s="32">
        <v>59609000</v>
      </c>
      <c r="T19" s="31"/>
      <c r="U19" s="32">
        <v>2176</v>
      </c>
      <c r="V19" s="31"/>
      <c r="W19" s="32">
        <v>142043786866</v>
      </c>
      <c r="X19" s="31"/>
      <c r="Y19" s="32">
        <v>128937414355.2</v>
      </c>
      <c r="Z19" s="31"/>
      <c r="AA19" s="133">
        <f t="shared" si="0"/>
        <v>2.5888886245570022E-2</v>
      </c>
    </row>
    <row r="20" spans="1:27" ht="18.75" x14ac:dyDescent="0.2">
      <c r="A20" s="191" t="s">
        <v>43</v>
      </c>
      <c r="B20" s="191"/>
      <c r="C20" s="191"/>
      <c r="E20" s="32">
        <v>48661</v>
      </c>
      <c r="F20" s="31"/>
      <c r="G20" s="32">
        <v>725544392</v>
      </c>
      <c r="H20" s="31"/>
      <c r="I20" s="32">
        <v>684939973.42799997</v>
      </c>
      <c r="J20" s="31"/>
      <c r="K20" s="32">
        <v>53558</v>
      </c>
      <c r="L20" s="31"/>
      <c r="M20" s="32">
        <v>761261364</v>
      </c>
      <c r="N20" s="31"/>
      <c r="O20" s="32">
        <v>0</v>
      </c>
      <c r="P20" s="31"/>
      <c r="Q20" s="32">
        <v>0</v>
      </c>
      <c r="R20" s="31"/>
      <c r="S20" s="32">
        <v>102219</v>
      </c>
      <c r="T20" s="31"/>
      <c r="U20" s="32">
        <v>13620</v>
      </c>
      <c r="V20" s="31"/>
      <c r="W20" s="32">
        <v>1486805756</v>
      </c>
      <c r="X20" s="31"/>
      <c r="Y20" s="32">
        <v>1383939054.4590001</v>
      </c>
      <c r="Z20" s="31"/>
      <c r="AA20" s="133">
        <f t="shared" si="0"/>
        <v>2.7787621561100299E-4</v>
      </c>
    </row>
    <row r="21" spans="1:27" ht="18.75" x14ac:dyDescent="0.2">
      <c r="A21" s="191" t="s">
        <v>44</v>
      </c>
      <c r="B21" s="191"/>
      <c r="C21" s="191"/>
      <c r="E21" s="32">
        <v>15803000</v>
      </c>
      <c r="F21" s="31"/>
      <c r="G21" s="32">
        <v>18427185530</v>
      </c>
      <c r="H21" s="31"/>
      <c r="I21" s="32">
        <v>15049195319.700001</v>
      </c>
      <c r="J21" s="31"/>
      <c r="K21" s="32">
        <v>0</v>
      </c>
      <c r="L21" s="31"/>
      <c r="M21" s="32">
        <v>0</v>
      </c>
      <c r="N21" s="31"/>
      <c r="O21" s="32">
        <v>0</v>
      </c>
      <c r="P21" s="31"/>
      <c r="Q21" s="32">
        <v>0</v>
      </c>
      <c r="R21" s="31"/>
      <c r="S21" s="32">
        <v>15803000</v>
      </c>
      <c r="T21" s="31"/>
      <c r="U21" s="32">
        <v>796</v>
      </c>
      <c r="V21" s="31"/>
      <c r="W21" s="32">
        <v>18427185530</v>
      </c>
      <c r="X21" s="31"/>
      <c r="Y21" s="32">
        <v>12504341831.4</v>
      </c>
      <c r="Z21" s="31"/>
      <c r="AA21" s="133">
        <f t="shared" si="0"/>
        <v>2.5107024587683741E-3</v>
      </c>
    </row>
    <row r="22" spans="1:27" ht="18.75" x14ac:dyDescent="0.2">
      <c r="A22" s="191" t="s">
        <v>45</v>
      </c>
      <c r="B22" s="191"/>
      <c r="C22" s="191"/>
      <c r="E22" s="32">
        <v>18164002</v>
      </c>
      <c r="F22" s="31"/>
      <c r="G22" s="32">
        <v>105739310433</v>
      </c>
      <c r="H22" s="31"/>
      <c r="I22" s="32">
        <v>99488153296.431</v>
      </c>
      <c r="J22" s="31"/>
      <c r="K22" s="32">
        <v>0</v>
      </c>
      <c r="L22" s="31"/>
      <c r="M22" s="32">
        <v>0</v>
      </c>
      <c r="N22" s="31"/>
      <c r="O22" s="32">
        <v>0</v>
      </c>
      <c r="P22" s="31"/>
      <c r="Q22" s="32">
        <v>0</v>
      </c>
      <c r="R22" s="31"/>
      <c r="S22" s="32">
        <v>18164002</v>
      </c>
      <c r="T22" s="31"/>
      <c r="U22" s="32">
        <v>5220</v>
      </c>
      <c r="V22" s="31"/>
      <c r="W22" s="32">
        <v>105739310433</v>
      </c>
      <c r="X22" s="31"/>
      <c r="Y22" s="32">
        <v>94251934701.882004</v>
      </c>
      <c r="Z22" s="31"/>
      <c r="AA22" s="133">
        <f t="shared" si="0"/>
        <v>1.8924511772819719E-2</v>
      </c>
    </row>
    <row r="23" spans="1:27" ht="18.75" x14ac:dyDescent="0.2">
      <c r="A23" s="191" t="s">
        <v>46</v>
      </c>
      <c r="B23" s="191"/>
      <c r="C23" s="191"/>
      <c r="E23" s="32">
        <v>3300000</v>
      </c>
      <c r="F23" s="31"/>
      <c r="G23" s="32">
        <v>38393451133</v>
      </c>
      <c r="H23" s="31"/>
      <c r="I23" s="32">
        <v>34181403300</v>
      </c>
      <c r="J23" s="31"/>
      <c r="K23" s="32">
        <v>0</v>
      </c>
      <c r="L23" s="31"/>
      <c r="M23" s="32">
        <v>0</v>
      </c>
      <c r="N23" s="31"/>
      <c r="O23" s="32">
        <v>-200000</v>
      </c>
      <c r="P23" s="31"/>
      <c r="Q23" s="32">
        <v>1954302419</v>
      </c>
      <c r="R23" s="31"/>
      <c r="S23" s="32">
        <v>3100000</v>
      </c>
      <c r="T23" s="31"/>
      <c r="U23" s="32">
        <v>9640</v>
      </c>
      <c r="V23" s="31"/>
      <c r="W23" s="32">
        <v>36066575309</v>
      </c>
      <c r="X23" s="31"/>
      <c r="Y23" s="32">
        <v>29706190200</v>
      </c>
      <c r="Z23" s="31"/>
      <c r="AA23" s="133">
        <f t="shared" si="0"/>
        <v>5.9646005988489952E-3</v>
      </c>
    </row>
    <row r="24" spans="1:27" ht="18.75" x14ac:dyDescent="0.2">
      <c r="A24" s="191" t="s">
        <v>47</v>
      </c>
      <c r="B24" s="191"/>
      <c r="C24" s="191"/>
      <c r="E24" s="32">
        <v>3292781</v>
      </c>
      <c r="F24" s="31"/>
      <c r="G24" s="32">
        <v>10197378625</v>
      </c>
      <c r="H24" s="31"/>
      <c r="I24" s="32">
        <v>9099465289.4790001</v>
      </c>
      <c r="J24" s="31"/>
      <c r="K24" s="32">
        <v>0</v>
      </c>
      <c r="L24" s="31"/>
      <c r="M24" s="32">
        <v>0</v>
      </c>
      <c r="N24" s="31"/>
      <c r="O24" s="32">
        <v>-1166547</v>
      </c>
      <c r="P24" s="31"/>
      <c r="Q24" s="32">
        <v>3069309618</v>
      </c>
      <c r="R24" s="31"/>
      <c r="S24" s="32">
        <v>2126234</v>
      </c>
      <c r="T24" s="31"/>
      <c r="U24" s="32">
        <v>2618</v>
      </c>
      <c r="V24" s="31"/>
      <c r="W24" s="32">
        <v>6584711566</v>
      </c>
      <c r="X24" s="31"/>
      <c r="Y24" s="32">
        <v>5533360052.3585997</v>
      </c>
      <c r="Z24" s="31"/>
      <c r="AA24" s="133">
        <f t="shared" si="0"/>
        <v>1.1110237448740637E-3</v>
      </c>
    </row>
    <row r="25" spans="1:27" ht="18.75" x14ac:dyDescent="0.2">
      <c r="A25" s="191" t="s">
        <v>48</v>
      </c>
      <c r="B25" s="191"/>
      <c r="C25" s="191"/>
      <c r="E25" s="32">
        <v>290391</v>
      </c>
      <c r="F25" s="31"/>
      <c r="G25" s="32">
        <v>1340280501</v>
      </c>
      <c r="H25" s="31"/>
      <c r="I25" s="32">
        <v>1309087492.0492499</v>
      </c>
      <c r="J25" s="31"/>
      <c r="K25" s="32">
        <v>0</v>
      </c>
      <c r="L25" s="31"/>
      <c r="M25" s="32">
        <v>0</v>
      </c>
      <c r="N25" s="31"/>
      <c r="O25" s="32">
        <v>-23905</v>
      </c>
      <c r="P25" s="31"/>
      <c r="Q25" s="32">
        <v>105682160</v>
      </c>
      <c r="R25" s="31"/>
      <c r="S25" s="32">
        <v>266486</v>
      </c>
      <c r="T25" s="31"/>
      <c r="U25" s="32">
        <v>4647</v>
      </c>
      <c r="V25" s="31"/>
      <c r="W25" s="32">
        <v>1229948551</v>
      </c>
      <c r="X25" s="31"/>
      <c r="Y25" s="32">
        <v>1230992197.3701</v>
      </c>
      <c r="Z25" s="31"/>
      <c r="AA25" s="133">
        <f t="shared" si="0"/>
        <v>2.4716655849096864E-4</v>
      </c>
    </row>
    <row r="26" spans="1:27" ht="18.75" x14ac:dyDescent="0.2">
      <c r="A26" s="191" t="s">
        <v>49</v>
      </c>
      <c r="B26" s="191"/>
      <c r="C26" s="191"/>
      <c r="E26" s="32">
        <v>4066000</v>
      </c>
      <c r="F26" s="31"/>
      <c r="G26" s="32">
        <v>4204408594</v>
      </c>
      <c r="H26" s="31"/>
      <c r="I26" s="32">
        <v>3423410783.0999999</v>
      </c>
      <c r="J26" s="31"/>
      <c r="K26" s="32">
        <v>0</v>
      </c>
      <c r="L26" s="31"/>
      <c r="M26" s="32">
        <v>0</v>
      </c>
      <c r="N26" s="31"/>
      <c r="O26" s="32">
        <v>0</v>
      </c>
      <c r="P26" s="31"/>
      <c r="Q26" s="32">
        <v>0</v>
      </c>
      <c r="R26" s="31"/>
      <c r="S26" s="32">
        <v>4066000</v>
      </c>
      <c r="T26" s="31"/>
      <c r="U26" s="32">
        <v>748</v>
      </c>
      <c r="V26" s="31"/>
      <c r="W26" s="32">
        <v>4204408594</v>
      </c>
      <c r="X26" s="31"/>
      <c r="Y26" s="32">
        <v>3023271860.4000001</v>
      </c>
      <c r="Z26" s="31"/>
      <c r="AA26" s="133">
        <f t="shared" si="0"/>
        <v>6.0703203701379239E-4</v>
      </c>
    </row>
    <row r="27" spans="1:27" ht="18.75" x14ac:dyDescent="0.2">
      <c r="A27" s="191" t="s">
        <v>50</v>
      </c>
      <c r="B27" s="191"/>
      <c r="C27" s="191"/>
      <c r="E27" s="32">
        <v>42274452</v>
      </c>
      <c r="F27" s="31"/>
      <c r="G27" s="32">
        <v>21638682360</v>
      </c>
      <c r="H27" s="31"/>
      <c r="I27" s="32">
        <v>17439511389.398998</v>
      </c>
      <c r="J27" s="31"/>
      <c r="K27" s="32">
        <v>386000</v>
      </c>
      <c r="L27" s="31"/>
      <c r="M27" s="32">
        <v>162692828</v>
      </c>
      <c r="N27" s="31"/>
      <c r="O27" s="32">
        <v>-3788850</v>
      </c>
      <c r="P27" s="31"/>
      <c r="Q27" s="32">
        <v>0</v>
      </c>
      <c r="R27" s="31"/>
      <c r="S27" s="32">
        <v>38871602</v>
      </c>
      <c r="T27" s="31"/>
      <c r="U27" s="32">
        <v>400</v>
      </c>
      <c r="V27" s="31"/>
      <c r="W27" s="32">
        <v>19865105494</v>
      </c>
      <c r="X27" s="31"/>
      <c r="Y27" s="32">
        <v>15456126387.24</v>
      </c>
      <c r="Z27" s="31"/>
      <c r="AA27" s="133">
        <f t="shared" si="0"/>
        <v>3.1033808133773232E-3</v>
      </c>
    </row>
    <row r="28" spans="1:27" ht="18.75" x14ac:dyDescent="0.2">
      <c r="A28" s="191" t="s">
        <v>51</v>
      </c>
      <c r="B28" s="191"/>
      <c r="C28" s="191"/>
      <c r="E28" s="32">
        <v>1</v>
      </c>
      <c r="F28" s="31"/>
      <c r="G28" s="32">
        <v>4089</v>
      </c>
      <c r="H28" s="31"/>
      <c r="I28" s="32">
        <v>4256.5221000000001</v>
      </c>
      <c r="J28" s="31"/>
      <c r="K28" s="32">
        <v>0</v>
      </c>
      <c r="L28" s="31"/>
      <c r="M28" s="32">
        <v>0</v>
      </c>
      <c r="N28" s="31"/>
      <c r="O28" s="32">
        <v>0</v>
      </c>
      <c r="P28" s="31"/>
      <c r="Q28" s="32">
        <v>0</v>
      </c>
      <c r="R28" s="31"/>
      <c r="S28" s="32">
        <v>1</v>
      </c>
      <c r="T28" s="31"/>
      <c r="U28" s="32">
        <v>3982</v>
      </c>
      <c r="V28" s="31"/>
      <c r="W28" s="32">
        <v>4089</v>
      </c>
      <c r="X28" s="31"/>
      <c r="Y28" s="32">
        <v>3958.3071</v>
      </c>
      <c r="Z28" s="31"/>
      <c r="AA28" s="133">
        <f t="shared" si="0"/>
        <v>7.9477444735031117E-10</v>
      </c>
    </row>
    <row r="29" spans="1:27" ht="18.75" x14ac:dyDescent="0.2">
      <c r="A29" s="191" t="s">
        <v>52</v>
      </c>
      <c r="B29" s="191"/>
      <c r="C29" s="191"/>
      <c r="E29" s="32">
        <v>68609000</v>
      </c>
      <c r="F29" s="31"/>
      <c r="G29" s="32">
        <v>85491128241</v>
      </c>
      <c r="H29" s="31"/>
      <c r="I29" s="32">
        <v>77271479717.850006</v>
      </c>
      <c r="J29" s="31"/>
      <c r="K29" s="32">
        <v>0</v>
      </c>
      <c r="L29" s="31"/>
      <c r="M29" s="32">
        <v>0</v>
      </c>
      <c r="N29" s="31"/>
      <c r="O29" s="32">
        <v>-13609000</v>
      </c>
      <c r="P29" s="31"/>
      <c r="Q29" s="32">
        <v>1939511454</v>
      </c>
      <c r="R29" s="31"/>
      <c r="S29" s="32">
        <v>55000000</v>
      </c>
      <c r="T29" s="31"/>
      <c r="U29" s="32">
        <v>976</v>
      </c>
      <c r="V29" s="31"/>
      <c r="W29" s="32">
        <v>68533458488</v>
      </c>
      <c r="X29" s="31"/>
      <c r="Y29" s="32">
        <v>53360604000</v>
      </c>
      <c r="Z29" s="31"/>
      <c r="AA29" s="133">
        <f t="shared" si="0"/>
        <v>1.0714086472567731E-2</v>
      </c>
    </row>
    <row r="30" spans="1:27" ht="18.75" x14ac:dyDescent="0.2">
      <c r="A30" s="191" t="s">
        <v>53</v>
      </c>
      <c r="B30" s="191"/>
      <c r="C30" s="191"/>
      <c r="E30" s="32">
        <v>352305000</v>
      </c>
      <c r="F30" s="31"/>
      <c r="G30" s="32">
        <v>852726831459</v>
      </c>
      <c r="H30" s="31"/>
      <c r="I30" s="32">
        <v>816686887203</v>
      </c>
      <c r="J30" s="31"/>
      <c r="K30" s="32">
        <v>4403000</v>
      </c>
      <c r="L30" s="31"/>
      <c r="M30" s="32">
        <v>10593848882</v>
      </c>
      <c r="N30" s="31"/>
      <c r="O30" s="32">
        <v>0</v>
      </c>
      <c r="P30" s="31"/>
      <c r="Q30" s="32">
        <v>0</v>
      </c>
      <c r="R30" s="31"/>
      <c r="S30" s="32">
        <v>356708000</v>
      </c>
      <c r="T30" s="31"/>
      <c r="U30" s="32">
        <v>2419</v>
      </c>
      <c r="V30" s="31"/>
      <c r="W30" s="32">
        <v>863320680341</v>
      </c>
      <c r="X30" s="31"/>
      <c r="Y30" s="32">
        <v>857742535920.59998</v>
      </c>
      <c r="Z30" s="31"/>
      <c r="AA30" s="133">
        <f t="shared" si="0"/>
        <v>0.17222308242711873</v>
      </c>
    </row>
    <row r="31" spans="1:27" ht="18.75" x14ac:dyDescent="0.2">
      <c r="A31" s="191" t="s">
        <v>54</v>
      </c>
      <c r="B31" s="191"/>
      <c r="C31" s="191"/>
      <c r="E31" s="32">
        <v>1182161000</v>
      </c>
      <c r="F31" s="31"/>
      <c r="G31" s="32">
        <v>1378728748605</v>
      </c>
      <c r="H31" s="31"/>
      <c r="I31" s="32">
        <v>1205680447743.3</v>
      </c>
      <c r="J31" s="31"/>
      <c r="K31" s="32">
        <v>44974478</v>
      </c>
      <c r="L31" s="31"/>
      <c r="M31" s="32">
        <v>44401846264</v>
      </c>
      <c r="N31" s="31"/>
      <c r="O31" s="32">
        <v>-7739000</v>
      </c>
      <c r="P31" s="31"/>
      <c r="Q31" s="32">
        <v>0</v>
      </c>
      <c r="R31" s="31"/>
      <c r="S31" s="32">
        <v>1219396478</v>
      </c>
      <c r="T31" s="31"/>
      <c r="U31" s="32">
        <v>1029</v>
      </c>
      <c r="V31" s="31"/>
      <c r="W31" s="32">
        <v>1414149488625</v>
      </c>
      <c r="X31" s="31"/>
      <c r="Y31" s="32">
        <v>1247293159955.6201</v>
      </c>
      <c r="Z31" s="31"/>
      <c r="AA31" s="133">
        <f t="shared" si="0"/>
        <v>0.25043957096900121</v>
      </c>
    </row>
    <row r="32" spans="1:27" ht="18.75" x14ac:dyDescent="0.2">
      <c r="A32" s="191" t="s">
        <v>55</v>
      </c>
      <c r="B32" s="191"/>
      <c r="C32" s="191"/>
      <c r="E32" s="32">
        <v>2000000</v>
      </c>
      <c r="F32" s="31"/>
      <c r="G32" s="32">
        <v>17329118884</v>
      </c>
      <c r="H32" s="31"/>
      <c r="I32" s="32">
        <v>15825276000</v>
      </c>
      <c r="J32" s="31"/>
      <c r="K32" s="32">
        <v>0</v>
      </c>
      <c r="L32" s="31"/>
      <c r="M32" s="32">
        <v>0</v>
      </c>
      <c r="N32" s="31"/>
      <c r="O32" s="32">
        <v>0</v>
      </c>
      <c r="P32" s="31"/>
      <c r="Q32" s="32">
        <v>0</v>
      </c>
      <c r="R32" s="31"/>
      <c r="S32" s="32">
        <v>2000000</v>
      </c>
      <c r="T32" s="31"/>
      <c r="U32" s="32">
        <v>8060</v>
      </c>
      <c r="V32" s="31"/>
      <c r="W32" s="32">
        <v>17329118884</v>
      </c>
      <c r="X32" s="31"/>
      <c r="Y32" s="32">
        <v>16024086000</v>
      </c>
      <c r="Z32" s="31"/>
      <c r="AA32" s="133">
        <f t="shared" si="0"/>
        <v>3.217419410167508E-3</v>
      </c>
    </row>
    <row r="33" spans="1:27" ht="18.75" x14ac:dyDescent="0.2">
      <c r="A33" s="191" t="s">
        <v>56</v>
      </c>
      <c r="B33" s="191"/>
      <c r="C33" s="191"/>
      <c r="E33" s="32">
        <v>9614000</v>
      </c>
      <c r="F33" s="31"/>
      <c r="G33" s="32">
        <v>45731214996</v>
      </c>
      <c r="H33" s="31"/>
      <c r="I33" s="32">
        <v>34242002576.099998</v>
      </c>
      <c r="J33" s="31"/>
      <c r="K33" s="32">
        <v>0</v>
      </c>
      <c r="L33" s="31"/>
      <c r="M33" s="32">
        <v>0</v>
      </c>
      <c r="N33" s="31"/>
      <c r="O33" s="32">
        <v>-1000</v>
      </c>
      <c r="P33" s="31"/>
      <c r="Q33" s="32">
        <v>0</v>
      </c>
      <c r="R33" s="31"/>
      <c r="S33" s="32">
        <v>9613000</v>
      </c>
      <c r="T33" s="31"/>
      <c r="U33" s="32">
        <v>3503</v>
      </c>
      <c r="V33" s="31"/>
      <c r="W33" s="32">
        <v>45726458265</v>
      </c>
      <c r="X33" s="31"/>
      <c r="Y33" s="32">
        <v>33473976682.950001</v>
      </c>
      <c r="Z33" s="31"/>
      <c r="AA33" s="133">
        <f t="shared" si="0"/>
        <v>6.7211210870447092E-3</v>
      </c>
    </row>
    <row r="34" spans="1:27" ht="18.75" x14ac:dyDescent="0.2">
      <c r="A34" s="191" t="s">
        <v>57</v>
      </c>
      <c r="B34" s="191"/>
      <c r="C34" s="191"/>
      <c r="E34" s="32">
        <v>1300000</v>
      </c>
      <c r="F34" s="31"/>
      <c r="G34" s="32">
        <v>9385701818</v>
      </c>
      <c r="H34" s="31"/>
      <c r="I34" s="32">
        <v>9213849450</v>
      </c>
      <c r="J34" s="31"/>
      <c r="K34" s="32">
        <v>0</v>
      </c>
      <c r="L34" s="31"/>
      <c r="M34" s="32">
        <v>0</v>
      </c>
      <c r="N34" s="31"/>
      <c r="O34" s="32">
        <v>0</v>
      </c>
      <c r="P34" s="31"/>
      <c r="Q34" s="32">
        <v>0</v>
      </c>
      <c r="R34" s="31"/>
      <c r="S34" s="32">
        <v>1300000</v>
      </c>
      <c r="T34" s="31"/>
      <c r="U34" s="32">
        <v>6990</v>
      </c>
      <c r="V34" s="31"/>
      <c r="W34" s="32">
        <v>9385701818</v>
      </c>
      <c r="X34" s="31"/>
      <c r="Y34" s="32">
        <v>9032932350</v>
      </c>
      <c r="Z34" s="31"/>
      <c r="AA34" s="133">
        <f t="shared" si="0"/>
        <v>1.8136904578282967E-3</v>
      </c>
    </row>
    <row r="35" spans="1:27" ht="18.75" x14ac:dyDescent="0.2">
      <c r="A35" s="191" t="s">
        <v>58</v>
      </c>
      <c r="B35" s="191"/>
      <c r="C35" s="191"/>
      <c r="E35" s="32">
        <v>20000</v>
      </c>
      <c r="F35" s="31"/>
      <c r="G35" s="32">
        <v>164549274</v>
      </c>
      <c r="H35" s="31"/>
      <c r="I35" s="32">
        <v>136781280</v>
      </c>
      <c r="J35" s="31"/>
      <c r="K35" s="32">
        <v>0</v>
      </c>
      <c r="L35" s="31"/>
      <c r="M35" s="32">
        <v>0</v>
      </c>
      <c r="N35" s="31"/>
      <c r="O35" s="32">
        <v>0</v>
      </c>
      <c r="P35" s="31"/>
      <c r="Q35" s="32">
        <v>0</v>
      </c>
      <c r="R35" s="31"/>
      <c r="S35" s="32">
        <v>20000</v>
      </c>
      <c r="T35" s="31"/>
      <c r="U35" s="32">
        <v>6140</v>
      </c>
      <c r="V35" s="31"/>
      <c r="W35" s="32">
        <v>164549274</v>
      </c>
      <c r="X35" s="31"/>
      <c r="Y35" s="32">
        <v>122069340</v>
      </c>
      <c r="Z35" s="31"/>
      <c r="AA35" s="133">
        <f t="shared" si="0"/>
        <v>2.4509869948422455E-5</v>
      </c>
    </row>
    <row r="36" spans="1:27" ht="18.75" x14ac:dyDescent="0.2">
      <c r="A36" s="191" t="s">
        <v>59</v>
      </c>
      <c r="B36" s="191"/>
      <c r="C36" s="191"/>
      <c r="E36" s="32">
        <v>1555643</v>
      </c>
      <c r="F36" s="31"/>
      <c r="G36" s="32">
        <v>8051241049</v>
      </c>
      <c r="H36" s="31"/>
      <c r="I36" s="32">
        <v>7484512712.8859997</v>
      </c>
      <c r="J36" s="31"/>
      <c r="K36" s="32">
        <v>500000</v>
      </c>
      <c r="L36" s="31"/>
      <c r="M36" s="32">
        <v>2462282866</v>
      </c>
      <c r="N36" s="31"/>
      <c r="O36" s="32">
        <v>0</v>
      </c>
      <c r="P36" s="31"/>
      <c r="Q36" s="32">
        <v>0</v>
      </c>
      <c r="R36" s="31"/>
      <c r="S36" s="32">
        <v>2055643</v>
      </c>
      <c r="T36" s="31"/>
      <c r="U36" s="32">
        <v>4698</v>
      </c>
      <c r="V36" s="31"/>
      <c r="W36" s="32">
        <v>10513523915</v>
      </c>
      <c r="X36" s="31"/>
      <c r="Y36" s="32">
        <v>9599949219.6567001</v>
      </c>
      <c r="Z36" s="31"/>
      <c r="AA36" s="133">
        <f t="shared" si="0"/>
        <v>1.9275397645735232E-3</v>
      </c>
    </row>
    <row r="37" spans="1:27" ht="18.75" x14ac:dyDescent="0.2">
      <c r="A37" s="191" t="s">
        <v>60</v>
      </c>
      <c r="B37" s="191"/>
      <c r="C37" s="191"/>
      <c r="E37" s="32">
        <v>29000</v>
      </c>
      <c r="F37" s="31"/>
      <c r="G37" s="32">
        <v>54280984</v>
      </c>
      <c r="H37" s="31"/>
      <c r="I37" s="32">
        <v>48343633.649999999</v>
      </c>
      <c r="J37" s="31"/>
      <c r="K37" s="32">
        <v>0</v>
      </c>
      <c r="L37" s="31"/>
      <c r="M37" s="32">
        <v>0</v>
      </c>
      <c r="N37" s="31"/>
      <c r="O37" s="32">
        <v>0</v>
      </c>
      <c r="P37" s="31"/>
      <c r="Q37" s="32">
        <v>0</v>
      </c>
      <c r="R37" s="31"/>
      <c r="S37" s="32">
        <v>29000</v>
      </c>
      <c r="T37" s="31"/>
      <c r="U37" s="32">
        <v>1478</v>
      </c>
      <c r="V37" s="31"/>
      <c r="W37" s="32">
        <v>54280984</v>
      </c>
      <c r="X37" s="31"/>
      <c r="Y37" s="32">
        <v>42606971.100000001</v>
      </c>
      <c r="Z37" s="31"/>
      <c r="AA37" s="133">
        <f t="shared" si="0"/>
        <v>8.5549026525185941E-6</v>
      </c>
    </row>
    <row r="38" spans="1:27" ht="18.75" x14ac:dyDescent="0.2">
      <c r="A38" s="191" t="s">
        <v>61</v>
      </c>
      <c r="B38" s="191"/>
      <c r="C38" s="191"/>
      <c r="E38" s="32">
        <v>226000</v>
      </c>
      <c r="F38" s="31"/>
      <c r="G38" s="32">
        <v>1290055619</v>
      </c>
      <c r="H38" s="31"/>
      <c r="I38" s="32">
        <v>1094071311</v>
      </c>
      <c r="J38" s="31"/>
      <c r="K38" s="32">
        <v>0</v>
      </c>
      <c r="L38" s="31"/>
      <c r="M38" s="32">
        <v>0</v>
      </c>
      <c r="N38" s="31"/>
      <c r="O38" s="32">
        <v>0</v>
      </c>
      <c r="P38" s="31"/>
      <c r="Q38" s="32">
        <v>0</v>
      </c>
      <c r="R38" s="31"/>
      <c r="S38" s="32">
        <v>226000</v>
      </c>
      <c r="T38" s="31"/>
      <c r="U38" s="32">
        <v>4126</v>
      </c>
      <c r="V38" s="31"/>
      <c r="W38" s="32">
        <v>1290055619</v>
      </c>
      <c r="X38" s="31"/>
      <c r="Y38" s="32">
        <v>926927767.79999995</v>
      </c>
      <c r="Z38" s="31"/>
      <c r="AA38" s="133">
        <f t="shared" si="0"/>
        <v>1.8611453982105193E-4</v>
      </c>
    </row>
    <row r="39" spans="1:27" ht="18.75" x14ac:dyDescent="0.2">
      <c r="A39" s="191" t="s">
        <v>62</v>
      </c>
      <c r="B39" s="191"/>
      <c r="C39" s="191"/>
      <c r="E39" s="32">
        <v>10094</v>
      </c>
      <c r="F39" s="31"/>
      <c r="G39" s="32">
        <v>46995682168</v>
      </c>
      <c r="H39" s="31"/>
      <c r="I39" s="32">
        <v>45258107621.854401</v>
      </c>
      <c r="J39" s="31"/>
      <c r="K39" s="32">
        <v>0</v>
      </c>
      <c r="L39" s="31"/>
      <c r="M39" s="32">
        <v>0</v>
      </c>
      <c r="N39" s="31"/>
      <c r="O39" s="32">
        <v>0</v>
      </c>
      <c r="P39" s="31"/>
      <c r="Q39" s="32">
        <v>0</v>
      </c>
      <c r="R39" s="31"/>
      <c r="S39" s="32">
        <v>10094</v>
      </c>
      <c r="T39" s="31"/>
      <c r="U39" s="32">
        <v>4464380</v>
      </c>
      <c r="V39" s="31"/>
      <c r="W39" s="32">
        <v>46995682168</v>
      </c>
      <c r="X39" s="31"/>
      <c r="Y39" s="32">
        <v>44955299435.872002</v>
      </c>
      <c r="Z39" s="31"/>
      <c r="AA39" s="133">
        <f t="shared" si="0"/>
        <v>9.0264151724389775E-3</v>
      </c>
    </row>
    <row r="40" spans="1:27" ht="18.75" x14ac:dyDescent="0.2">
      <c r="A40" s="191" t="s">
        <v>63</v>
      </c>
      <c r="B40" s="191"/>
      <c r="C40" s="191"/>
      <c r="E40" s="32">
        <v>1834782</v>
      </c>
      <c r="F40" s="31"/>
      <c r="G40" s="32">
        <v>14168665979</v>
      </c>
      <c r="H40" s="31"/>
      <c r="I40" s="32">
        <v>12584668824.99</v>
      </c>
      <c r="J40" s="31"/>
      <c r="K40" s="32">
        <v>0</v>
      </c>
      <c r="L40" s="31"/>
      <c r="M40" s="32">
        <v>0</v>
      </c>
      <c r="N40" s="31"/>
      <c r="O40" s="32">
        <v>-430782</v>
      </c>
      <c r="P40" s="31"/>
      <c r="Q40" s="32">
        <v>3031598058</v>
      </c>
      <c r="R40" s="31"/>
      <c r="S40" s="32">
        <v>1404000</v>
      </c>
      <c r="T40" s="31"/>
      <c r="U40" s="32">
        <v>6860</v>
      </c>
      <c r="V40" s="31"/>
      <c r="W40" s="32">
        <v>10842054825</v>
      </c>
      <c r="X40" s="31"/>
      <c r="Y40" s="32">
        <v>9574132932</v>
      </c>
      <c r="Z40" s="31"/>
      <c r="AA40" s="133">
        <f t="shared" si="0"/>
        <v>1.9223562037136317E-3</v>
      </c>
    </row>
    <row r="41" spans="1:27" ht="18.75" x14ac:dyDescent="0.2">
      <c r="A41" s="191" t="s">
        <v>21</v>
      </c>
      <c r="B41" s="191"/>
      <c r="C41" s="191"/>
      <c r="E41" s="32">
        <v>1364000</v>
      </c>
      <c r="F41" s="31"/>
      <c r="G41" s="32">
        <v>5086939889</v>
      </c>
      <c r="H41" s="31"/>
      <c r="I41" s="32">
        <v>1216374702.8399999</v>
      </c>
      <c r="J41" s="31"/>
      <c r="K41" s="32">
        <v>0</v>
      </c>
      <c r="L41" s="31"/>
      <c r="M41" s="32">
        <v>0</v>
      </c>
      <c r="N41" s="31"/>
      <c r="O41" s="32">
        <v>0</v>
      </c>
      <c r="P41" s="31"/>
      <c r="Q41" s="32">
        <v>0</v>
      </c>
      <c r="R41" s="31"/>
      <c r="S41" s="32">
        <v>0</v>
      </c>
      <c r="T41" s="31"/>
      <c r="U41" s="32">
        <v>0</v>
      </c>
      <c r="V41" s="31"/>
      <c r="W41" s="32">
        <v>0</v>
      </c>
      <c r="X41" s="31"/>
      <c r="Y41" s="32">
        <v>0</v>
      </c>
      <c r="Z41" s="31"/>
      <c r="AA41" s="133">
        <f t="shared" si="0"/>
        <v>0</v>
      </c>
    </row>
    <row r="42" spans="1:27" ht="18.75" x14ac:dyDescent="0.2">
      <c r="A42" s="191" t="s">
        <v>22</v>
      </c>
      <c r="B42" s="191"/>
      <c r="C42" s="191"/>
      <c r="E42" s="32">
        <v>307000</v>
      </c>
      <c r="F42" s="31"/>
      <c r="G42" s="32">
        <v>886066516</v>
      </c>
      <c r="H42" s="31"/>
      <c r="I42" s="32">
        <v>72126422.662499994</v>
      </c>
      <c r="J42" s="31"/>
      <c r="K42" s="32">
        <v>0</v>
      </c>
      <c r="L42" s="31"/>
      <c r="M42" s="32">
        <v>0</v>
      </c>
      <c r="N42" s="31"/>
      <c r="O42" s="32">
        <v>0</v>
      </c>
      <c r="P42" s="31"/>
      <c r="Q42" s="32">
        <v>0</v>
      </c>
      <c r="R42" s="31"/>
      <c r="S42" s="32">
        <v>0</v>
      </c>
      <c r="T42" s="31"/>
      <c r="U42" s="32">
        <v>0</v>
      </c>
      <c r="V42" s="31"/>
      <c r="W42" s="32">
        <v>0</v>
      </c>
      <c r="X42" s="31"/>
      <c r="Y42" s="32">
        <v>0</v>
      </c>
      <c r="Z42" s="31"/>
      <c r="AA42" s="133">
        <f t="shared" si="0"/>
        <v>0</v>
      </c>
    </row>
    <row r="43" spans="1:27" ht="18.75" x14ac:dyDescent="0.2">
      <c r="A43" s="191" t="s">
        <v>23</v>
      </c>
      <c r="B43" s="191"/>
      <c r="C43" s="191"/>
      <c r="E43" s="32">
        <v>238000</v>
      </c>
      <c r="F43" s="31"/>
      <c r="G43" s="32">
        <v>569906711</v>
      </c>
      <c r="H43" s="31"/>
      <c r="I43" s="32">
        <v>167032977.93000001</v>
      </c>
      <c r="J43" s="31"/>
      <c r="K43" s="32">
        <v>0</v>
      </c>
      <c r="L43" s="31"/>
      <c r="M43" s="32">
        <v>0</v>
      </c>
      <c r="N43" s="31"/>
      <c r="O43" s="32">
        <v>0</v>
      </c>
      <c r="P43" s="31"/>
      <c r="Q43" s="32">
        <v>0</v>
      </c>
      <c r="R43" s="31"/>
      <c r="S43" s="32">
        <v>138000</v>
      </c>
      <c r="T43" s="31"/>
      <c r="U43" s="32">
        <v>1</v>
      </c>
      <c r="V43" s="31"/>
      <c r="W43" s="32">
        <v>330450110</v>
      </c>
      <c r="X43" s="31"/>
      <c r="Y43" s="32">
        <v>137964.465</v>
      </c>
      <c r="Z43" s="31"/>
      <c r="AA43" s="133">
        <f t="shared" si="0"/>
        <v>2.7701395736666402E-8</v>
      </c>
    </row>
    <row r="44" spans="1:27" ht="18.75" x14ac:dyDescent="0.2">
      <c r="A44" s="191" t="s">
        <v>24</v>
      </c>
      <c r="B44" s="191"/>
      <c r="C44" s="191"/>
      <c r="E44" s="32">
        <v>106000</v>
      </c>
      <c r="F44" s="31"/>
      <c r="G44" s="32">
        <v>152621286</v>
      </c>
      <c r="H44" s="31"/>
      <c r="I44" s="32">
        <v>7841980.1699999999</v>
      </c>
      <c r="J44" s="31"/>
      <c r="K44" s="32">
        <v>0</v>
      </c>
      <c r="L44" s="31"/>
      <c r="M44" s="32">
        <v>0</v>
      </c>
      <c r="N44" s="31"/>
      <c r="O44" s="32">
        <v>0</v>
      </c>
      <c r="P44" s="31"/>
      <c r="Q44" s="32">
        <v>0</v>
      </c>
      <c r="R44" s="31"/>
      <c r="S44" s="32">
        <v>106000</v>
      </c>
      <c r="T44" s="31"/>
      <c r="U44" s="32">
        <v>1</v>
      </c>
      <c r="V44" s="31"/>
      <c r="W44" s="32">
        <v>152621286</v>
      </c>
      <c r="X44" s="31"/>
      <c r="Y44" s="32">
        <v>105972.705</v>
      </c>
      <c r="Z44" s="31"/>
      <c r="AA44" s="133">
        <f t="shared" si="0"/>
        <v>2.1277883681787238E-8</v>
      </c>
    </row>
    <row r="45" spans="1:27" ht="18.75" x14ac:dyDescent="0.2">
      <c r="A45" s="191" t="s">
        <v>25</v>
      </c>
      <c r="B45" s="191"/>
      <c r="C45" s="191"/>
      <c r="E45" s="32">
        <v>109690</v>
      </c>
      <c r="F45" s="31"/>
      <c r="G45" s="32">
        <v>1286477168</v>
      </c>
      <c r="H45" s="31"/>
      <c r="I45" s="32">
        <v>52856965.825649999</v>
      </c>
      <c r="J45" s="31"/>
      <c r="K45" s="32">
        <v>0</v>
      </c>
      <c r="L45" s="31"/>
      <c r="M45" s="32">
        <v>0</v>
      </c>
      <c r="N45" s="31"/>
      <c r="O45" s="32">
        <v>0</v>
      </c>
      <c r="P45" s="31"/>
      <c r="Q45" s="32">
        <v>0</v>
      </c>
      <c r="R45" s="31"/>
      <c r="S45" s="32">
        <v>0</v>
      </c>
      <c r="T45" s="31"/>
      <c r="U45" s="32">
        <v>0</v>
      </c>
      <c r="V45" s="31"/>
      <c r="W45" s="32">
        <v>0</v>
      </c>
      <c r="X45" s="31"/>
      <c r="Y45" s="32">
        <v>0</v>
      </c>
      <c r="Z45" s="31"/>
      <c r="AA45" s="133">
        <f t="shared" si="0"/>
        <v>0</v>
      </c>
    </row>
    <row r="46" spans="1:27" ht="18.75" x14ac:dyDescent="0.2">
      <c r="A46" s="191" t="s">
        <v>26</v>
      </c>
      <c r="B46" s="191"/>
      <c r="C46" s="191"/>
      <c r="E46" s="32">
        <v>16971000</v>
      </c>
      <c r="F46" s="31"/>
      <c r="G46" s="32">
        <v>31699769521</v>
      </c>
      <c r="H46" s="31"/>
      <c r="I46" s="32">
        <v>9348613112.0925007</v>
      </c>
      <c r="J46" s="31"/>
      <c r="K46" s="32">
        <v>500000</v>
      </c>
      <c r="L46" s="31"/>
      <c r="M46" s="32">
        <v>260066950</v>
      </c>
      <c r="N46" s="31"/>
      <c r="O46" s="32">
        <v>0</v>
      </c>
      <c r="P46" s="31"/>
      <c r="Q46" s="32">
        <v>0</v>
      </c>
      <c r="R46" s="31"/>
      <c r="S46" s="32">
        <v>17120000</v>
      </c>
      <c r="T46" s="31"/>
      <c r="U46" s="32">
        <v>148</v>
      </c>
      <c r="V46" s="31"/>
      <c r="W46" s="32">
        <v>31317749434</v>
      </c>
      <c r="X46" s="31"/>
      <c r="Y46" s="32">
        <v>2533107556.8000002</v>
      </c>
      <c r="Z46" s="31"/>
      <c r="AA46" s="133">
        <f t="shared" si="0"/>
        <v>5.086136845053324E-4</v>
      </c>
    </row>
    <row r="47" spans="1:27" ht="18.75" x14ac:dyDescent="0.2">
      <c r="A47" s="191" t="s">
        <v>27</v>
      </c>
      <c r="B47" s="191"/>
      <c r="C47" s="191"/>
      <c r="E47" s="32">
        <v>4267000</v>
      </c>
      <c r="F47" s="31"/>
      <c r="G47" s="32">
        <v>10334683656</v>
      </c>
      <c r="H47" s="31"/>
      <c r="I47" s="32">
        <v>3826513419.0075002</v>
      </c>
      <c r="J47" s="31"/>
      <c r="K47" s="32">
        <v>47000</v>
      </c>
      <c r="L47" s="31"/>
      <c r="M47" s="32">
        <v>37609682</v>
      </c>
      <c r="N47" s="31"/>
      <c r="O47" s="32">
        <v>0</v>
      </c>
      <c r="P47" s="31"/>
      <c r="Q47" s="32">
        <v>0</v>
      </c>
      <c r="R47" s="31"/>
      <c r="S47" s="32">
        <v>4314000</v>
      </c>
      <c r="T47" s="31"/>
      <c r="U47" s="32">
        <v>400</v>
      </c>
      <c r="V47" s="31"/>
      <c r="W47" s="32">
        <v>10372293338</v>
      </c>
      <c r="X47" s="31"/>
      <c r="Y47" s="32">
        <v>1725155658</v>
      </c>
      <c r="Z47" s="31"/>
      <c r="AA47" s="133">
        <f t="shared" si="0"/>
        <v>3.4638788755935899E-4</v>
      </c>
    </row>
    <row r="48" spans="1:27" ht="19.5" thickBot="1" x14ac:dyDescent="0.25">
      <c r="A48" s="185" t="s">
        <v>513</v>
      </c>
      <c r="B48" s="185"/>
      <c r="C48" s="185"/>
      <c r="E48" s="34">
        <f>SUM(E11:E47)</f>
        <v>2450323964</v>
      </c>
      <c r="F48" s="31"/>
      <c r="G48" s="34">
        <f>SUM(G11:G47)</f>
        <v>4342168430999</v>
      </c>
      <c r="H48" s="31"/>
      <c r="I48" s="34">
        <f>SUM(I11:I47)</f>
        <v>3972098161862.3311</v>
      </c>
      <c r="J48" s="31"/>
      <c r="K48" s="34">
        <f>SUM(K11:K47)</f>
        <v>75690036</v>
      </c>
      <c r="L48" s="31"/>
      <c r="M48" s="34">
        <f>SUM(M11:M47)</f>
        <v>91659900632</v>
      </c>
      <c r="N48" s="31"/>
      <c r="O48" s="34">
        <f>SUM(O11:O47)</f>
        <v>-120729757</v>
      </c>
      <c r="P48" s="31"/>
      <c r="Q48" s="34">
        <f>SUM(Q11:Q47)</f>
        <v>24768379634</v>
      </c>
      <c r="R48" s="31"/>
      <c r="S48" s="34">
        <f>SUM(S11:S47)</f>
        <v>2403052553</v>
      </c>
      <c r="T48" s="31"/>
      <c r="U48" s="34">
        <f>SUM(U11:U47)</f>
        <v>4590763</v>
      </c>
      <c r="V48" s="31"/>
      <c r="W48" s="34">
        <f>SUM(W11:W47)</f>
        <v>4161848612726</v>
      </c>
      <c r="X48" s="31"/>
      <c r="Y48" s="34">
        <f>SUM(Y11:Y47)</f>
        <v>3881271963482.3989</v>
      </c>
      <c r="Z48" s="31"/>
      <c r="AA48" s="134">
        <f>SUM(AA11:AA47)</f>
        <v>0.7793068354380539</v>
      </c>
    </row>
    <row r="49" spans="1:27" ht="19.5" thickTop="1" x14ac:dyDescent="0.2">
      <c r="A49" s="185">
        <v>1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  <c r="T49" s="185"/>
      <c r="U49" s="185"/>
      <c r="V49" s="185"/>
      <c r="W49" s="185"/>
      <c r="X49" s="185"/>
      <c r="Y49" s="185"/>
      <c r="Z49" s="185"/>
      <c r="AA49" s="185"/>
    </row>
    <row r="50" spans="1:27" ht="25.5" x14ac:dyDescent="0.2">
      <c r="A50" s="196" t="s">
        <v>0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  <c r="T50" s="196"/>
      <c r="U50" s="196"/>
      <c r="V50" s="196"/>
      <c r="W50" s="196"/>
      <c r="X50" s="196"/>
      <c r="Y50" s="196"/>
      <c r="Z50" s="196"/>
      <c r="AA50" s="196"/>
    </row>
    <row r="51" spans="1:27" ht="25.5" x14ac:dyDescent="0.2">
      <c r="A51" s="196" t="s">
        <v>1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  <c r="T51" s="196"/>
      <c r="U51" s="196"/>
      <c r="V51" s="196"/>
      <c r="W51" s="196"/>
      <c r="X51" s="196"/>
      <c r="Y51" s="196"/>
      <c r="Z51" s="196"/>
      <c r="AA51" s="196"/>
    </row>
    <row r="52" spans="1:27" ht="25.5" x14ac:dyDescent="0.2">
      <c r="A52" s="196" t="s">
        <v>2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  <c r="T52" s="196"/>
      <c r="U52" s="196"/>
      <c r="V52" s="196"/>
      <c r="W52" s="196"/>
      <c r="X52" s="196"/>
      <c r="Y52" s="196"/>
      <c r="Z52" s="196"/>
      <c r="AA52" s="196"/>
    </row>
    <row r="53" spans="1:27" ht="24" x14ac:dyDescent="0.2">
      <c r="A53" s="186" t="s">
        <v>5</v>
      </c>
      <c r="B53" s="186"/>
      <c r="C53" s="186" t="s">
        <v>515</v>
      </c>
      <c r="D53" s="186"/>
      <c r="E53" s="186"/>
      <c r="F53" s="186"/>
      <c r="G53" s="186"/>
      <c r="H53" s="186"/>
      <c r="I53" s="186"/>
      <c r="J53" s="186"/>
      <c r="K53" s="186"/>
      <c r="L53" s="186"/>
      <c r="M53" s="186"/>
      <c r="N53" s="186"/>
      <c r="O53" s="186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</row>
    <row r="54" spans="1:27" ht="21" x14ac:dyDescent="0.2">
      <c r="E54" s="187" t="s">
        <v>7</v>
      </c>
      <c r="F54" s="187"/>
      <c r="G54" s="187"/>
      <c r="H54" s="187"/>
      <c r="I54" s="187"/>
      <c r="K54" s="189" t="s">
        <v>8</v>
      </c>
      <c r="L54" s="189"/>
      <c r="M54" s="189"/>
      <c r="N54" s="189"/>
      <c r="O54" s="189"/>
      <c r="P54" s="189"/>
      <c r="Q54" s="189"/>
      <c r="S54" s="187" t="s">
        <v>9</v>
      </c>
      <c r="T54" s="187"/>
      <c r="U54" s="187"/>
      <c r="V54" s="187"/>
      <c r="W54" s="187"/>
      <c r="X54" s="187"/>
      <c r="Y54" s="187"/>
      <c r="Z54" s="187"/>
      <c r="AA54" s="187"/>
    </row>
    <row r="55" spans="1:27" ht="21" x14ac:dyDescent="0.2">
      <c r="E55" s="188"/>
      <c r="F55" s="188"/>
      <c r="G55" s="188"/>
      <c r="H55" s="188"/>
      <c r="I55" s="188"/>
      <c r="K55" s="190" t="s">
        <v>10</v>
      </c>
      <c r="L55" s="190"/>
      <c r="M55" s="190"/>
      <c r="N55" s="29"/>
      <c r="O55" s="190" t="s">
        <v>11</v>
      </c>
      <c r="P55" s="190"/>
      <c r="Q55" s="190"/>
      <c r="S55" s="188"/>
      <c r="T55" s="188"/>
      <c r="U55" s="188"/>
      <c r="V55" s="188"/>
      <c r="W55" s="188"/>
      <c r="X55" s="188"/>
      <c r="Y55" s="188"/>
      <c r="Z55" s="188"/>
      <c r="AA55" s="188"/>
    </row>
    <row r="56" spans="1:27" ht="54" x14ac:dyDescent="0.2">
      <c r="A56" s="194" t="s">
        <v>12</v>
      </c>
      <c r="B56" s="194"/>
      <c r="C56" s="194"/>
      <c r="E56" s="3"/>
      <c r="G56" s="39" t="s">
        <v>14</v>
      </c>
      <c r="H56" s="40"/>
      <c r="I56" s="39" t="s">
        <v>15</v>
      </c>
      <c r="J56" s="40"/>
      <c r="K56" s="41" t="s">
        <v>13</v>
      </c>
      <c r="L56" s="42"/>
      <c r="M56" s="41" t="s">
        <v>14</v>
      </c>
      <c r="N56" s="40"/>
      <c r="O56" s="41" t="s">
        <v>13</v>
      </c>
      <c r="P56" s="42"/>
      <c r="Q56" s="41" t="s">
        <v>16</v>
      </c>
      <c r="R56" s="40"/>
      <c r="S56" s="39" t="s">
        <v>13</v>
      </c>
      <c r="T56" s="40"/>
      <c r="U56" s="39" t="s">
        <v>17</v>
      </c>
      <c r="V56" s="40"/>
      <c r="W56" s="39" t="s">
        <v>14</v>
      </c>
      <c r="X56" s="40"/>
      <c r="Y56" s="39" t="s">
        <v>15</v>
      </c>
      <c r="Z56" s="40"/>
      <c r="AA56" s="132" t="s">
        <v>18</v>
      </c>
    </row>
    <row r="57" spans="1:27" ht="18.75" x14ac:dyDescent="0.2">
      <c r="A57" s="195" t="s">
        <v>514</v>
      </c>
      <c r="B57" s="195"/>
      <c r="C57" s="195"/>
      <c r="E57" s="30">
        <f>E48</f>
        <v>2450323964</v>
      </c>
      <c r="F57" s="31"/>
      <c r="G57" s="30">
        <f>G48</f>
        <v>4342168430999</v>
      </c>
      <c r="H57" s="31"/>
      <c r="I57" s="30">
        <f>I48</f>
        <v>3972098161862.3311</v>
      </c>
      <c r="J57" s="31"/>
      <c r="K57" s="30">
        <f>K48</f>
        <v>75690036</v>
      </c>
      <c r="L57" s="31"/>
      <c r="M57" s="30">
        <f>M48</f>
        <v>91659900632</v>
      </c>
      <c r="N57" s="31"/>
      <c r="O57" s="30">
        <f>O48</f>
        <v>-120729757</v>
      </c>
      <c r="P57" s="31"/>
      <c r="Q57" s="30">
        <f>Q48</f>
        <v>24768379634</v>
      </c>
      <c r="R57" s="31"/>
      <c r="S57" s="30">
        <f>S48</f>
        <v>2403052553</v>
      </c>
      <c r="T57" s="31"/>
      <c r="U57" s="30">
        <f>U48</f>
        <v>4590763</v>
      </c>
      <c r="V57" s="31"/>
      <c r="W57" s="30">
        <f>W48</f>
        <v>4161848612726</v>
      </c>
      <c r="X57" s="31"/>
      <c r="Y57" s="30">
        <f>Y48</f>
        <v>3881271963482.3989</v>
      </c>
      <c r="Z57" s="31"/>
      <c r="AA57" s="133">
        <f>AA48</f>
        <v>0.7793068354380539</v>
      </c>
    </row>
    <row r="58" spans="1:27" ht="18.75" x14ac:dyDescent="0.2">
      <c r="A58" s="191" t="s">
        <v>28</v>
      </c>
      <c r="B58" s="191"/>
      <c r="C58" s="191"/>
      <c r="E58" s="32">
        <v>16999000</v>
      </c>
      <c r="F58" s="31"/>
      <c r="G58" s="32">
        <v>23034538871</v>
      </c>
      <c r="H58" s="31"/>
      <c r="I58" s="32">
        <v>5217349186.5524998</v>
      </c>
      <c r="J58" s="31"/>
      <c r="K58" s="32">
        <v>1000</v>
      </c>
      <c r="L58" s="31"/>
      <c r="M58" s="32">
        <v>150038</v>
      </c>
      <c r="N58" s="31"/>
      <c r="O58" s="32">
        <v>0</v>
      </c>
      <c r="P58" s="31"/>
      <c r="Q58" s="32">
        <v>0</v>
      </c>
      <c r="R58" s="31"/>
      <c r="S58" s="32">
        <v>12475000</v>
      </c>
      <c r="T58" s="31"/>
      <c r="U58" s="32">
        <v>85</v>
      </c>
      <c r="V58" s="31"/>
      <c r="W58" s="32">
        <v>16903395517</v>
      </c>
      <c r="X58" s="31"/>
      <c r="Y58" s="32">
        <v>1060101953.4375</v>
      </c>
      <c r="Z58" s="31"/>
      <c r="AA58" s="36">
        <v>0.02</v>
      </c>
    </row>
    <row r="59" spans="1:27" ht="18.75" x14ac:dyDescent="0.2">
      <c r="A59" s="191" t="s">
        <v>29</v>
      </c>
      <c r="B59" s="191"/>
      <c r="C59" s="191"/>
      <c r="E59" s="32">
        <v>200000</v>
      </c>
      <c r="F59" s="31"/>
      <c r="G59" s="32">
        <v>280072099</v>
      </c>
      <c r="H59" s="31"/>
      <c r="I59" s="32">
        <v>149361529.5</v>
      </c>
      <c r="J59" s="31"/>
      <c r="K59" s="32">
        <v>0</v>
      </c>
      <c r="L59" s="31"/>
      <c r="M59" s="32">
        <v>0</v>
      </c>
      <c r="N59" s="31"/>
      <c r="O59" s="32">
        <v>0</v>
      </c>
      <c r="P59" s="31"/>
      <c r="Q59" s="32">
        <v>0</v>
      </c>
      <c r="R59" s="31"/>
      <c r="S59" s="32">
        <v>199000</v>
      </c>
      <c r="T59" s="31"/>
      <c r="U59" s="32">
        <v>283</v>
      </c>
      <c r="V59" s="31"/>
      <c r="W59" s="32">
        <v>278671739</v>
      </c>
      <c r="X59" s="31"/>
      <c r="Y59" s="32">
        <v>56302498.372500002</v>
      </c>
      <c r="Z59" s="31"/>
      <c r="AA59" s="36">
        <v>0</v>
      </c>
    </row>
    <row r="60" spans="1:27" ht="18.75" x14ac:dyDescent="0.2">
      <c r="A60" s="191" t="s">
        <v>30</v>
      </c>
      <c r="B60" s="191"/>
      <c r="C60" s="191"/>
      <c r="E60" s="32">
        <v>300000</v>
      </c>
      <c r="F60" s="31"/>
      <c r="G60" s="32">
        <v>1033265996</v>
      </c>
      <c r="H60" s="31"/>
      <c r="I60" s="32">
        <v>283127076</v>
      </c>
      <c r="J60" s="31"/>
      <c r="K60" s="32">
        <v>0</v>
      </c>
      <c r="L60" s="31"/>
      <c r="M60" s="32">
        <v>0</v>
      </c>
      <c r="N60" s="31"/>
      <c r="O60" s="32">
        <v>0</v>
      </c>
      <c r="P60" s="31"/>
      <c r="Q60" s="32">
        <v>0</v>
      </c>
      <c r="R60" s="31"/>
      <c r="S60" s="32">
        <v>300000</v>
      </c>
      <c r="T60" s="31"/>
      <c r="U60" s="32">
        <v>405</v>
      </c>
      <c r="V60" s="31"/>
      <c r="W60" s="32">
        <v>1033265996</v>
      </c>
      <c r="X60" s="31"/>
      <c r="Y60" s="32">
        <v>121468713.75</v>
      </c>
      <c r="Z60" s="31"/>
      <c r="AA60" s="36">
        <v>0</v>
      </c>
    </row>
    <row r="61" spans="1:27" ht="18.75" x14ac:dyDescent="0.2">
      <c r="A61" s="191" t="s">
        <v>31</v>
      </c>
      <c r="B61" s="191"/>
      <c r="C61" s="191"/>
      <c r="E61" s="32">
        <v>47000</v>
      </c>
      <c r="F61" s="31"/>
      <c r="G61" s="32">
        <v>9402420</v>
      </c>
      <c r="H61" s="31"/>
      <c r="I61" s="32">
        <v>9115652.1150000002</v>
      </c>
      <c r="J61" s="31"/>
      <c r="K61" s="32">
        <v>0</v>
      </c>
      <c r="L61" s="31"/>
      <c r="M61" s="32">
        <v>0</v>
      </c>
      <c r="N61" s="31"/>
      <c r="O61" s="32">
        <v>0</v>
      </c>
      <c r="P61" s="31"/>
      <c r="Q61" s="32">
        <v>0</v>
      </c>
      <c r="R61" s="31"/>
      <c r="S61" s="32">
        <v>0</v>
      </c>
      <c r="T61" s="31"/>
      <c r="U61" s="32">
        <v>0</v>
      </c>
      <c r="V61" s="31"/>
      <c r="W61" s="32">
        <v>0</v>
      </c>
      <c r="X61" s="31"/>
      <c r="Y61" s="32">
        <v>0</v>
      </c>
      <c r="Z61" s="31"/>
      <c r="AA61" s="36">
        <v>0</v>
      </c>
    </row>
    <row r="62" spans="1:27" ht="18.75" x14ac:dyDescent="0.2">
      <c r="A62" s="191" t="s">
        <v>32</v>
      </c>
      <c r="B62" s="191"/>
      <c r="C62" s="191"/>
      <c r="E62" s="32">
        <v>3000000</v>
      </c>
      <c r="F62" s="31"/>
      <c r="G62" s="32">
        <v>1140293550</v>
      </c>
      <c r="H62" s="31"/>
      <c r="I62" s="32">
        <v>959752800</v>
      </c>
      <c r="J62" s="31"/>
      <c r="K62" s="32">
        <v>0</v>
      </c>
      <c r="L62" s="31"/>
      <c r="M62" s="32">
        <v>0</v>
      </c>
      <c r="N62" s="31"/>
      <c r="O62" s="32">
        <v>0</v>
      </c>
      <c r="P62" s="31"/>
      <c r="Q62" s="32">
        <v>0</v>
      </c>
      <c r="R62" s="31"/>
      <c r="S62" s="32">
        <v>0</v>
      </c>
      <c r="T62" s="31"/>
      <c r="U62" s="32">
        <v>0</v>
      </c>
      <c r="V62" s="31"/>
      <c r="W62" s="32">
        <v>0</v>
      </c>
      <c r="X62" s="31"/>
      <c r="Y62" s="32">
        <v>0</v>
      </c>
      <c r="Z62" s="31"/>
      <c r="AA62" s="36">
        <v>0</v>
      </c>
    </row>
    <row r="63" spans="1:27" ht="18.75" x14ac:dyDescent="0.2">
      <c r="A63" s="191" t="s">
        <v>33</v>
      </c>
      <c r="B63" s="191"/>
      <c r="C63" s="191"/>
      <c r="E63" s="32">
        <v>7950000</v>
      </c>
      <c r="F63" s="31"/>
      <c r="G63" s="32">
        <v>162991951</v>
      </c>
      <c r="H63" s="31"/>
      <c r="I63" s="32">
        <v>63583623</v>
      </c>
      <c r="J63" s="31"/>
      <c r="K63" s="32">
        <v>0</v>
      </c>
      <c r="L63" s="31"/>
      <c r="M63" s="32">
        <v>0</v>
      </c>
      <c r="N63" s="31"/>
      <c r="O63" s="32">
        <v>0</v>
      </c>
      <c r="P63" s="31"/>
      <c r="Q63" s="32">
        <v>0</v>
      </c>
      <c r="R63" s="31"/>
      <c r="S63" s="32">
        <v>0</v>
      </c>
      <c r="T63" s="31"/>
      <c r="U63" s="32">
        <v>0</v>
      </c>
      <c r="V63" s="31"/>
      <c r="W63" s="32">
        <v>0</v>
      </c>
      <c r="X63" s="31"/>
      <c r="Y63" s="32">
        <v>0</v>
      </c>
      <c r="Z63" s="31"/>
      <c r="AA63" s="36">
        <v>0</v>
      </c>
    </row>
    <row r="64" spans="1:27" ht="18.75" x14ac:dyDescent="0.2">
      <c r="A64" s="191" t="s">
        <v>34</v>
      </c>
      <c r="B64" s="191"/>
      <c r="C64" s="191"/>
      <c r="E64" s="32">
        <v>300000</v>
      </c>
      <c r="F64" s="31"/>
      <c r="G64" s="32">
        <v>750193125</v>
      </c>
      <c r="H64" s="31"/>
      <c r="I64" s="32">
        <v>569853225</v>
      </c>
      <c r="J64" s="31"/>
      <c r="K64" s="32">
        <v>0</v>
      </c>
      <c r="L64" s="31"/>
      <c r="M64" s="32">
        <v>0</v>
      </c>
      <c r="N64" s="31"/>
      <c r="O64" s="32">
        <v>0</v>
      </c>
      <c r="P64" s="31"/>
      <c r="Q64" s="32">
        <v>0</v>
      </c>
      <c r="R64" s="31"/>
      <c r="S64" s="32">
        <v>300000</v>
      </c>
      <c r="T64" s="31"/>
      <c r="U64" s="32">
        <v>2</v>
      </c>
      <c r="V64" s="31"/>
      <c r="W64" s="32">
        <v>750193125</v>
      </c>
      <c r="X64" s="31"/>
      <c r="Y64" s="32">
        <v>599845.5</v>
      </c>
      <c r="Z64" s="31"/>
      <c r="AA64" s="36">
        <v>0</v>
      </c>
    </row>
    <row r="65" spans="1:27" ht="18.75" x14ac:dyDescent="0.2">
      <c r="A65" s="191" t="s">
        <v>35</v>
      </c>
      <c r="B65" s="191"/>
      <c r="C65" s="191"/>
      <c r="E65" s="32">
        <v>590000</v>
      </c>
      <c r="F65" s="31"/>
      <c r="G65" s="32">
        <v>324583557</v>
      </c>
      <c r="H65" s="31"/>
      <c r="I65" s="32">
        <v>171055941.75</v>
      </c>
      <c r="J65" s="31"/>
      <c r="K65" s="32">
        <v>0</v>
      </c>
      <c r="L65" s="31"/>
      <c r="M65" s="32">
        <v>0</v>
      </c>
      <c r="N65" s="31"/>
      <c r="O65" s="32">
        <v>0</v>
      </c>
      <c r="P65" s="31"/>
      <c r="Q65" s="32">
        <v>0</v>
      </c>
      <c r="R65" s="31"/>
      <c r="S65" s="32">
        <v>0</v>
      </c>
      <c r="T65" s="31"/>
      <c r="U65" s="32">
        <v>0</v>
      </c>
      <c r="V65" s="31"/>
      <c r="W65" s="32">
        <v>0</v>
      </c>
      <c r="X65" s="31"/>
      <c r="Y65" s="32">
        <v>0</v>
      </c>
      <c r="Z65" s="31"/>
      <c r="AA65" s="36">
        <v>0</v>
      </c>
    </row>
    <row r="66" spans="1:27" ht="18.75" x14ac:dyDescent="0.2">
      <c r="A66" s="191" t="s">
        <v>64</v>
      </c>
      <c r="B66" s="191"/>
      <c r="C66" s="191"/>
      <c r="E66" s="32">
        <v>0</v>
      </c>
      <c r="F66" s="31"/>
      <c r="G66" s="32">
        <v>0</v>
      </c>
      <c r="H66" s="31"/>
      <c r="I66" s="32">
        <v>0</v>
      </c>
      <c r="J66" s="31"/>
      <c r="K66" s="32">
        <v>4000000</v>
      </c>
      <c r="L66" s="31"/>
      <c r="M66" s="32">
        <v>4142566435</v>
      </c>
      <c r="N66" s="31"/>
      <c r="O66" s="32">
        <v>0</v>
      </c>
      <c r="P66" s="31"/>
      <c r="Q66" s="32">
        <v>0</v>
      </c>
      <c r="R66" s="31"/>
      <c r="S66" s="32">
        <v>4000000</v>
      </c>
      <c r="T66" s="31"/>
      <c r="U66" s="32">
        <v>1218</v>
      </c>
      <c r="V66" s="31"/>
      <c r="W66" s="32">
        <v>4142566435</v>
      </c>
      <c r="X66" s="31"/>
      <c r="Y66" s="32">
        <v>4870745460</v>
      </c>
      <c r="Z66" s="31"/>
      <c r="AA66" s="36">
        <v>0.1</v>
      </c>
    </row>
    <row r="67" spans="1:27" ht="18.75" x14ac:dyDescent="0.2">
      <c r="A67" s="191" t="s">
        <v>65</v>
      </c>
      <c r="B67" s="191"/>
      <c r="C67" s="191"/>
      <c r="E67" s="32">
        <v>0</v>
      </c>
      <c r="F67" s="31"/>
      <c r="G67" s="32">
        <v>0</v>
      </c>
      <c r="H67" s="31"/>
      <c r="I67" s="32">
        <v>0</v>
      </c>
      <c r="J67" s="31"/>
      <c r="K67" s="32">
        <v>4000000</v>
      </c>
      <c r="L67" s="31"/>
      <c r="M67" s="32">
        <v>10168617745</v>
      </c>
      <c r="N67" s="31"/>
      <c r="O67" s="32">
        <v>0</v>
      </c>
      <c r="P67" s="31"/>
      <c r="Q67" s="32">
        <v>0</v>
      </c>
      <c r="R67" s="31"/>
      <c r="S67" s="32">
        <v>4000000</v>
      </c>
      <c r="T67" s="31"/>
      <c r="U67" s="32">
        <v>2678</v>
      </c>
      <c r="V67" s="31"/>
      <c r="W67" s="32">
        <v>10168617745</v>
      </c>
      <c r="X67" s="31"/>
      <c r="Y67" s="32">
        <v>10709241660</v>
      </c>
      <c r="Z67" s="31"/>
      <c r="AA67" s="36">
        <v>0.22</v>
      </c>
    </row>
    <row r="68" spans="1:27" ht="18.75" x14ac:dyDescent="0.2">
      <c r="A68" s="191" t="s">
        <v>66</v>
      </c>
      <c r="B68" s="191"/>
      <c r="C68" s="191"/>
      <c r="E68" s="32">
        <v>0</v>
      </c>
      <c r="F68" s="31"/>
      <c r="G68" s="32">
        <v>0</v>
      </c>
      <c r="H68" s="31"/>
      <c r="I68" s="32">
        <v>0</v>
      </c>
      <c r="J68" s="31"/>
      <c r="K68" s="32">
        <v>1827000</v>
      </c>
      <c r="L68" s="31"/>
      <c r="M68" s="32">
        <v>365494090</v>
      </c>
      <c r="N68" s="31"/>
      <c r="O68" s="32">
        <v>0</v>
      </c>
      <c r="P68" s="31"/>
      <c r="Q68" s="32">
        <v>0</v>
      </c>
      <c r="R68" s="31"/>
      <c r="S68" s="32">
        <v>1827000</v>
      </c>
      <c r="T68" s="31"/>
      <c r="U68" s="32">
        <v>157</v>
      </c>
      <c r="V68" s="31"/>
      <c r="W68" s="32">
        <v>365494090</v>
      </c>
      <c r="X68" s="31"/>
      <c r="Y68" s="32">
        <v>286765138.95749998</v>
      </c>
      <c r="Z68" s="31"/>
      <c r="AA68" s="36">
        <v>0.01</v>
      </c>
    </row>
    <row r="69" spans="1:27" ht="18.75" x14ac:dyDescent="0.2">
      <c r="A69" s="191" t="s">
        <v>67</v>
      </c>
      <c r="B69" s="191"/>
      <c r="C69" s="191"/>
      <c r="E69" s="32">
        <v>0</v>
      </c>
      <c r="F69" s="31"/>
      <c r="G69" s="32">
        <v>0</v>
      </c>
      <c r="H69" s="31"/>
      <c r="I69" s="32">
        <v>0</v>
      </c>
      <c r="J69" s="31"/>
      <c r="K69" s="32">
        <v>3290000</v>
      </c>
      <c r="L69" s="31"/>
      <c r="M69" s="32">
        <v>636079713</v>
      </c>
      <c r="N69" s="31"/>
      <c r="O69" s="32">
        <v>0</v>
      </c>
      <c r="P69" s="31"/>
      <c r="Q69" s="32">
        <v>0</v>
      </c>
      <c r="R69" s="31"/>
      <c r="S69" s="32">
        <v>3290000</v>
      </c>
      <c r="T69" s="31"/>
      <c r="U69" s="32">
        <v>224</v>
      </c>
      <c r="V69" s="31"/>
      <c r="W69" s="32">
        <v>636079713</v>
      </c>
      <c r="X69" s="31"/>
      <c r="Y69" s="32">
        <v>736770232.79999995</v>
      </c>
      <c r="Z69" s="31"/>
      <c r="AA69" s="36">
        <v>0.01</v>
      </c>
    </row>
    <row r="70" spans="1:27" ht="18.75" x14ac:dyDescent="0.2">
      <c r="A70" s="191" t="s">
        <v>68</v>
      </c>
      <c r="B70" s="191"/>
      <c r="C70" s="191"/>
      <c r="E70" s="32">
        <v>0</v>
      </c>
      <c r="F70" s="31"/>
      <c r="G70" s="32">
        <v>0</v>
      </c>
      <c r="H70" s="31"/>
      <c r="I70" s="32">
        <v>0</v>
      </c>
      <c r="J70" s="31"/>
      <c r="K70" s="32">
        <v>787000</v>
      </c>
      <c r="L70" s="31"/>
      <c r="M70" s="32">
        <v>1670898125</v>
      </c>
      <c r="N70" s="31"/>
      <c r="O70" s="32">
        <v>0</v>
      </c>
      <c r="P70" s="31"/>
      <c r="Q70" s="32">
        <v>0</v>
      </c>
      <c r="R70" s="31"/>
      <c r="S70" s="32">
        <v>787000</v>
      </c>
      <c r="T70" s="31"/>
      <c r="U70" s="32">
        <v>2302</v>
      </c>
      <c r="V70" s="31"/>
      <c r="W70" s="32">
        <v>1670898125</v>
      </c>
      <c r="X70" s="31"/>
      <c r="Y70" s="32">
        <v>1811207493.9449999</v>
      </c>
      <c r="Z70" s="31"/>
      <c r="AA70" s="36">
        <v>0.04</v>
      </c>
    </row>
    <row r="71" spans="1:27" ht="18.75" x14ac:dyDescent="0.2">
      <c r="A71" s="191" t="s">
        <v>69</v>
      </c>
      <c r="B71" s="191"/>
      <c r="C71" s="191"/>
      <c r="E71" s="32">
        <v>0</v>
      </c>
      <c r="F71" s="31"/>
      <c r="G71" s="32">
        <v>0</v>
      </c>
      <c r="H71" s="31"/>
      <c r="I71" s="32">
        <v>0</v>
      </c>
      <c r="J71" s="31"/>
      <c r="K71" s="32">
        <v>32000</v>
      </c>
      <c r="L71" s="31"/>
      <c r="M71" s="32">
        <v>76147600</v>
      </c>
      <c r="N71" s="31"/>
      <c r="O71" s="32">
        <v>0</v>
      </c>
      <c r="P71" s="31"/>
      <c r="Q71" s="32">
        <v>0</v>
      </c>
      <c r="R71" s="31"/>
      <c r="S71" s="32">
        <v>32000</v>
      </c>
      <c r="T71" s="31"/>
      <c r="U71" s="32">
        <v>2463</v>
      </c>
      <c r="V71" s="31"/>
      <c r="W71" s="32">
        <v>76147600</v>
      </c>
      <c r="X71" s="31"/>
      <c r="Y71" s="32">
        <v>78795704.879999995</v>
      </c>
      <c r="Z71" s="31"/>
      <c r="AA71" s="36">
        <v>0</v>
      </c>
    </row>
    <row r="72" spans="1:27" ht="18.75" x14ac:dyDescent="0.2">
      <c r="A72" s="191" t="s">
        <v>70</v>
      </c>
      <c r="B72" s="191"/>
      <c r="C72" s="191"/>
      <c r="E72" s="32">
        <v>0</v>
      </c>
      <c r="F72" s="31"/>
      <c r="G72" s="32">
        <v>0</v>
      </c>
      <c r="H72" s="31"/>
      <c r="I72" s="32">
        <v>0</v>
      </c>
      <c r="J72" s="31"/>
      <c r="K72" s="32">
        <v>7002000</v>
      </c>
      <c r="L72" s="31"/>
      <c r="M72" s="32">
        <v>2191554176</v>
      </c>
      <c r="N72" s="31"/>
      <c r="O72" s="32">
        <v>0</v>
      </c>
      <c r="P72" s="31"/>
      <c r="Q72" s="32">
        <v>0</v>
      </c>
      <c r="R72" s="31"/>
      <c r="S72" s="32">
        <v>6002000</v>
      </c>
      <c r="T72" s="31"/>
      <c r="U72" s="32">
        <v>300</v>
      </c>
      <c r="V72" s="31"/>
      <c r="W72" s="32">
        <v>1906375815</v>
      </c>
      <c r="X72" s="31"/>
      <c r="Y72" s="32">
        <v>1800136345.5</v>
      </c>
      <c r="Z72" s="31"/>
      <c r="AA72" s="36">
        <v>0.04</v>
      </c>
    </row>
    <row r="73" spans="1:27" ht="18.75" x14ac:dyDescent="0.2">
      <c r="A73" s="191" t="s">
        <v>71</v>
      </c>
      <c r="B73" s="191"/>
      <c r="C73" s="191"/>
      <c r="E73" s="32">
        <v>0</v>
      </c>
      <c r="F73" s="31"/>
      <c r="G73" s="32">
        <v>0</v>
      </c>
      <c r="H73" s="31"/>
      <c r="I73" s="32">
        <v>0</v>
      </c>
      <c r="J73" s="31"/>
      <c r="K73" s="32">
        <v>1148000</v>
      </c>
      <c r="L73" s="31"/>
      <c r="M73" s="32">
        <v>2296591220</v>
      </c>
      <c r="N73" s="31"/>
      <c r="O73" s="32">
        <v>0</v>
      </c>
      <c r="P73" s="31"/>
      <c r="Q73" s="32">
        <v>0</v>
      </c>
      <c r="R73" s="31"/>
      <c r="S73" s="32">
        <v>748000</v>
      </c>
      <c r="T73" s="31"/>
      <c r="U73" s="32">
        <v>1207</v>
      </c>
      <c r="V73" s="31"/>
      <c r="W73" s="32">
        <v>1496385220</v>
      </c>
      <c r="X73" s="31"/>
      <c r="Y73" s="32">
        <v>902603519.73000002</v>
      </c>
      <c r="Z73" s="31"/>
      <c r="AA73" s="36">
        <v>0.02</v>
      </c>
    </row>
    <row r="74" spans="1:27" ht="18.75" x14ac:dyDescent="0.2">
      <c r="A74" s="191" t="s">
        <v>72</v>
      </c>
      <c r="B74" s="191"/>
      <c r="C74" s="191"/>
      <c r="E74" s="32">
        <v>0</v>
      </c>
      <c r="F74" s="31"/>
      <c r="G74" s="32">
        <v>0</v>
      </c>
      <c r="H74" s="31"/>
      <c r="I74" s="32">
        <v>0</v>
      </c>
      <c r="J74" s="31"/>
      <c r="K74" s="32">
        <v>3002000</v>
      </c>
      <c r="L74" s="31"/>
      <c r="M74" s="32">
        <v>300417334</v>
      </c>
      <c r="N74" s="31"/>
      <c r="O74" s="32">
        <v>0</v>
      </c>
      <c r="P74" s="31"/>
      <c r="Q74" s="32">
        <v>0</v>
      </c>
      <c r="R74" s="31"/>
      <c r="S74" s="32">
        <v>3002000</v>
      </c>
      <c r="T74" s="31"/>
      <c r="U74" s="32">
        <v>150</v>
      </c>
      <c r="V74" s="31"/>
      <c r="W74" s="32">
        <v>300417334</v>
      </c>
      <c r="X74" s="31"/>
      <c r="Y74" s="32">
        <v>450184047.75</v>
      </c>
      <c r="Z74" s="31"/>
      <c r="AA74" s="36">
        <v>0.01</v>
      </c>
    </row>
    <row r="75" spans="1:27" ht="18.75" x14ac:dyDescent="0.2">
      <c r="A75" s="191" t="s">
        <v>73</v>
      </c>
      <c r="B75" s="191"/>
      <c r="C75" s="191"/>
      <c r="E75" s="32">
        <v>0</v>
      </c>
      <c r="F75" s="31"/>
      <c r="G75" s="32">
        <v>0</v>
      </c>
      <c r="H75" s="31"/>
      <c r="I75" s="32">
        <v>0</v>
      </c>
      <c r="J75" s="31"/>
      <c r="K75" s="32">
        <v>200000</v>
      </c>
      <c r="L75" s="31"/>
      <c r="M75" s="32">
        <v>780200850</v>
      </c>
      <c r="N75" s="31"/>
      <c r="O75" s="32">
        <v>0</v>
      </c>
      <c r="P75" s="31"/>
      <c r="Q75" s="32">
        <v>0</v>
      </c>
      <c r="R75" s="31"/>
      <c r="S75" s="32">
        <v>200000</v>
      </c>
      <c r="T75" s="31"/>
      <c r="U75" s="32">
        <v>3060</v>
      </c>
      <c r="V75" s="31"/>
      <c r="W75" s="32">
        <v>780200850</v>
      </c>
      <c r="X75" s="31"/>
      <c r="Y75" s="32">
        <v>611842410</v>
      </c>
      <c r="Z75" s="31"/>
      <c r="AA75" s="36">
        <v>0.01</v>
      </c>
    </row>
    <row r="76" spans="1:27" ht="18.75" x14ac:dyDescent="0.2">
      <c r="A76" s="191" t="s">
        <v>74</v>
      </c>
      <c r="B76" s="191"/>
      <c r="C76" s="191"/>
      <c r="E76" s="32">
        <v>0</v>
      </c>
      <c r="F76" s="31"/>
      <c r="G76" s="32">
        <v>0</v>
      </c>
      <c r="H76" s="31"/>
      <c r="I76" s="32">
        <v>0</v>
      </c>
      <c r="J76" s="31"/>
      <c r="K76" s="32">
        <v>1000000</v>
      </c>
      <c r="L76" s="31"/>
      <c r="M76" s="32">
        <v>2300592250</v>
      </c>
      <c r="N76" s="31"/>
      <c r="O76" s="32">
        <v>0</v>
      </c>
      <c r="P76" s="31"/>
      <c r="Q76" s="32">
        <v>0</v>
      </c>
      <c r="R76" s="31"/>
      <c r="S76" s="32">
        <v>999000</v>
      </c>
      <c r="T76" s="31"/>
      <c r="U76" s="32">
        <v>1918</v>
      </c>
      <c r="V76" s="31"/>
      <c r="W76" s="32">
        <v>2298291658</v>
      </c>
      <c r="X76" s="31"/>
      <c r="Y76" s="32">
        <v>1915588608.885</v>
      </c>
      <c r="Z76" s="31"/>
      <c r="AA76" s="36">
        <v>0.04</v>
      </c>
    </row>
    <row r="77" spans="1:27" ht="18.75" x14ac:dyDescent="0.2">
      <c r="A77" s="191" t="s">
        <v>75</v>
      </c>
      <c r="B77" s="191"/>
      <c r="C77" s="191"/>
      <c r="E77" s="32">
        <v>0</v>
      </c>
      <c r="F77" s="31"/>
      <c r="G77" s="32">
        <v>0</v>
      </c>
      <c r="H77" s="31"/>
      <c r="I77" s="32">
        <v>0</v>
      </c>
      <c r="J77" s="31"/>
      <c r="K77" s="32">
        <v>2866000</v>
      </c>
      <c r="L77" s="31"/>
      <c r="M77" s="32">
        <v>262337531</v>
      </c>
      <c r="N77" s="31"/>
      <c r="O77" s="32">
        <v>0</v>
      </c>
      <c r="P77" s="31"/>
      <c r="Q77" s="32">
        <v>0</v>
      </c>
      <c r="R77" s="31"/>
      <c r="S77" s="32">
        <v>2866000</v>
      </c>
      <c r="T77" s="31"/>
      <c r="U77" s="32">
        <v>51</v>
      </c>
      <c r="V77" s="31"/>
      <c r="W77" s="32">
        <v>262337531</v>
      </c>
      <c r="X77" s="31"/>
      <c r="Y77" s="32">
        <v>146128362.255</v>
      </c>
      <c r="Z77" s="31"/>
      <c r="AA77" s="36">
        <v>0</v>
      </c>
    </row>
    <row r="78" spans="1:27" ht="18.75" x14ac:dyDescent="0.2">
      <c r="A78" s="191" t="s">
        <v>76</v>
      </c>
      <c r="B78" s="191"/>
      <c r="C78" s="191"/>
      <c r="E78" s="32">
        <v>0</v>
      </c>
      <c r="F78" s="31"/>
      <c r="G78" s="32">
        <v>0</v>
      </c>
      <c r="H78" s="31"/>
      <c r="I78" s="32">
        <v>0</v>
      </c>
      <c r="J78" s="31"/>
      <c r="K78" s="32">
        <v>814000</v>
      </c>
      <c r="L78" s="31"/>
      <c r="M78" s="32">
        <v>14405705</v>
      </c>
      <c r="N78" s="31"/>
      <c r="O78" s="32">
        <v>0</v>
      </c>
      <c r="P78" s="31"/>
      <c r="Q78" s="32">
        <v>0</v>
      </c>
      <c r="R78" s="31"/>
      <c r="S78" s="32">
        <v>0</v>
      </c>
      <c r="T78" s="31"/>
      <c r="U78" s="32">
        <v>0</v>
      </c>
      <c r="V78" s="31"/>
      <c r="W78" s="32">
        <v>0</v>
      </c>
      <c r="X78" s="31"/>
      <c r="Y78" s="32">
        <v>0</v>
      </c>
      <c r="Z78" s="31"/>
      <c r="AA78" s="36">
        <v>0</v>
      </c>
    </row>
    <row r="79" spans="1:27" ht="18.75" x14ac:dyDescent="0.2">
      <c r="A79" s="191" t="s">
        <v>77</v>
      </c>
      <c r="B79" s="191"/>
      <c r="C79" s="191"/>
      <c r="E79" s="32">
        <v>0</v>
      </c>
      <c r="F79" s="31"/>
      <c r="G79" s="32">
        <v>0</v>
      </c>
      <c r="H79" s="31"/>
      <c r="I79" s="32">
        <v>0</v>
      </c>
      <c r="J79" s="31"/>
      <c r="K79" s="32">
        <v>1140000</v>
      </c>
      <c r="L79" s="31"/>
      <c r="M79" s="32">
        <v>200251542</v>
      </c>
      <c r="N79" s="31"/>
      <c r="O79" s="32">
        <v>0</v>
      </c>
      <c r="P79" s="31"/>
      <c r="Q79" s="32">
        <v>0</v>
      </c>
      <c r="R79" s="31"/>
      <c r="S79" s="32">
        <v>0</v>
      </c>
      <c r="T79" s="31"/>
      <c r="U79" s="32">
        <v>0</v>
      </c>
      <c r="V79" s="31"/>
      <c r="W79" s="32">
        <v>0</v>
      </c>
      <c r="X79" s="31"/>
      <c r="Y79" s="32">
        <v>0</v>
      </c>
      <c r="Z79" s="31"/>
      <c r="AA79" s="36">
        <v>0</v>
      </c>
    </row>
    <row r="80" spans="1:27" ht="18.75" x14ac:dyDescent="0.2">
      <c r="A80" s="191" t="s">
        <v>78</v>
      </c>
      <c r="B80" s="191"/>
      <c r="C80" s="191"/>
      <c r="E80" s="32">
        <v>0</v>
      </c>
      <c r="F80" s="31"/>
      <c r="G80" s="32">
        <v>0</v>
      </c>
      <c r="H80" s="31"/>
      <c r="I80" s="32">
        <v>0</v>
      </c>
      <c r="J80" s="31"/>
      <c r="K80" s="32">
        <v>367000</v>
      </c>
      <c r="L80" s="31"/>
      <c r="M80" s="32">
        <v>136740195</v>
      </c>
      <c r="N80" s="31"/>
      <c r="O80" s="32">
        <v>0</v>
      </c>
      <c r="P80" s="31"/>
      <c r="Q80" s="32">
        <v>0</v>
      </c>
      <c r="R80" s="31"/>
      <c r="S80" s="32">
        <v>0</v>
      </c>
      <c r="T80" s="31"/>
      <c r="U80" s="32">
        <v>0</v>
      </c>
      <c r="V80" s="31"/>
      <c r="W80" s="32">
        <v>0</v>
      </c>
      <c r="X80" s="31"/>
      <c r="Y80" s="32">
        <v>0</v>
      </c>
      <c r="Z80" s="31"/>
      <c r="AA80" s="36">
        <v>0</v>
      </c>
    </row>
    <row r="81" spans="1:27" ht="18.75" x14ac:dyDescent="0.2">
      <c r="A81" s="192" t="s">
        <v>79</v>
      </c>
      <c r="B81" s="192"/>
      <c r="C81" s="192"/>
      <c r="D81" s="11"/>
      <c r="E81" s="32">
        <v>0</v>
      </c>
      <c r="F81" s="31"/>
      <c r="G81" s="33">
        <v>0</v>
      </c>
      <c r="H81" s="31"/>
      <c r="I81" s="33">
        <v>0</v>
      </c>
      <c r="J81" s="31"/>
      <c r="K81" s="33">
        <v>394000</v>
      </c>
      <c r="L81" s="31"/>
      <c r="M81" s="33">
        <v>1379355092</v>
      </c>
      <c r="N81" s="31"/>
      <c r="O81" s="33">
        <v>0</v>
      </c>
      <c r="P81" s="31"/>
      <c r="Q81" s="33">
        <v>0</v>
      </c>
      <c r="R81" s="31"/>
      <c r="S81" s="33">
        <v>393000</v>
      </c>
      <c r="T81" s="31"/>
      <c r="U81" s="33">
        <v>4071</v>
      </c>
      <c r="V81" s="31"/>
      <c r="W81" s="33">
        <v>1375854191</v>
      </c>
      <c r="X81" s="31"/>
      <c r="Y81" s="33">
        <v>1599491024.9775</v>
      </c>
      <c r="Z81" s="31"/>
      <c r="AA81" s="37">
        <v>0.03</v>
      </c>
    </row>
    <row r="82" spans="1:27" ht="21.75" customHeight="1" thickBot="1" x14ac:dyDescent="0.25">
      <c r="A82" s="193" t="s">
        <v>80</v>
      </c>
      <c r="B82" s="193"/>
      <c r="C82" s="193"/>
      <c r="D82" s="193"/>
      <c r="E82" s="34">
        <v>2479709964</v>
      </c>
      <c r="F82" s="31"/>
      <c r="G82" s="34">
        <v>4368903772568</v>
      </c>
      <c r="H82" s="31"/>
      <c r="I82" s="34">
        <v>3979521360896.25</v>
      </c>
      <c r="J82" s="31"/>
      <c r="K82" s="34">
        <v>107560036</v>
      </c>
      <c r="L82" s="31"/>
      <c r="M82" s="34">
        <v>118582300273</v>
      </c>
      <c r="N82" s="31"/>
      <c r="O82" s="34">
        <v>-120729757</v>
      </c>
      <c r="P82" s="31"/>
      <c r="Q82" s="34">
        <v>24768379634</v>
      </c>
      <c r="R82" s="31"/>
      <c r="S82" s="34">
        <v>2444472553</v>
      </c>
      <c r="T82" s="31"/>
      <c r="U82" s="34"/>
      <c r="V82" s="31"/>
      <c r="W82" s="34">
        <v>4206293805410</v>
      </c>
      <c r="X82" s="31"/>
      <c r="Y82" s="34">
        <v>3908429936503.1401</v>
      </c>
      <c r="Z82" s="31"/>
      <c r="AA82" s="38">
        <v>78.44</v>
      </c>
    </row>
    <row r="83" spans="1:27" ht="21.75" customHeight="1" thickTop="1" x14ac:dyDescent="0.2">
      <c r="A83" s="185">
        <v>2</v>
      </c>
      <c r="B83" s="185"/>
      <c r="C83" s="185"/>
      <c r="D83" s="185"/>
      <c r="E83" s="185"/>
      <c r="F83" s="185"/>
      <c r="G83" s="185"/>
      <c r="H83" s="185"/>
      <c r="I83" s="185"/>
      <c r="J83" s="185"/>
      <c r="K83" s="185"/>
      <c r="L83" s="185"/>
      <c r="M83" s="185"/>
      <c r="N83" s="185"/>
      <c r="O83" s="185"/>
      <c r="P83" s="185"/>
      <c r="Q83" s="185"/>
      <c r="R83" s="185"/>
      <c r="S83" s="185"/>
      <c r="T83" s="185"/>
      <c r="U83" s="185"/>
      <c r="V83" s="185"/>
      <c r="W83" s="185"/>
      <c r="X83" s="185"/>
      <c r="Y83" s="185"/>
      <c r="Z83" s="185"/>
      <c r="AA83" s="185"/>
    </row>
  </sheetData>
  <mergeCells count="89">
    <mergeCell ref="S8:AA9"/>
    <mergeCell ref="A1:AA1"/>
    <mergeCell ref="A2:AA2"/>
    <mergeCell ref="A3:AA3"/>
    <mergeCell ref="B5:AA5"/>
    <mergeCell ref="A6:B6"/>
    <mergeCell ref="C6:AA6"/>
    <mergeCell ref="K9:M9"/>
    <mergeCell ref="O9:Q9"/>
    <mergeCell ref="A10:C10"/>
    <mergeCell ref="A11:C11"/>
    <mergeCell ref="A12:C12"/>
    <mergeCell ref="E8:I9"/>
    <mergeCell ref="K8:Q8"/>
    <mergeCell ref="A13:C13"/>
    <mergeCell ref="A47:C47"/>
    <mergeCell ref="A58:C58"/>
    <mergeCell ref="A59:C59"/>
    <mergeCell ref="A60:C60"/>
    <mergeCell ref="A42:C42"/>
    <mergeCell ref="A43:C43"/>
    <mergeCell ref="A44:C44"/>
    <mergeCell ref="A45:C45"/>
    <mergeCell ref="A46:C46"/>
    <mergeCell ref="A41:C41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53:B53"/>
    <mergeCell ref="A34:C34"/>
    <mergeCell ref="A35:C35"/>
    <mergeCell ref="A36:C36"/>
    <mergeCell ref="A37:C37"/>
    <mergeCell ref="A38:C38"/>
    <mergeCell ref="A39:C39"/>
    <mergeCell ref="A40:C40"/>
    <mergeCell ref="A48:C48"/>
    <mergeCell ref="A49:AA49"/>
    <mergeCell ref="A50:AA50"/>
    <mergeCell ref="A51:AA51"/>
    <mergeCell ref="A52:AA52"/>
    <mergeCell ref="A76:C76"/>
    <mergeCell ref="A69:C69"/>
    <mergeCell ref="A70:C70"/>
    <mergeCell ref="A71:C71"/>
    <mergeCell ref="A72:C72"/>
    <mergeCell ref="A73:C73"/>
    <mergeCell ref="A66:C66"/>
    <mergeCell ref="A67:C67"/>
    <mergeCell ref="A68:C68"/>
    <mergeCell ref="A62:C62"/>
    <mergeCell ref="A56:C56"/>
    <mergeCell ref="A57:C57"/>
    <mergeCell ref="A64:C64"/>
    <mergeCell ref="A65:C65"/>
    <mergeCell ref="A61:C61"/>
    <mergeCell ref="A83:AA83"/>
    <mergeCell ref="C53:AA53"/>
    <mergeCell ref="E54:I55"/>
    <mergeCell ref="K54:Q54"/>
    <mergeCell ref="S54:AA55"/>
    <mergeCell ref="K55:M55"/>
    <mergeCell ref="O55:Q55"/>
    <mergeCell ref="A79:C79"/>
    <mergeCell ref="A80:C80"/>
    <mergeCell ref="A81:C81"/>
    <mergeCell ref="A82:D82"/>
    <mergeCell ref="A77:C77"/>
    <mergeCell ref="A78:C78"/>
    <mergeCell ref="A63:C63"/>
    <mergeCell ref="A74:C74"/>
    <mergeCell ref="A75:C75"/>
  </mergeCells>
  <pageMargins left="0.39" right="0.39" top="0.39" bottom="0.39" header="0" footer="0"/>
  <pageSetup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93"/>
  <sheetViews>
    <sheetView rightToLeft="1" view="pageBreakPreview" zoomScaleNormal="100" zoomScaleSheetLayoutView="100" workbookViewId="0">
      <selection activeCell="Z184" sqref="Z184"/>
    </sheetView>
  </sheetViews>
  <sheetFormatPr defaultRowHeight="12.75" x14ac:dyDescent="0.2"/>
  <cols>
    <col min="1" max="1" width="29.42578125" bestFit="1" customWidth="1"/>
    <col min="2" max="2" width="1.28515625" customWidth="1"/>
    <col min="3" max="3" width="10.5703125" bestFit="1" customWidth="1"/>
    <col min="4" max="4" width="1.28515625" customWidth="1"/>
    <col min="5" max="5" width="11.140625" bestFit="1" customWidth="1"/>
    <col min="6" max="6" width="1.28515625" customWidth="1"/>
    <col min="7" max="7" width="14.85546875" style="48" bestFit="1" customWidth="1"/>
    <col min="8" max="8" width="1.28515625" customWidth="1"/>
    <col min="9" max="9" width="12.140625" bestFit="1" customWidth="1"/>
    <col min="10" max="10" width="1.28515625" customWidth="1"/>
    <col min="11" max="11" width="9.140625" customWidth="1"/>
    <col min="12" max="12" width="1.28515625" customWidth="1"/>
    <col min="13" max="13" width="11" bestFit="1" customWidth="1"/>
    <col min="14" max="14" width="1.28515625" customWidth="1"/>
    <col min="15" max="15" width="12.140625" bestFit="1" customWidth="1"/>
    <col min="16" max="16" width="1.28515625" customWidth="1"/>
    <col min="17" max="17" width="10.5703125" bestFit="1" customWidth="1"/>
    <col min="18" max="18" width="1.28515625" customWidth="1"/>
    <col min="19" max="19" width="11" bestFit="1" customWidth="1"/>
  </cols>
  <sheetData>
    <row r="1" spans="1:19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</row>
    <row r="2" spans="1:19" ht="21.75" customHeight="1" x14ac:dyDescent="0.2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</row>
    <row r="3" spans="1:19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</row>
    <row r="4" spans="1:19" ht="14.45" customHeight="1" x14ac:dyDescent="0.2"/>
    <row r="5" spans="1:19" ht="17.25" customHeight="1" x14ac:dyDescent="0.2">
      <c r="A5" s="46" t="s">
        <v>85</v>
      </c>
      <c r="B5" s="46"/>
      <c r="C5" s="46"/>
      <c r="D5" s="46"/>
      <c r="E5" s="46"/>
      <c r="F5" s="46"/>
      <c r="G5" s="49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</row>
    <row r="6" spans="1:19" ht="9" customHeight="1" x14ac:dyDescent="0.2">
      <c r="A6" s="46"/>
      <c r="B6" s="46"/>
      <c r="C6" s="46"/>
      <c r="D6" s="46"/>
      <c r="E6" s="46"/>
      <c r="F6" s="46"/>
      <c r="G6" s="49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</row>
    <row r="7" spans="1:19" ht="19.5" customHeight="1" x14ac:dyDescent="0.2">
      <c r="C7" s="198" t="s">
        <v>7</v>
      </c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47"/>
      <c r="O7" s="198" t="s">
        <v>9</v>
      </c>
      <c r="P7" s="198"/>
      <c r="Q7" s="198"/>
      <c r="R7" s="198"/>
      <c r="S7" s="198"/>
    </row>
    <row r="8" spans="1:19" ht="19.5" customHeight="1" x14ac:dyDescent="0.2">
      <c r="A8" s="3" t="s">
        <v>81</v>
      </c>
      <c r="C8" s="5" t="s">
        <v>86</v>
      </c>
      <c r="D8" s="4"/>
      <c r="E8" s="5" t="s">
        <v>87</v>
      </c>
      <c r="F8" s="4"/>
      <c r="G8" s="5" t="s">
        <v>88</v>
      </c>
      <c r="H8" s="4"/>
      <c r="I8" s="44" t="s">
        <v>89</v>
      </c>
      <c r="J8" s="44"/>
      <c r="K8" s="44" t="s">
        <v>82</v>
      </c>
      <c r="L8" s="44"/>
      <c r="M8" s="44" t="s">
        <v>83</v>
      </c>
      <c r="N8" s="44"/>
      <c r="O8" s="44" t="s">
        <v>89</v>
      </c>
      <c r="P8" s="44"/>
      <c r="Q8" s="44" t="s">
        <v>82</v>
      </c>
      <c r="R8" s="44"/>
      <c r="S8" s="5" t="s">
        <v>83</v>
      </c>
    </row>
    <row r="9" spans="1:19" ht="21.75" customHeight="1" x14ac:dyDescent="0.2">
      <c r="A9" s="45" t="s">
        <v>90</v>
      </c>
      <c r="B9" s="43"/>
      <c r="C9" s="50" t="s">
        <v>91</v>
      </c>
      <c r="D9" s="51"/>
      <c r="E9" s="50" t="s">
        <v>92</v>
      </c>
      <c r="F9" s="51"/>
      <c r="G9" s="52" t="s">
        <v>93</v>
      </c>
      <c r="H9" s="51"/>
      <c r="I9" s="53">
        <v>1820000</v>
      </c>
      <c r="J9" s="53"/>
      <c r="K9" s="53">
        <v>7692</v>
      </c>
      <c r="L9" s="53"/>
      <c r="M9" s="50" t="s">
        <v>94</v>
      </c>
      <c r="N9" s="50"/>
      <c r="O9" s="53">
        <v>0</v>
      </c>
      <c r="P9" s="53"/>
      <c r="Q9" s="53">
        <v>0</v>
      </c>
      <c r="R9" s="53"/>
      <c r="S9" s="54" t="s">
        <v>93</v>
      </c>
    </row>
    <row r="10" spans="1:19" ht="21.75" customHeight="1" x14ac:dyDescent="0.2">
      <c r="A10" s="8" t="s">
        <v>95</v>
      </c>
      <c r="C10" s="55" t="s">
        <v>91</v>
      </c>
      <c r="D10" s="24"/>
      <c r="E10" s="55" t="s">
        <v>92</v>
      </c>
      <c r="F10" s="24"/>
      <c r="G10" s="56" t="s">
        <v>93</v>
      </c>
      <c r="H10" s="24"/>
      <c r="I10" s="57">
        <v>2351000</v>
      </c>
      <c r="J10" s="57"/>
      <c r="K10" s="57">
        <v>900</v>
      </c>
      <c r="L10" s="57"/>
      <c r="M10" s="58" t="s">
        <v>96</v>
      </c>
      <c r="N10" s="58"/>
      <c r="O10" s="57">
        <v>0</v>
      </c>
      <c r="P10" s="57"/>
      <c r="Q10" s="57">
        <v>0</v>
      </c>
      <c r="R10" s="57"/>
      <c r="S10" s="55" t="s">
        <v>93</v>
      </c>
    </row>
    <row r="11" spans="1:19" ht="21.75" customHeight="1" x14ac:dyDescent="0.2">
      <c r="A11" s="8" t="s">
        <v>97</v>
      </c>
      <c r="C11" s="55" t="s">
        <v>91</v>
      </c>
      <c r="D11" s="24"/>
      <c r="E11" s="55" t="s">
        <v>92</v>
      </c>
      <c r="F11" s="24"/>
      <c r="G11" s="56" t="s">
        <v>93</v>
      </c>
      <c r="H11" s="24"/>
      <c r="I11" s="57">
        <v>1223000</v>
      </c>
      <c r="J11" s="57"/>
      <c r="K11" s="57">
        <v>1800</v>
      </c>
      <c r="L11" s="57"/>
      <c r="M11" s="58" t="s">
        <v>98</v>
      </c>
      <c r="N11" s="58"/>
      <c r="O11" s="57">
        <v>0</v>
      </c>
      <c r="P11" s="57"/>
      <c r="Q11" s="57">
        <v>0</v>
      </c>
      <c r="R11" s="57"/>
      <c r="S11" s="55" t="s">
        <v>93</v>
      </c>
    </row>
    <row r="12" spans="1:19" ht="21.75" customHeight="1" x14ac:dyDescent="0.2">
      <c r="A12" s="8" t="s">
        <v>99</v>
      </c>
      <c r="C12" s="55" t="s">
        <v>91</v>
      </c>
      <c r="D12" s="24"/>
      <c r="E12" s="55" t="s">
        <v>92</v>
      </c>
      <c r="F12" s="24"/>
      <c r="G12" s="56" t="s">
        <v>93</v>
      </c>
      <c r="H12" s="24"/>
      <c r="I12" s="57">
        <v>32028000</v>
      </c>
      <c r="J12" s="57"/>
      <c r="K12" s="57">
        <v>1600</v>
      </c>
      <c r="L12" s="57"/>
      <c r="M12" s="58" t="s">
        <v>98</v>
      </c>
      <c r="N12" s="58"/>
      <c r="O12" s="57">
        <v>0</v>
      </c>
      <c r="P12" s="57"/>
      <c r="Q12" s="57">
        <v>0</v>
      </c>
      <c r="R12" s="57"/>
      <c r="S12" s="55" t="s">
        <v>93</v>
      </c>
    </row>
    <row r="13" spans="1:19" ht="21.75" customHeight="1" x14ac:dyDescent="0.2">
      <c r="A13" s="8" t="s">
        <v>100</v>
      </c>
      <c r="C13" s="55" t="s">
        <v>91</v>
      </c>
      <c r="D13" s="24"/>
      <c r="E13" s="55" t="s">
        <v>92</v>
      </c>
      <c r="F13" s="24"/>
      <c r="G13" s="56" t="s">
        <v>93</v>
      </c>
      <c r="H13" s="24"/>
      <c r="I13" s="57">
        <v>1295000</v>
      </c>
      <c r="J13" s="57"/>
      <c r="K13" s="57">
        <v>750</v>
      </c>
      <c r="L13" s="57"/>
      <c r="M13" s="58" t="s">
        <v>101</v>
      </c>
      <c r="N13" s="58"/>
      <c r="O13" s="57">
        <v>1474000</v>
      </c>
      <c r="P13" s="57"/>
      <c r="Q13" s="57">
        <v>750</v>
      </c>
      <c r="R13" s="57"/>
      <c r="S13" s="55" t="s">
        <v>101</v>
      </c>
    </row>
    <row r="14" spans="1:19" ht="21.75" customHeight="1" x14ac:dyDescent="0.2">
      <c r="A14" s="8" t="s">
        <v>102</v>
      </c>
      <c r="C14" s="55" t="s">
        <v>91</v>
      </c>
      <c r="D14" s="24"/>
      <c r="E14" s="55" t="s">
        <v>92</v>
      </c>
      <c r="F14" s="24"/>
      <c r="G14" s="56" t="s">
        <v>93</v>
      </c>
      <c r="H14" s="24"/>
      <c r="I14" s="57">
        <v>2139000</v>
      </c>
      <c r="J14" s="57"/>
      <c r="K14" s="57">
        <v>2200</v>
      </c>
      <c r="L14" s="57"/>
      <c r="M14" s="58" t="s">
        <v>103</v>
      </c>
      <c r="N14" s="58"/>
      <c r="O14" s="57">
        <v>13325000</v>
      </c>
      <c r="P14" s="57"/>
      <c r="Q14" s="57">
        <v>2118</v>
      </c>
      <c r="R14" s="57"/>
      <c r="S14" s="55" t="s">
        <v>103</v>
      </c>
    </row>
    <row r="15" spans="1:19" ht="21.75" customHeight="1" x14ac:dyDescent="0.2">
      <c r="A15" s="8" t="s">
        <v>104</v>
      </c>
      <c r="C15" s="55" t="s">
        <v>91</v>
      </c>
      <c r="D15" s="24"/>
      <c r="E15" s="55" t="s">
        <v>92</v>
      </c>
      <c r="F15" s="24"/>
      <c r="G15" s="56" t="s">
        <v>93</v>
      </c>
      <c r="H15" s="24"/>
      <c r="I15" s="57">
        <v>50044000</v>
      </c>
      <c r="J15" s="57"/>
      <c r="K15" s="57">
        <v>1100</v>
      </c>
      <c r="L15" s="57"/>
      <c r="M15" s="58" t="s">
        <v>105</v>
      </c>
      <c r="N15" s="58"/>
      <c r="O15" s="57">
        <v>83028000</v>
      </c>
      <c r="P15" s="57"/>
      <c r="Q15" s="57">
        <v>1100</v>
      </c>
      <c r="R15" s="57"/>
      <c r="S15" s="55" t="s">
        <v>105</v>
      </c>
    </row>
    <row r="16" spans="1:19" ht="21.75" customHeight="1" x14ac:dyDescent="0.2">
      <c r="A16" s="8" t="s">
        <v>106</v>
      </c>
      <c r="C16" s="55" t="s">
        <v>91</v>
      </c>
      <c r="D16" s="24"/>
      <c r="E16" s="55" t="s">
        <v>92</v>
      </c>
      <c r="F16" s="24"/>
      <c r="G16" s="56" t="s">
        <v>93</v>
      </c>
      <c r="H16" s="24"/>
      <c r="I16" s="57">
        <v>81724000</v>
      </c>
      <c r="J16" s="57"/>
      <c r="K16" s="57">
        <v>3000</v>
      </c>
      <c r="L16" s="57"/>
      <c r="M16" s="58" t="s">
        <v>107</v>
      </c>
      <c r="N16" s="58"/>
      <c r="O16" s="57">
        <v>0</v>
      </c>
      <c r="P16" s="57"/>
      <c r="Q16" s="57">
        <v>0</v>
      </c>
      <c r="R16" s="57"/>
      <c r="S16" s="55" t="s">
        <v>93</v>
      </c>
    </row>
    <row r="17" spans="1:19" ht="21.75" customHeight="1" x14ac:dyDescent="0.2">
      <c r="A17" s="8" t="s">
        <v>108</v>
      </c>
      <c r="C17" s="55" t="s">
        <v>91</v>
      </c>
      <c r="D17" s="24"/>
      <c r="E17" s="55" t="s">
        <v>92</v>
      </c>
      <c r="F17" s="24"/>
      <c r="G17" s="56" t="s">
        <v>93</v>
      </c>
      <c r="H17" s="24"/>
      <c r="I17" s="57">
        <v>1000</v>
      </c>
      <c r="J17" s="57"/>
      <c r="K17" s="57">
        <v>1300</v>
      </c>
      <c r="L17" s="57"/>
      <c r="M17" s="58" t="s">
        <v>109</v>
      </c>
      <c r="N17" s="58"/>
      <c r="O17" s="57">
        <v>1000</v>
      </c>
      <c r="P17" s="57"/>
      <c r="Q17" s="57">
        <v>1300</v>
      </c>
      <c r="R17" s="57"/>
      <c r="S17" s="55" t="s">
        <v>109</v>
      </c>
    </row>
    <row r="18" spans="1:19" ht="21.75" customHeight="1" x14ac:dyDescent="0.2">
      <c r="A18" s="8" t="s">
        <v>110</v>
      </c>
      <c r="C18" s="55" t="s">
        <v>91</v>
      </c>
      <c r="D18" s="24"/>
      <c r="E18" s="55" t="s">
        <v>92</v>
      </c>
      <c r="F18" s="24"/>
      <c r="G18" s="56" t="s">
        <v>93</v>
      </c>
      <c r="H18" s="24"/>
      <c r="I18" s="57">
        <v>50000</v>
      </c>
      <c r="J18" s="57"/>
      <c r="K18" s="57">
        <v>1400</v>
      </c>
      <c r="L18" s="57"/>
      <c r="M18" s="58" t="s">
        <v>98</v>
      </c>
      <c r="N18" s="58"/>
      <c r="O18" s="57">
        <v>0</v>
      </c>
      <c r="P18" s="57"/>
      <c r="Q18" s="57">
        <v>0</v>
      </c>
      <c r="R18" s="57"/>
      <c r="S18" s="55" t="s">
        <v>93</v>
      </c>
    </row>
    <row r="19" spans="1:19" ht="21.75" customHeight="1" x14ac:dyDescent="0.2">
      <c r="A19" s="8" t="s">
        <v>111</v>
      </c>
      <c r="C19" s="55" t="s">
        <v>91</v>
      </c>
      <c r="D19" s="24"/>
      <c r="E19" s="55" t="s">
        <v>92</v>
      </c>
      <c r="F19" s="24"/>
      <c r="G19" s="56" t="s">
        <v>93</v>
      </c>
      <c r="H19" s="24"/>
      <c r="I19" s="57">
        <v>1050000</v>
      </c>
      <c r="J19" s="57"/>
      <c r="K19" s="57">
        <v>900</v>
      </c>
      <c r="L19" s="57"/>
      <c r="M19" s="58" t="s">
        <v>101</v>
      </c>
      <c r="N19" s="58"/>
      <c r="O19" s="57">
        <v>1050000</v>
      </c>
      <c r="P19" s="57"/>
      <c r="Q19" s="57">
        <v>900</v>
      </c>
      <c r="R19" s="57"/>
      <c r="S19" s="55" t="s">
        <v>101</v>
      </c>
    </row>
    <row r="20" spans="1:19" ht="21.75" customHeight="1" x14ac:dyDescent="0.2">
      <c r="A20" s="8" t="s">
        <v>112</v>
      </c>
      <c r="C20" s="55" t="s">
        <v>91</v>
      </c>
      <c r="D20" s="24"/>
      <c r="E20" s="55" t="s">
        <v>92</v>
      </c>
      <c r="F20" s="24"/>
      <c r="G20" s="56" t="s">
        <v>93</v>
      </c>
      <c r="H20" s="24"/>
      <c r="I20" s="57">
        <v>4068000</v>
      </c>
      <c r="J20" s="57"/>
      <c r="K20" s="57">
        <v>1198</v>
      </c>
      <c r="L20" s="57"/>
      <c r="M20" s="58" t="s">
        <v>113</v>
      </c>
      <c r="N20" s="58"/>
      <c r="O20" s="57">
        <v>0</v>
      </c>
      <c r="P20" s="57"/>
      <c r="Q20" s="57">
        <v>0</v>
      </c>
      <c r="R20" s="57"/>
      <c r="S20" s="55" t="s">
        <v>93</v>
      </c>
    </row>
    <row r="21" spans="1:19" ht="21.75" customHeight="1" x14ac:dyDescent="0.2">
      <c r="A21" s="8" t="s">
        <v>114</v>
      </c>
      <c r="C21" s="55" t="s">
        <v>91</v>
      </c>
      <c r="D21" s="24"/>
      <c r="E21" s="55" t="s">
        <v>92</v>
      </c>
      <c r="F21" s="24"/>
      <c r="G21" s="56" t="s">
        <v>93</v>
      </c>
      <c r="H21" s="24"/>
      <c r="I21" s="57">
        <v>1000000</v>
      </c>
      <c r="J21" s="57"/>
      <c r="K21" s="57">
        <v>1800</v>
      </c>
      <c r="L21" s="57"/>
      <c r="M21" s="58" t="s">
        <v>115</v>
      </c>
      <c r="N21" s="58"/>
      <c r="O21" s="57">
        <v>999000</v>
      </c>
      <c r="P21" s="57"/>
      <c r="Q21" s="57">
        <v>1783</v>
      </c>
      <c r="R21" s="57"/>
      <c r="S21" s="55" t="s">
        <v>115</v>
      </c>
    </row>
    <row r="22" spans="1:19" ht="21.75" customHeight="1" x14ac:dyDescent="0.2">
      <c r="A22" s="8" t="s">
        <v>116</v>
      </c>
      <c r="C22" s="55" t="s">
        <v>91</v>
      </c>
      <c r="D22" s="24"/>
      <c r="E22" s="55" t="s">
        <v>92</v>
      </c>
      <c r="F22" s="24"/>
      <c r="G22" s="56" t="s">
        <v>93</v>
      </c>
      <c r="H22" s="24"/>
      <c r="I22" s="57">
        <v>400000</v>
      </c>
      <c r="J22" s="57"/>
      <c r="K22" s="57">
        <v>1700</v>
      </c>
      <c r="L22" s="57"/>
      <c r="M22" s="58" t="s">
        <v>98</v>
      </c>
      <c r="N22" s="58"/>
      <c r="O22" s="57">
        <v>0</v>
      </c>
      <c r="P22" s="57"/>
      <c r="Q22" s="57">
        <v>0</v>
      </c>
      <c r="R22" s="57"/>
      <c r="S22" s="55" t="s">
        <v>93</v>
      </c>
    </row>
    <row r="23" spans="1:19" ht="21.75" customHeight="1" x14ac:dyDescent="0.2">
      <c r="A23" s="8" t="s">
        <v>117</v>
      </c>
      <c r="C23" s="55" t="s">
        <v>91</v>
      </c>
      <c r="D23" s="24"/>
      <c r="E23" s="55" t="s">
        <v>92</v>
      </c>
      <c r="F23" s="24"/>
      <c r="G23" s="56" t="s">
        <v>93</v>
      </c>
      <c r="H23" s="24"/>
      <c r="I23" s="57">
        <v>1000</v>
      </c>
      <c r="J23" s="57"/>
      <c r="K23" s="57">
        <v>6000</v>
      </c>
      <c r="L23" s="57"/>
      <c r="M23" s="58" t="s">
        <v>118</v>
      </c>
      <c r="N23" s="58"/>
      <c r="O23" s="57">
        <v>1000</v>
      </c>
      <c r="P23" s="57"/>
      <c r="Q23" s="57">
        <v>6000</v>
      </c>
      <c r="R23" s="57"/>
      <c r="S23" s="55" t="s">
        <v>118</v>
      </c>
    </row>
    <row r="24" spans="1:19" ht="21.75" customHeight="1" x14ac:dyDescent="0.2">
      <c r="A24" s="8" t="s">
        <v>119</v>
      </c>
      <c r="C24" s="55" t="s">
        <v>91</v>
      </c>
      <c r="D24" s="24"/>
      <c r="E24" s="55" t="s">
        <v>92</v>
      </c>
      <c r="F24" s="24"/>
      <c r="G24" s="56" t="s">
        <v>93</v>
      </c>
      <c r="H24" s="24"/>
      <c r="I24" s="57">
        <v>10000</v>
      </c>
      <c r="J24" s="57"/>
      <c r="K24" s="57">
        <v>1300</v>
      </c>
      <c r="L24" s="57"/>
      <c r="M24" s="58" t="s">
        <v>105</v>
      </c>
      <c r="N24" s="58"/>
      <c r="O24" s="57">
        <v>10000</v>
      </c>
      <c r="P24" s="57"/>
      <c r="Q24" s="57">
        <v>1300</v>
      </c>
      <c r="R24" s="57"/>
      <c r="S24" s="55" t="s">
        <v>105</v>
      </c>
    </row>
    <row r="25" spans="1:19" ht="21.75" customHeight="1" x14ac:dyDescent="0.2">
      <c r="A25" s="8" t="s">
        <v>120</v>
      </c>
      <c r="C25" s="55" t="s">
        <v>91</v>
      </c>
      <c r="D25" s="24"/>
      <c r="E25" s="55" t="s">
        <v>92</v>
      </c>
      <c r="F25" s="24"/>
      <c r="G25" s="56" t="s">
        <v>93</v>
      </c>
      <c r="H25" s="24"/>
      <c r="I25" s="57">
        <v>6137000</v>
      </c>
      <c r="J25" s="57"/>
      <c r="K25" s="57">
        <v>1300</v>
      </c>
      <c r="L25" s="57"/>
      <c r="M25" s="58" t="s">
        <v>121</v>
      </c>
      <c r="N25" s="58"/>
      <c r="O25" s="57">
        <v>0</v>
      </c>
      <c r="P25" s="57"/>
      <c r="Q25" s="57">
        <v>0</v>
      </c>
      <c r="R25" s="57"/>
      <c r="S25" s="55" t="s">
        <v>93</v>
      </c>
    </row>
    <row r="26" spans="1:19" ht="21.75" customHeight="1" x14ac:dyDescent="0.2">
      <c r="A26" s="8" t="s">
        <v>122</v>
      </c>
      <c r="C26" s="55" t="s">
        <v>91</v>
      </c>
      <c r="D26" s="24"/>
      <c r="E26" s="55" t="s">
        <v>92</v>
      </c>
      <c r="F26" s="24"/>
      <c r="G26" s="56" t="s">
        <v>93</v>
      </c>
      <c r="H26" s="24"/>
      <c r="I26" s="57">
        <v>144000</v>
      </c>
      <c r="J26" s="57"/>
      <c r="K26" s="57">
        <v>800</v>
      </c>
      <c r="L26" s="57"/>
      <c r="M26" s="58" t="s">
        <v>123</v>
      </c>
      <c r="N26" s="58"/>
      <c r="O26" s="57">
        <v>1144000</v>
      </c>
      <c r="P26" s="57"/>
      <c r="Q26" s="57">
        <v>800</v>
      </c>
      <c r="R26" s="57"/>
      <c r="S26" s="55" t="s">
        <v>123</v>
      </c>
    </row>
    <row r="27" spans="1:19" ht="21.75" customHeight="1" x14ac:dyDescent="0.2">
      <c r="A27" s="8" t="s">
        <v>124</v>
      </c>
      <c r="C27" s="55" t="s">
        <v>91</v>
      </c>
      <c r="D27" s="24"/>
      <c r="E27" s="55" t="s">
        <v>92</v>
      </c>
      <c r="F27" s="24"/>
      <c r="G27" s="56" t="s">
        <v>93</v>
      </c>
      <c r="H27" s="24"/>
      <c r="I27" s="57">
        <v>4501000</v>
      </c>
      <c r="J27" s="57"/>
      <c r="K27" s="57">
        <v>1700</v>
      </c>
      <c r="L27" s="57"/>
      <c r="M27" s="58" t="s">
        <v>103</v>
      </c>
      <c r="N27" s="58"/>
      <c r="O27" s="57">
        <v>7701000</v>
      </c>
      <c r="P27" s="57"/>
      <c r="Q27" s="57">
        <v>1618</v>
      </c>
      <c r="R27" s="57"/>
      <c r="S27" s="55" t="s">
        <v>103</v>
      </c>
    </row>
    <row r="28" spans="1:19" ht="21.75" customHeight="1" x14ac:dyDescent="0.2">
      <c r="A28" s="8" t="s">
        <v>125</v>
      </c>
      <c r="C28" s="55" t="s">
        <v>91</v>
      </c>
      <c r="D28" s="24"/>
      <c r="E28" s="55" t="s">
        <v>92</v>
      </c>
      <c r="F28" s="24"/>
      <c r="G28" s="56" t="s">
        <v>93</v>
      </c>
      <c r="H28" s="24"/>
      <c r="I28" s="57">
        <v>7163000</v>
      </c>
      <c r="J28" s="57"/>
      <c r="K28" s="57">
        <v>2000</v>
      </c>
      <c r="L28" s="57"/>
      <c r="M28" s="58" t="s">
        <v>98</v>
      </c>
      <c r="N28" s="58"/>
      <c r="O28" s="57">
        <v>0</v>
      </c>
      <c r="P28" s="57"/>
      <c r="Q28" s="57">
        <v>0</v>
      </c>
      <c r="R28" s="57"/>
      <c r="S28" s="55" t="s">
        <v>93</v>
      </c>
    </row>
    <row r="29" spans="1:19" ht="21.75" customHeight="1" x14ac:dyDescent="0.2">
      <c r="A29" s="8" t="s">
        <v>126</v>
      </c>
      <c r="C29" s="55" t="s">
        <v>91</v>
      </c>
      <c r="D29" s="24"/>
      <c r="E29" s="55" t="s">
        <v>92</v>
      </c>
      <c r="F29" s="24"/>
      <c r="G29" s="56" t="s">
        <v>93</v>
      </c>
      <c r="H29" s="24"/>
      <c r="I29" s="57">
        <v>10000</v>
      </c>
      <c r="J29" s="57"/>
      <c r="K29" s="57">
        <v>4500</v>
      </c>
      <c r="L29" s="57"/>
      <c r="M29" s="58" t="s">
        <v>115</v>
      </c>
      <c r="N29" s="58"/>
      <c r="O29" s="57">
        <v>10000</v>
      </c>
      <c r="P29" s="57"/>
      <c r="Q29" s="57">
        <v>4500</v>
      </c>
      <c r="R29" s="57"/>
      <c r="S29" s="55" t="s">
        <v>115</v>
      </c>
    </row>
    <row r="30" spans="1:19" ht="21.75" customHeight="1" x14ac:dyDescent="0.2">
      <c r="A30" s="8" t="s">
        <v>127</v>
      </c>
      <c r="C30" s="55" t="s">
        <v>91</v>
      </c>
      <c r="D30" s="24"/>
      <c r="E30" s="55" t="s">
        <v>92</v>
      </c>
      <c r="F30" s="24"/>
      <c r="G30" s="56" t="s">
        <v>93</v>
      </c>
      <c r="H30" s="24"/>
      <c r="I30" s="57">
        <v>10665000</v>
      </c>
      <c r="J30" s="57"/>
      <c r="K30" s="57">
        <v>800</v>
      </c>
      <c r="L30" s="57"/>
      <c r="M30" s="58" t="s">
        <v>96</v>
      </c>
      <c r="N30" s="58"/>
      <c r="O30" s="57">
        <v>0</v>
      </c>
      <c r="P30" s="57"/>
      <c r="Q30" s="57">
        <v>0</v>
      </c>
      <c r="R30" s="57"/>
      <c r="S30" s="55" t="s">
        <v>93</v>
      </c>
    </row>
    <row r="31" spans="1:19" ht="21.75" customHeight="1" x14ac:dyDescent="0.2">
      <c r="A31" s="8" t="s">
        <v>128</v>
      </c>
      <c r="C31" s="55" t="s">
        <v>91</v>
      </c>
      <c r="D31" s="24"/>
      <c r="E31" s="55" t="s">
        <v>92</v>
      </c>
      <c r="F31" s="24"/>
      <c r="G31" s="56" t="s">
        <v>93</v>
      </c>
      <c r="H31" s="24"/>
      <c r="I31" s="57">
        <v>4579000</v>
      </c>
      <c r="J31" s="57"/>
      <c r="K31" s="57">
        <v>1900</v>
      </c>
      <c r="L31" s="57"/>
      <c r="M31" s="58" t="s">
        <v>98</v>
      </c>
      <c r="N31" s="58"/>
      <c r="O31" s="57">
        <v>0</v>
      </c>
      <c r="P31" s="57"/>
      <c r="Q31" s="57">
        <v>0</v>
      </c>
      <c r="R31" s="57"/>
      <c r="S31" s="55" t="s">
        <v>93</v>
      </c>
    </row>
    <row r="32" spans="1:19" ht="21.75" customHeight="1" x14ac:dyDescent="0.2">
      <c r="A32" s="8" t="s">
        <v>129</v>
      </c>
      <c r="C32" s="55" t="s">
        <v>91</v>
      </c>
      <c r="D32" s="24"/>
      <c r="E32" s="55" t="s">
        <v>92</v>
      </c>
      <c r="F32" s="24"/>
      <c r="G32" s="56" t="s">
        <v>93</v>
      </c>
      <c r="H32" s="24"/>
      <c r="I32" s="57">
        <v>679000</v>
      </c>
      <c r="J32" s="57"/>
      <c r="K32" s="57">
        <v>6000</v>
      </c>
      <c r="L32" s="57"/>
      <c r="M32" s="58" t="s">
        <v>121</v>
      </c>
      <c r="N32" s="58"/>
      <c r="O32" s="57">
        <v>678000</v>
      </c>
      <c r="P32" s="57"/>
      <c r="Q32" s="57">
        <v>6000</v>
      </c>
      <c r="R32" s="57"/>
      <c r="S32" s="55" t="s">
        <v>121</v>
      </c>
    </row>
    <row r="33" spans="1:19" ht="21.75" customHeight="1" x14ac:dyDescent="0.2">
      <c r="A33" s="8" t="s">
        <v>130</v>
      </c>
      <c r="C33" s="55" t="s">
        <v>91</v>
      </c>
      <c r="D33" s="24"/>
      <c r="E33" s="55" t="s">
        <v>92</v>
      </c>
      <c r="F33" s="24"/>
      <c r="G33" s="56" t="s">
        <v>93</v>
      </c>
      <c r="H33" s="24"/>
      <c r="I33" s="57">
        <v>3001000</v>
      </c>
      <c r="J33" s="57"/>
      <c r="K33" s="57">
        <v>12000</v>
      </c>
      <c r="L33" s="57"/>
      <c r="M33" s="58" t="s">
        <v>107</v>
      </c>
      <c r="N33" s="58"/>
      <c r="O33" s="57">
        <v>3000000</v>
      </c>
      <c r="P33" s="57"/>
      <c r="Q33" s="57">
        <v>12000</v>
      </c>
      <c r="R33" s="57"/>
      <c r="S33" s="55" t="s">
        <v>107</v>
      </c>
    </row>
    <row r="34" spans="1:19" ht="21.75" customHeight="1" x14ac:dyDescent="0.2">
      <c r="A34" s="8" t="s">
        <v>131</v>
      </c>
      <c r="C34" s="55" t="s">
        <v>91</v>
      </c>
      <c r="D34" s="24"/>
      <c r="E34" s="55" t="s">
        <v>92</v>
      </c>
      <c r="F34" s="24"/>
      <c r="G34" s="56" t="s">
        <v>93</v>
      </c>
      <c r="H34" s="24"/>
      <c r="I34" s="57">
        <v>8518000</v>
      </c>
      <c r="J34" s="57"/>
      <c r="K34" s="57">
        <v>998</v>
      </c>
      <c r="L34" s="57"/>
      <c r="M34" s="58" t="s">
        <v>113</v>
      </c>
      <c r="N34" s="58"/>
      <c r="O34" s="57">
        <v>0</v>
      </c>
      <c r="P34" s="57"/>
      <c r="Q34" s="57">
        <v>0</v>
      </c>
      <c r="R34" s="57"/>
      <c r="S34" s="55" t="s">
        <v>93</v>
      </c>
    </row>
    <row r="35" spans="1:19" ht="21.75" customHeight="1" x14ac:dyDescent="0.2">
      <c r="A35" s="8" t="s">
        <v>132</v>
      </c>
      <c r="C35" s="55" t="s">
        <v>91</v>
      </c>
      <c r="D35" s="24"/>
      <c r="E35" s="55" t="s">
        <v>92</v>
      </c>
      <c r="F35" s="24"/>
      <c r="G35" s="56" t="s">
        <v>93</v>
      </c>
      <c r="H35" s="24"/>
      <c r="I35" s="57">
        <v>324000000</v>
      </c>
      <c r="J35" s="57"/>
      <c r="K35" s="57">
        <v>1100</v>
      </c>
      <c r="L35" s="57"/>
      <c r="M35" s="58" t="s">
        <v>96</v>
      </c>
      <c r="N35" s="58"/>
      <c r="O35" s="57">
        <v>0</v>
      </c>
      <c r="P35" s="57"/>
      <c r="Q35" s="57">
        <v>0</v>
      </c>
      <c r="R35" s="57"/>
      <c r="S35" s="55" t="s">
        <v>93</v>
      </c>
    </row>
    <row r="36" spans="1:19" ht="21.75" customHeight="1" x14ac:dyDescent="0.2">
      <c r="A36" s="8" t="s">
        <v>133</v>
      </c>
      <c r="C36" s="55" t="s">
        <v>91</v>
      </c>
      <c r="D36" s="24"/>
      <c r="E36" s="55" t="s">
        <v>92</v>
      </c>
      <c r="F36" s="24"/>
      <c r="G36" s="56" t="s">
        <v>93</v>
      </c>
      <c r="H36" s="24"/>
      <c r="I36" s="57">
        <v>405000</v>
      </c>
      <c r="J36" s="57"/>
      <c r="K36" s="57">
        <v>850</v>
      </c>
      <c r="L36" s="57"/>
      <c r="M36" s="58" t="s">
        <v>101</v>
      </c>
      <c r="N36" s="58"/>
      <c r="O36" s="57">
        <v>405000</v>
      </c>
      <c r="P36" s="57"/>
      <c r="Q36" s="57">
        <v>850</v>
      </c>
      <c r="R36" s="57"/>
      <c r="S36" s="55" t="s">
        <v>101</v>
      </c>
    </row>
    <row r="37" spans="1:19" ht="21.75" customHeight="1" x14ac:dyDescent="0.2">
      <c r="A37" s="8" t="s">
        <v>134</v>
      </c>
      <c r="C37" s="55" t="s">
        <v>91</v>
      </c>
      <c r="D37" s="24"/>
      <c r="E37" s="55" t="s">
        <v>92</v>
      </c>
      <c r="F37" s="24"/>
      <c r="G37" s="56" t="s">
        <v>93</v>
      </c>
      <c r="H37" s="24"/>
      <c r="I37" s="57">
        <v>23940000</v>
      </c>
      <c r="J37" s="57"/>
      <c r="K37" s="57">
        <v>1098</v>
      </c>
      <c r="L37" s="57"/>
      <c r="M37" s="58" t="s">
        <v>113</v>
      </c>
      <c r="N37" s="58"/>
      <c r="O37" s="57">
        <v>0</v>
      </c>
      <c r="P37" s="57"/>
      <c r="Q37" s="57">
        <v>0</v>
      </c>
      <c r="R37" s="57"/>
      <c r="S37" s="55" t="s">
        <v>93</v>
      </c>
    </row>
    <row r="38" spans="1:19" ht="21.75" customHeight="1" x14ac:dyDescent="0.2">
      <c r="A38" s="8" t="s">
        <v>135</v>
      </c>
      <c r="C38" s="55" t="s">
        <v>91</v>
      </c>
      <c r="D38" s="24"/>
      <c r="E38" s="55" t="s">
        <v>92</v>
      </c>
      <c r="F38" s="24"/>
      <c r="G38" s="56" t="s">
        <v>93</v>
      </c>
      <c r="H38" s="24"/>
      <c r="I38" s="57">
        <v>164631000</v>
      </c>
      <c r="J38" s="57"/>
      <c r="K38" s="57">
        <v>1300</v>
      </c>
      <c r="L38" s="57"/>
      <c r="M38" s="58" t="s">
        <v>121</v>
      </c>
      <c r="N38" s="58"/>
      <c r="O38" s="57">
        <v>186628000</v>
      </c>
      <c r="P38" s="57"/>
      <c r="Q38" s="57">
        <v>1234</v>
      </c>
      <c r="R38" s="57"/>
      <c r="S38" s="55" t="s">
        <v>121</v>
      </c>
    </row>
    <row r="39" spans="1:19" ht="21.75" customHeight="1" x14ac:dyDescent="0.2">
      <c r="A39" s="8" t="s">
        <v>136</v>
      </c>
      <c r="C39" s="55" t="s">
        <v>91</v>
      </c>
      <c r="D39" s="24"/>
      <c r="E39" s="55" t="s">
        <v>92</v>
      </c>
      <c r="F39" s="24"/>
      <c r="G39" s="56" t="s">
        <v>93</v>
      </c>
      <c r="H39" s="24"/>
      <c r="I39" s="57">
        <v>140000</v>
      </c>
      <c r="J39" s="57"/>
      <c r="K39" s="57">
        <v>950</v>
      </c>
      <c r="L39" s="57"/>
      <c r="M39" s="58" t="s">
        <v>101</v>
      </c>
      <c r="N39" s="58"/>
      <c r="O39" s="57">
        <v>1140000</v>
      </c>
      <c r="P39" s="57"/>
      <c r="Q39" s="57">
        <v>950</v>
      </c>
      <c r="R39" s="57"/>
      <c r="S39" s="55" t="s">
        <v>101</v>
      </c>
    </row>
    <row r="40" spans="1:19" ht="21.75" customHeight="1" x14ac:dyDescent="0.2">
      <c r="A40" s="8" t="s">
        <v>137</v>
      </c>
      <c r="C40" s="55" t="s">
        <v>91</v>
      </c>
      <c r="D40" s="24"/>
      <c r="E40" s="55" t="s">
        <v>92</v>
      </c>
      <c r="F40" s="24"/>
      <c r="G40" s="56" t="s">
        <v>93</v>
      </c>
      <c r="H40" s="24"/>
      <c r="I40" s="57">
        <v>8000</v>
      </c>
      <c r="J40" s="57"/>
      <c r="K40" s="57">
        <v>800</v>
      </c>
      <c r="L40" s="57"/>
      <c r="M40" s="58" t="s">
        <v>138</v>
      </c>
      <c r="N40" s="58"/>
      <c r="O40" s="57">
        <v>0</v>
      </c>
      <c r="P40" s="57"/>
      <c r="Q40" s="57">
        <v>0</v>
      </c>
      <c r="R40" s="57"/>
      <c r="S40" s="55" t="s">
        <v>93</v>
      </c>
    </row>
    <row r="41" spans="1:19" ht="21.75" customHeight="1" x14ac:dyDescent="0.2">
      <c r="A41" s="8" t="s">
        <v>139</v>
      </c>
      <c r="C41" s="55" t="s">
        <v>91</v>
      </c>
      <c r="D41" s="24"/>
      <c r="E41" s="55" t="s">
        <v>92</v>
      </c>
      <c r="F41" s="24"/>
      <c r="G41" s="56" t="s">
        <v>93</v>
      </c>
      <c r="H41" s="24"/>
      <c r="I41" s="57">
        <v>700000</v>
      </c>
      <c r="J41" s="57"/>
      <c r="K41" s="57">
        <v>2000</v>
      </c>
      <c r="L41" s="57"/>
      <c r="M41" s="58" t="s">
        <v>96</v>
      </c>
      <c r="N41" s="58"/>
      <c r="O41" s="57">
        <v>0</v>
      </c>
      <c r="P41" s="57"/>
      <c r="Q41" s="57">
        <v>0</v>
      </c>
      <c r="R41" s="57"/>
      <c r="S41" s="55" t="s">
        <v>93</v>
      </c>
    </row>
    <row r="42" spans="1:19" ht="21.75" customHeight="1" x14ac:dyDescent="0.2">
      <c r="A42" s="8" t="s">
        <v>140</v>
      </c>
      <c r="C42" s="55" t="s">
        <v>91</v>
      </c>
      <c r="D42" s="24"/>
      <c r="E42" s="55" t="s">
        <v>92</v>
      </c>
      <c r="F42" s="24"/>
      <c r="G42" s="56" t="s">
        <v>93</v>
      </c>
      <c r="H42" s="24"/>
      <c r="I42" s="57">
        <v>2618000</v>
      </c>
      <c r="J42" s="57"/>
      <c r="K42" s="57">
        <v>1900</v>
      </c>
      <c r="L42" s="57"/>
      <c r="M42" s="58" t="s">
        <v>118</v>
      </c>
      <c r="N42" s="58"/>
      <c r="O42" s="57">
        <v>2619000</v>
      </c>
      <c r="P42" s="57"/>
      <c r="Q42" s="57">
        <v>1900</v>
      </c>
      <c r="R42" s="57"/>
      <c r="S42" s="55" t="s">
        <v>118</v>
      </c>
    </row>
    <row r="43" spans="1:19" ht="21.75" customHeight="1" x14ac:dyDescent="0.2">
      <c r="A43" s="8" t="s">
        <v>141</v>
      </c>
      <c r="C43" s="55" t="s">
        <v>91</v>
      </c>
      <c r="D43" s="24"/>
      <c r="E43" s="55" t="s">
        <v>92</v>
      </c>
      <c r="F43" s="24"/>
      <c r="G43" s="56" t="s">
        <v>93</v>
      </c>
      <c r="H43" s="24"/>
      <c r="I43" s="57">
        <v>16243000</v>
      </c>
      <c r="J43" s="57"/>
      <c r="K43" s="57">
        <v>2200</v>
      </c>
      <c r="L43" s="57"/>
      <c r="M43" s="58" t="s">
        <v>98</v>
      </c>
      <c r="N43" s="58"/>
      <c r="O43" s="57">
        <v>0</v>
      </c>
      <c r="P43" s="57"/>
      <c r="Q43" s="57">
        <v>0</v>
      </c>
      <c r="R43" s="57"/>
      <c r="S43" s="55" t="s">
        <v>93</v>
      </c>
    </row>
    <row r="44" spans="1:19" ht="21.75" customHeight="1" x14ac:dyDescent="0.2">
      <c r="A44" s="8" t="s">
        <v>142</v>
      </c>
      <c r="C44" s="55" t="s">
        <v>91</v>
      </c>
      <c r="D44" s="24"/>
      <c r="E44" s="55" t="s">
        <v>92</v>
      </c>
      <c r="F44" s="24"/>
      <c r="G44" s="56" t="s">
        <v>93</v>
      </c>
      <c r="H44" s="24"/>
      <c r="I44" s="57">
        <v>1716000</v>
      </c>
      <c r="J44" s="57"/>
      <c r="K44" s="57">
        <v>2000</v>
      </c>
      <c r="L44" s="57"/>
      <c r="M44" s="58" t="s">
        <v>98</v>
      </c>
      <c r="N44" s="58"/>
      <c r="O44" s="57">
        <v>0</v>
      </c>
      <c r="P44" s="57"/>
      <c r="Q44" s="57">
        <v>0</v>
      </c>
      <c r="R44" s="57"/>
      <c r="S44" s="55" t="s">
        <v>93</v>
      </c>
    </row>
    <row r="45" spans="1:19" ht="21.75" customHeight="1" x14ac:dyDescent="0.2">
      <c r="A45" s="8" t="s">
        <v>143</v>
      </c>
      <c r="C45" s="55" t="s">
        <v>91</v>
      </c>
      <c r="D45" s="24"/>
      <c r="E45" s="55" t="s">
        <v>92</v>
      </c>
      <c r="F45" s="24"/>
      <c r="G45" s="56" t="s">
        <v>93</v>
      </c>
      <c r="H45" s="24"/>
      <c r="I45" s="57">
        <v>3000</v>
      </c>
      <c r="J45" s="57"/>
      <c r="K45" s="57">
        <v>1100</v>
      </c>
      <c r="L45" s="57"/>
      <c r="M45" s="58" t="s">
        <v>121</v>
      </c>
      <c r="N45" s="58"/>
      <c r="O45" s="57">
        <v>5362000</v>
      </c>
      <c r="P45" s="57"/>
      <c r="Q45" s="57">
        <v>1034</v>
      </c>
      <c r="R45" s="57"/>
      <c r="S45" s="55" t="s">
        <v>121</v>
      </c>
    </row>
    <row r="46" spans="1:19" ht="21.75" customHeight="1" x14ac:dyDescent="0.2">
      <c r="A46" s="8" t="s">
        <v>144</v>
      </c>
      <c r="C46" s="55" t="s">
        <v>91</v>
      </c>
      <c r="D46" s="24"/>
      <c r="E46" s="55" t="s">
        <v>92</v>
      </c>
      <c r="F46" s="24"/>
      <c r="G46" s="56" t="s">
        <v>93</v>
      </c>
      <c r="H46" s="24"/>
      <c r="I46" s="57">
        <v>211888</v>
      </c>
      <c r="J46" s="57"/>
      <c r="K46" s="57">
        <v>2228</v>
      </c>
      <c r="L46" s="57"/>
      <c r="M46" s="58" t="s">
        <v>145</v>
      </c>
      <c r="N46" s="58"/>
      <c r="O46" s="57">
        <v>0</v>
      </c>
      <c r="P46" s="57"/>
      <c r="Q46" s="57">
        <v>0</v>
      </c>
      <c r="R46" s="57"/>
      <c r="S46" s="55" t="s">
        <v>93</v>
      </c>
    </row>
    <row r="47" spans="1:19" ht="21.75" customHeight="1" x14ac:dyDescent="0.2">
      <c r="A47" s="8" t="s">
        <v>146</v>
      </c>
      <c r="C47" s="55" t="s">
        <v>91</v>
      </c>
      <c r="D47" s="24"/>
      <c r="E47" s="55" t="s">
        <v>92</v>
      </c>
      <c r="F47" s="24"/>
      <c r="G47" s="56" t="s">
        <v>93</v>
      </c>
      <c r="H47" s="24"/>
      <c r="I47" s="57">
        <v>2724000</v>
      </c>
      <c r="J47" s="57"/>
      <c r="K47" s="57">
        <v>2400</v>
      </c>
      <c r="L47" s="57"/>
      <c r="M47" s="58" t="s">
        <v>103</v>
      </c>
      <c r="N47" s="58"/>
      <c r="O47" s="57">
        <v>2724000</v>
      </c>
      <c r="P47" s="57"/>
      <c r="Q47" s="57">
        <v>2318</v>
      </c>
      <c r="R47" s="57"/>
      <c r="S47" s="55" t="s">
        <v>103</v>
      </c>
    </row>
    <row r="48" spans="1:19" ht="21.75" customHeight="1" x14ac:dyDescent="0.2">
      <c r="A48" s="8"/>
      <c r="C48" s="55"/>
      <c r="D48" s="24"/>
      <c r="E48" s="55"/>
      <c r="F48" s="24"/>
      <c r="G48" s="56"/>
      <c r="H48" s="24"/>
      <c r="I48" s="57"/>
      <c r="J48" s="57"/>
      <c r="K48" s="57"/>
      <c r="L48" s="57"/>
      <c r="M48" s="58"/>
      <c r="N48" s="58"/>
      <c r="O48" s="57"/>
      <c r="P48" s="57"/>
      <c r="Q48" s="57"/>
      <c r="R48" s="57"/>
      <c r="S48" s="55"/>
    </row>
    <row r="49" spans="1:19" ht="21.75" customHeight="1" x14ac:dyDescent="0.2">
      <c r="A49" s="185">
        <v>3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185"/>
      <c r="O49" s="185"/>
      <c r="P49" s="185"/>
      <c r="Q49" s="185"/>
      <c r="R49" s="185"/>
      <c r="S49" s="185"/>
    </row>
    <row r="50" spans="1:19" ht="21.75" customHeight="1" x14ac:dyDescent="0.2">
      <c r="A50" s="196" t="s">
        <v>0</v>
      </c>
      <c r="B50" s="196"/>
      <c r="C50" s="196"/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  <c r="O50" s="196"/>
      <c r="P50" s="196"/>
      <c r="Q50" s="196"/>
      <c r="R50" s="196"/>
      <c r="S50" s="196"/>
    </row>
    <row r="51" spans="1:19" ht="21.75" customHeight="1" x14ac:dyDescent="0.2">
      <c r="A51" s="196" t="s">
        <v>1</v>
      </c>
      <c r="B51" s="196"/>
      <c r="C51" s="196"/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  <c r="O51" s="196"/>
      <c r="P51" s="196"/>
      <c r="Q51" s="196"/>
      <c r="R51" s="196"/>
      <c r="S51" s="196"/>
    </row>
    <row r="52" spans="1:19" ht="21.75" customHeight="1" x14ac:dyDescent="0.2">
      <c r="A52" s="196" t="s">
        <v>2</v>
      </c>
      <c r="B52" s="196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  <c r="O52" s="196"/>
      <c r="P52" s="196"/>
      <c r="Q52" s="196"/>
      <c r="R52" s="196"/>
      <c r="S52" s="196"/>
    </row>
    <row r="53" spans="1:19" ht="21.75" customHeight="1" x14ac:dyDescent="0.2">
      <c r="A53" s="46" t="s">
        <v>516</v>
      </c>
      <c r="C53" s="55"/>
      <c r="D53" s="24"/>
      <c r="E53" s="55"/>
      <c r="F53" s="24"/>
      <c r="G53" s="56"/>
      <c r="H53" s="24"/>
      <c r="I53" s="57"/>
      <c r="J53" s="57"/>
      <c r="K53" s="57"/>
      <c r="L53" s="57"/>
      <c r="M53" s="58"/>
      <c r="N53" s="58"/>
      <c r="O53" s="57"/>
      <c r="P53" s="57"/>
      <c r="Q53" s="57"/>
      <c r="R53" s="57"/>
      <c r="S53" s="55"/>
    </row>
    <row r="54" spans="1:19" ht="21.75" customHeight="1" x14ac:dyDescent="0.2">
      <c r="C54" s="198" t="s">
        <v>7</v>
      </c>
      <c r="D54" s="198"/>
      <c r="E54" s="198"/>
      <c r="F54" s="198"/>
      <c r="G54" s="198"/>
      <c r="H54" s="198"/>
      <c r="I54" s="198"/>
      <c r="J54" s="198"/>
      <c r="K54" s="198"/>
      <c r="L54" s="198"/>
      <c r="M54" s="198"/>
      <c r="N54" s="47"/>
      <c r="O54" s="198" t="str">
        <f>O7</f>
        <v>1403/03/31</v>
      </c>
      <c r="P54" s="198"/>
      <c r="Q54" s="198"/>
      <c r="R54" s="198"/>
      <c r="S54" s="198"/>
    </row>
    <row r="55" spans="1:19" ht="21.75" customHeight="1" x14ac:dyDescent="0.2">
      <c r="A55" s="3" t="s">
        <v>81</v>
      </c>
      <c r="C55" s="5" t="s">
        <v>86</v>
      </c>
      <c r="D55" s="4"/>
      <c r="E55" s="5" t="s">
        <v>87</v>
      </c>
      <c r="F55" s="4"/>
      <c r="G55" s="5" t="s">
        <v>88</v>
      </c>
      <c r="H55" s="4"/>
      <c r="I55" s="44" t="s">
        <v>89</v>
      </c>
      <c r="J55" s="44"/>
      <c r="K55" s="44" t="s">
        <v>82</v>
      </c>
      <c r="L55" s="44"/>
      <c r="M55" s="44" t="s">
        <v>83</v>
      </c>
      <c r="N55" s="44"/>
      <c r="O55" s="44" t="s">
        <v>89</v>
      </c>
      <c r="P55" s="44"/>
      <c r="Q55" s="44" t="s">
        <v>82</v>
      </c>
      <c r="R55" s="44"/>
      <c r="S55" s="5" t="s">
        <v>83</v>
      </c>
    </row>
    <row r="56" spans="1:19" ht="21.75" customHeight="1" x14ac:dyDescent="0.2">
      <c r="A56" s="8" t="s">
        <v>147</v>
      </c>
      <c r="C56" s="55" t="s">
        <v>91</v>
      </c>
      <c r="D56" s="24"/>
      <c r="E56" s="55" t="s">
        <v>92</v>
      </c>
      <c r="F56" s="24"/>
      <c r="G56" s="56" t="s">
        <v>93</v>
      </c>
      <c r="H56" s="24"/>
      <c r="I56" s="57">
        <v>18275075</v>
      </c>
      <c r="J56" s="57"/>
      <c r="K56" s="57">
        <v>530</v>
      </c>
      <c r="L56" s="57"/>
      <c r="M56" s="58" t="s">
        <v>98</v>
      </c>
      <c r="N56" s="58"/>
      <c r="O56" s="57">
        <v>0</v>
      </c>
      <c r="P56" s="57"/>
      <c r="Q56" s="57">
        <v>0</v>
      </c>
      <c r="R56" s="57"/>
      <c r="S56" s="55" t="s">
        <v>93</v>
      </c>
    </row>
    <row r="57" spans="1:19" ht="21.75" customHeight="1" x14ac:dyDescent="0.2">
      <c r="A57" s="8" t="s">
        <v>148</v>
      </c>
      <c r="C57" s="55" t="s">
        <v>91</v>
      </c>
      <c r="D57" s="24"/>
      <c r="E57" s="55" t="s">
        <v>92</v>
      </c>
      <c r="F57" s="24"/>
      <c r="G57" s="56" t="s">
        <v>93</v>
      </c>
      <c r="H57" s="24"/>
      <c r="I57" s="57">
        <v>690000</v>
      </c>
      <c r="J57" s="57"/>
      <c r="K57" s="57">
        <v>950</v>
      </c>
      <c r="L57" s="57"/>
      <c r="M57" s="58" t="s">
        <v>138</v>
      </c>
      <c r="N57" s="58"/>
      <c r="O57" s="57">
        <v>0</v>
      </c>
      <c r="P57" s="57"/>
      <c r="Q57" s="57">
        <v>0</v>
      </c>
      <c r="R57" s="57"/>
      <c r="S57" s="55" t="s">
        <v>93</v>
      </c>
    </row>
    <row r="58" spans="1:19" ht="21.75" customHeight="1" x14ac:dyDescent="0.2">
      <c r="A58" s="8" t="s">
        <v>149</v>
      </c>
      <c r="C58" s="55" t="s">
        <v>91</v>
      </c>
      <c r="D58" s="24"/>
      <c r="E58" s="55" t="s">
        <v>92</v>
      </c>
      <c r="F58" s="24"/>
      <c r="G58" s="56" t="s">
        <v>93</v>
      </c>
      <c r="H58" s="24"/>
      <c r="I58" s="57">
        <v>12500000</v>
      </c>
      <c r="J58" s="57"/>
      <c r="K58" s="57">
        <v>2000</v>
      </c>
      <c r="L58" s="57"/>
      <c r="M58" s="58" t="s">
        <v>103</v>
      </c>
      <c r="N58" s="58"/>
      <c r="O58" s="57">
        <v>13711000</v>
      </c>
      <c r="P58" s="57"/>
      <c r="Q58" s="57">
        <v>1918</v>
      </c>
      <c r="R58" s="57"/>
      <c r="S58" s="55" t="s">
        <v>103</v>
      </c>
    </row>
    <row r="59" spans="1:19" ht="21.75" customHeight="1" x14ac:dyDescent="0.2">
      <c r="A59" s="8" t="s">
        <v>150</v>
      </c>
      <c r="C59" s="55" t="s">
        <v>91</v>
      </c>
      <c r="D59" s="24"/>
      <c r="E59" s="55" t="s">
        <v>92</v>
      </c>
      <c r="F59" s="24"/>
      <c r="G59" s="56" t="s">
        <v>93</v>
      </c>
      <c r="H59" s="24"/>
      <c r="I59" s="57">
        <v>4090000</v>
      </c>
      <c r="J59" s="57"/>
      <c r="K59" s="57">
        <v>4100</v>
      </c>
      <c r="L59" s="57"/>
      <c r="M59" s="58" t="s">
        <v>145</v>
      </c>
      <c r="N59" s="58"/>
      <c r="O59" s="57">
        <v>0</v>
      </c>
      <c r="P59" s="57"/>
      <c r="Q59" s="57">
        <v>0</v>
      </c>
      <c r="R59" s="57"/>
      <c r="S59" s="55" t="s">
        <v>93</v>
      </c>
    </row>
    <row r="60" spans="1:19" ht="21.75" customHeight="1" x14ac:dyDescent="0.2">
      <c r="A60" s="8" t="s">
        <v>151</v>
      </c>
      <c r="C60" s="55" t="s">
        <v>91</v>
      </c>
      <c r="D60" s="24"/>
      <c r="E60" s="55" t="s">
        <v>92</v>
      </c>
      <c r="F60" s="24"/>
      <c r="G60" s="56" t="s">
        <v>93</v>
      </c>
      <c r="H60" s="24"/>
      <c r="I60" s="57">
        <v>5115000</v>
      </c>
      <c r="J60" s="57"/>
      <c r="K60" s="57">
        <v>2800</v>
      </c>
      <c r="L60" s="57"/>
      <c r="M60" s="58" t="s">
        <v>118</v>
      </c>
      <c r="N60" s="58"/>
      <c r="O60" s="57">
        <v>0</v>
      </c>
      <c r="P60" s="57"/>
      <c r="Q60" s="57">
        <v>0</v>
      </c>
      <c r="R60" s="57"/>
      <c r="S60" s="55" t="s">
        <v>93</v>
      </c>
    </row>
    <row r="61" spans="1:19" ht="21.75" customHeight="1" x14ac:dyDescent="0.2">
      <c r="A61" s="8" t="s">
        <v>152</v>
      </c>
      <c r="C61" s="55" t="s">
        <v>91</v>
      </c>
      <c r="D61" s="24"/>
      <c r="E61" s="55" t="s">
        <v>92</v>
      </c>
      <c r="F61" s="24"/>
      <c r="G61" s="56" t="s">
        <v>93</v>
      </c>
      <c r="H61" s="24"/>
      <c r="I61" s="57">
        <v>3900</v>
      </c>
      <c r="J61" s="57"/>
      <c r="K61" s="57">
        <v>5769</v>
      </c>
      <c r="L61" s="57"/>
      <c r="M61" s="58" t="s">
        <v>94</v>
      </c>
      <c r="N61" s="58"/>
      <c r="O61" s="57">
        <v>0</v>
      </c>
      <c r="P61" s="57"/>
      <c r="Q61" s="57">
        <v>0</v>
      </c>
      <c r="R61" s="57"/>
      <c r="S61" s="55" t="s">
        <v>93</v>
      </c>
    </row>
    <row r="62" spans="1:19" ht="21.75" customHeight="1" x14ac:dyDescent="0.2">
      <c r="A62" s="8" t="s">
        <v>153</v>
      </c>
      <c r="C62" s="55" t="s">
        <v>91</v>
      </c>
      <c r="D62" s="24"/>
      <c r="E62" s="55" t="s">
        <v>92</v>
      </c>
      <c r="F62" s="24"/>
      <c r="G62" s="56" t="s">
        <v>93</v>
      </c>
      <c r="H62" s="24"/>
      <c r="I62" s="57">
        <v>610000</v>
      </c>
      <c r="J62" s="57"/>
      <c r="K62" s="57">
        <v>2200</v>
      </c>
      <c r="L62" s="57"/>
      <c r="M62" s="58" t="s">
        <v>107</v>
      </c>
      <c r="N62" s="58"/>
      <c r="O62" s="57">
        <v>2760000</v>
      </c>
      <c r="P62" s="57"/>
      <c r="Q62" s="57">
        <v>2200</v>
      </c>
      <c r="R62" s="57"/>
      <c r="S62" s="55" t="s">
        <v>107</v>
      </c>
    </row>
    <row r="63" spans="1:19" ht="21.75" customHeight="1" x14ac:dyDescent="0.2">
      <c r="A63" s="8" t="s">
        <v>66</v>
      </c>
      <c r="C63" s="55" t="s">
        <v>91</v>
      </c>
      <c r="D63" s="24"/>
      <c r="E63" s="55" t="s">
        <v>92</v>
      </c>
      <c r="F63" s="24"/>
      <c r="G63" s="56" t="s">
        <v>93</v>
      </c>
      <c r="H63" s="24"/>
      <c r="I63" s="57">
        <v>173000</v>
      </c>
      <c r="J63" s="57"/>
      <c r="K63" s="57">
        <v>5000</v>
      </c>
      <c r="L63" s="57"/>
      <c r="M63" s="58" t="s">
        <v>154</v>
      </c>
      <c r="N63" s="58"/>
      <c r="O63" s="57">
        <v>1827000</v>
      </c>
      <c r="P63" s="57"/>
      <c r="Q63" s="57">
        <v>5000</v>
      </c>
      <c r="R63" s="57"/>
      <c r="S63" s="55" t="s">
        <v>154</v>
      </c>
    </row>
    <row r="64" spans="1:19" ht="21.75" customHeight="1" x14ac:dyDescent="0.2">
      <c r="A64" s="8" t="s">
        <v>156</v>
      </c>
      <c r="C64" s="55" t="s">
        <v>91</v>
      </c>
      <c r="D64" s="24"/>
      <c r="E64" s="55" t="s">
        <v>92</v>
      </c>
      <c r="F64" s="24"/>
      <c r="G64" s="56" t="s">
        <v>93</v>
      </c>
      <c r="H64" s="24"/>
      <c r="I64" s="57">
        <v>71000</v>
      </c>
      <c r="J64" s="57"/>
      <c r="K64" s="57">
        <v>900</v>
      </c>
      <c r="L64" s="57"/>
      <c r="M64" s="58" t="s">
        <v>123</v>
      </c>
      <c r="N64" s="58"/>
      <c r="O64" s="57">
        <v>1141000</v>
      </c>
      <c r="P64" s="57"/>
      <c r="Q64" s="57">
        <v>900</v>
      </c>
      <c r="R64" s="57"/>
      <c r="S64" s="55" t="s">
        <v>123</v>
      </c>
    </row>
    <row r="65" spans="1:19" ht="21.75" customHeight="1" x14ac:dyDescent="0.2">
      <c r="A65" s="8" t="s">
        <v>157</v>
      </c>
      <c r="C65" s="55" t="s">
        <v>91</v>
      </c>
      <c r="D65" s="24"/>
      <c r="E65" s="55" t="s">
        <v>92</v>
      </c>
      <c r="F65" s="24"/>
      <c r="G65" s="56" t="s">
        <v>93</v>
      </c>
      <c r="H65" s="24"/>
      <c r="I65" s="57">
        <v>41616000</v>
      </c>
      <c r="J65" s="57"/>
      <c r="K65" s="57">
        <v>2600</v>
      </c>
      <c r="L65" s="57"/>
      <c r="M65" s="58" t="s">
        <v>96</v>
      </c>
      <c r="N65" s="58"/>
      <c r="O65" s="57">
        <v>0</v>
      </c>
      <c r="P65" s="57"/>
      <c r="Q65" s="57">
        <v>0</v>
      </c>
      <c r="R65" s="57"/>
      <c r="S65" s="55" t="s">
        <v>93</v>
      </c>
    </row>
    <row r="66" spans="1:19" ht="21.75" customHeight="1" x14ac:dyDescent="0.2">
      <c r="A66" s="8" t="s">
        <v>158</v>
      </c>
      <c r="C66" s="55" t="s">
        <v>91</v>
      </c>
      <c r="D66" s="24"/>
      <c r="E66" s="55" t="s">
        <v>92</v>
      </c>
      <c r="F66" s="24"/>
      <c r="G66" s="56" t="s">
        <v>93</v>
      </c>
      <c r="H66" s="24"/>
      <c r="I66" s="57">
        <v>36414000</v>
      </c>
      <c r="J66" s="57"/>
      <c r="K66" s="57">
        <v>1000</v>
      </c>
      <c r="L66" s="57"/>
      <c r="M66" s="58" t="s">
        <v>121</v>
      </c>
      <c r="N66" s="58"/>
      <c r="O66" s="57">
        <v>146272000</v>
      </c>
      <c r="P66" s="57"/>
      <c r="Q66" s="57">
        <v>1000</v>
      </c>
      <c r="R66" s="57"/>
      <c r="S66" s="55" t="s">
        <v>121</v>
      </c>
    </row>
    <row r="67" spans="1:19" ht="21.75" customHeight="1" x14ac:dyDescent="0.2">
      <c r="A67" s="8" t="s">
        <v>159</v>
      </c>
      <c r="C67" s="55" t="s">
        <v>91</v>
      </c>
      <c r="D67" s="24"/>
      <c r="E67" s="55" t="s">
        <v>92</v>
      </c>
      <c r="F67" s="24"/>
      <c r="G67" s="56" t="s">
        <v>93</v>
      </c>
      <c r="H67" s="24"/>
      <c r="I67" s="57">
        <v>1034000</v>
      </c>
      <c r="J67" s="57"/>
      <c r="K67" s="57">
        <v>5000</v>
      </c>
      <c r="L67" s="57"/>
      <c r="M67" s="58" t="s">
        <v>138</v>
      </c>
      <c r="N67" s="58"/>
      <c r="O67" s="57">
        <v>0</v>
      </c>
      <c r="P67" s="57"/>
      <c r="Q67" s="57">
        <v>0</v>
      </c>
      <c r="R67" s="57"/>
      <c r="S67" s="55" t="s">
        <v>93</v>
      </c>
    </row>
    <row r="68" spans="1:19" ht="21.75" customHeight="1" x14ac:dyDescent="0.2">
      <c r="A68" s="8" t="s">
        <v>160</v>
      </c>
      <c r="C68" s="55" t="s">
        <v>91</v>
      </c>
      <c r="D68" s="24"/>
      <c r="E68" s="55" t="s">
        <v>92</v>
      </c>
      <c r="F68" s="24"/>
      <c r="G68" s="56" t="s">
        <v>93</v>
      </c>
      <c r="H68" s="24"/>
      <c r="I68" s="57">
        <v>3876</v>
      </c>
      <c r="J68" s="57"/>
      <c r="K68" s="57">
        <v>2383</v>
      </c>
      <c r="L68" s="57"/>
      <c r="M68" s="58" t="s">
        <v>145</v>
      </c>
      <c r="N68" s="58"/>
      <c r="O68" s="57">
        <v>0</v>
      </c>
      <c r="P68" s="57"/>
      <c r="Q68" s="57">
        <v>0</v>
      </c>
      <c r="R68" s="57"/>
      <c r="S68" s="55" t="s">
        <v>93</v>
      </c>
    </row>
    <row r="69" spans="1:19" ht="21.75" customHeight="1" x14ac:dyDescent="0.2">
      <c r="A69" s="8" t="s">
        <v>161</v>
      </c>
      <c r="C69" s="55" t="s">
        <v>91</v>
      </c>
      <c r="D69" s="24"/>
      <c r="E69" s="55" t="s">
        <v>92</v>
      </c>
      <c r="F69" s="24"/>
      <c r="G69" s="56" t="s">
        <v>93</v>
      </c>
      <c r="H69" s="24"/>
      <c r="I69" s="57">
        <v>22610575</v>
      </c>
      <c r="J69" s="57"/>
      <c r="K69" s="57">
        <v>477</v>
      </c>
      <c r="L69" s="57"/>
      <c r="M69" s="58" t="s">
        <v>98</v>
      </c>
      <c r="N69" s="58"/>
      <c r="O69" s="57">
        <v>0</v>
      </c>
      <c r="P69" s="57"/>
      <c r="Q69" s="57">
        <v>0</v>
      </c>
      <c r="R69" s="57"/>
      <c r="S69" s="55" t="s">
        <v>93</v>
      </c>
    </row>
    <row r="70" spans="1:19" ht="21.75" customHeight="1" x14ac:dyDescent="0.2">
      <c r="A70" s="8" t="s">
        <v>162</v>
      </c>
      <c r="C70" s="55" t="s">
        <v>91</v>
      </c>
      <c r="D70" s="24"/>
      <c r="E70" s="55" t="s">
        <v>92</v>
      </c>
      <c r="F70" s="24"/>
      <c r="G70" s="56" t="s">
        <v>93</v>
      </c>
      <c r="H70" s="24"/>
      <c r="I70" s="57">
        <v>300000</v>
      </c>
      <c r="J70" s="57"/>
      <c r="K70" s="57">
        <v>850</v>
      </c>
      <c r="L70" s="57"/>
      <c r="M70" s="58" t="s">
        <v>101</v>
      </c>
      <c r="N70" s="58"/>
      <c r="O70" s="57">
        <v>300000</v>
      </c>
      <c r="P70" s="57"/>
      <c r="Q70" s="57">
        <v>850</v>
      </c>
      <c r="R70" s="57"/>
      <c r="S70" s="55" t="s">
        <v>101</v>
      </c>
    </row>
    <row r="71" spans="1:19" ht="21.75" customHeight="1" x14ac:dyDescent="0.2">
      <c r="A71" s="8" t="s">
        <v>163</v>
      </c>
      <c r="C71" s="55" t="s">
        <v>91</v>
      </c>
      <c r="D71" s="24"/>
      <c r="E71" s="55" t="s">
        <v>92</v>
      </c>
      <c r="F71" s="24"/>
      <c r="G71" s="56" t="s">
        <v>93</v>
      </c>
      <c r="H71" s="24"/>
      <c r="I71" s="57">
        <v>500000</v>
      </c>
      <c r="J71" s="57"/>
      <c r="K71" s="57">
        <v>1800</v>
      </c>
      <c r="L71" s="57"/>
      <c r="M71" s="58" t="s">
        <v>107</v>
      </c>
      <c r="N71" s="58"/>
      <c r="O71" s="57">
        <v>2401000</v>
      </c>
      <c r="P71" s="57"/>
      <c r="Q71" s="57">
        <v>1800</v>
      </c>
      <c r="R71" s="57"/>
      <c r="S71" s="55" t="s">
        <v>107</v>
      </c>
    </row>
    <row r="72" spans="1:19" ht="21.75" customHeight="1" x14ac:dyDescent="0.2">
      <c r="A72" s="8" t="s">
        <v>164</v>
      </c>
      <c r="C72" s="55" t="s">
        <v>91</v>
      </c>
      <c r="D72" s="24"/>
      <c r="E72" s="55" t="s">
        <v>92</v>
      </c>
      <c r="F72" s="24"/>
      <c r="G72" s="56" t="s">
        <v>93</v>
      </c>
      <c r="H72" s="24"/>
      <c r="I72" s="57">
        <v>67000</v>
      </c>
      <c r="J72" s="57"/>
      <c r="K72" s="57">
        <v>1200</v>
      </c>
      <c r="L72" s="57"/>
      <c r="M72" s="58" t="s">
        <v>123</v>
      </c>
      <c r="N72" s="58"/>
      <c r="O72" s="57">
        <v>67000</v>
      </c>
      <c r="P72" s="57"/>
      <c r="Q72" s="57">
        <v>1200</v>
      </c>
      <c r="R72" s="57"/>
      <c r="S72" s="55" t="s">
        <v>123</v>
      </c>
    </row>
    <row r="73" spans="1:19" ht="21.75" customHeight="1" x14ac:dyDescent="0.2">
      <c r="A73" s="8" t="s">
        <v>165</v>
      </c>
      <c r="C73" s="55" t="s">
        <v>91</v>
      </c>
      <c r="D73" s="24"/>
      <c r="E73" s="55" t="s">
        <v>92</v>
      </c>
      <c r="F73" s="24"/>
      <c r="G73" s="56" t="s">
        <v>93</v>
      </c>
      <c r="H73" s="24"/>
      <c r="I73" s="57">
        <v>7530000</v>
      </c>
      <c r="J73" s="57"/>
      <c r="K73" s="57">
        <v>1000</v>
      </c>
      <c r="L73" s="57"/>
      <c r="M73" s="58" t="s">
        <v>101</v>
      </c>
      <c r="N73" s="58"/>
      <c r="O73" s="57">
        <v>7530000</v>
      </c>
      <c r="P73" s="57"/>
      <c r="Q73" s="57">
        <v>1000</v>
      </c>
      <c r="R73" s="57"/>
      <c r="S73" s="55" t="s">
        <v>101</v>
      </c>
    </row>
    <row r="74" spans="1:19" ht="21.75" customHeight="1" x14ac:dyDescent="0.2">
      <c r="A74" s="8" t="s">
        <v>166</v>
      </c>
      <c r="C74" s="55" t="s">
        <v>91</v>
      </c>
      <c r="D74" s="24"/>
      <c r="E74" s="55" t="s">
        <v>92</v>
      </c>
      <c r="F74" s="24"/>
      <c r="G74" s="56" t="s">
        <v>93</v>
      </c>
      <c r="H74" s="24"/>
      <c r="I74" s="57">
        <v>9000</v>
      </c>
      <c r="J74" s="57"/>
      <c r="K74" s="57">
        <v>900</v>
      </c>
      <c r="L74" s="57"/>
      <c r="M74" s="58" t="s">
        <v>101</v>
      </c>
      <c r="N74" s="58"/>
      <c r="O74" s="57">
        <v>9000</v>
      </c>
      <c r="P74" s="57"/>
      <c r="Q74" s="57">
        <v>900</v>
      </c>
      <c r="R74" s="57"/>
      <c r="S74" s="55" t="s">
        <v>101</v>
      </c>
    </row>
    <row r="75" spans="1:19" ht="21.75" customHeight="1" x14ac:dyDescent="0.2">
      <c r="A75" s="8" t="s">
        <v>167</v>
      </c>
      <c r="C75" s="55" t="s">
        <v>91</v>
      </c>
      <c r="D75" s="24"/>
      <c r="E75" s="55" t="s">
        <v>92</v>
      </c>
      <c r="F75" s="24"/>
      <c r="G75" s="56" t="s">
        <v>93</v>
      </c>
      <c r="H75" s="24"/>
      <c r="I75" s="57">
        <v>274000</v>
      </c>
      <c r="J75" s="57"/>
      <c r="K75" s="57">
        <v>1700</v>
      </c>
      <c r="L75" s="57"/>
      <c r="M75" s="58" t="s">
        <v>98</v>
      </c>
      <c r="N75" s="58"/>
      <c r="O75" s="57">
        <v>0</v>
      </c>
      <c r="P75" s="57"/>
      <c r="Q75" s="57">
        <v>0</v>
      </c>
      <c r="R75" s="57"/>
      <c r="S75" s="55" t="s">
        <v>93</v>
      </c>
    </row>
    <row r="76" spans="1:19" ht="21.75" customHeight="1" x14ac:dyDescent="0.2">
      <c r="A76" s="8" t="s">
        <v>168</v>
      </c>
      <c r="C76" s="55" t="s">
        <v>91</v>
      </c>
      <c r="D76" s="24"/>
      <c r="E76" s="55" t="s">
        <v>92</v>
      </c>
      <c r="F76" s="24"/>
      <c r="G76" s="56" t="s">
        <v>93</v>
      </c>
      <c r="H76" s="24"/>
      <c r="I76" s="57">
        <v>11435000</v>
      </c>
      <c r="J76" s="57"/>
      <c r="K76" s="57">
        <v>1600</v>
      </c>
      <c r="L76" s="57"/>
      <c r="M76" s="58" t="s">
        <v>121</v>
      </c>
      <c r="N76" s="58"/>
      <c r="O76" s="57">
        <v>0</v>
      </c>
      <c r="P76" s="57"/>
      <c r="Q76" s="57">
        <v>0</v>
      </c>
      <c r="R76" s="57"/>
      <c r="S76" s="55" t="s">
        <v>93</v>
      </c>
    </row>
    <row r="77" spans="1:19" ht="21.75" customHeight="1" x14ac:dyDescent="0.2">
      <c r="A77" s="8" t="s">
        <v>169</v>
      </c>
      <c r="C77" s="55" t="s">
        <v>91</v>
      </c>
      <c r="D77" s="24"/>
      <c r="E77" s="55" t="s">
        <v>92</v>
      </c>
      <c r="F77" s="24"/>
      <c r="G77" s="56" t="s">
        <v>93</v>
      </c>
      <c r="H77" s="24"/>
      <c r="I77" s="57">
        <v>9425</v>
      </c>
      <c r="J77" s="57"/>
      <c r="K77" s="57">
        <v>424</v>
      </c>
      <c r="L77" s="57"/>
      <c r="M77" s="58" t="s">
        <v>98</v>
      </c>
      <c r="N77" s="58"/>
      <c r="O77" s="57">
        <v>0</v>
      </c>
      <c r="P77" s="57"/>
      <c r="Q77" s="57">
        <v>0</v>
      </c>
      <c r="R77" s="57"/>
      <c r="S77" s="55" t="s">
        <v>93</v>
      </c>
    </row>
    <row r="78" spans="1:19" ht="21.75" customHeight="1" x14ac:dyDescent="0.2">
      <c r="A78" s="8" t="s">
        <v>170</v>
      </c>
      <c r="C78" s="55" t="s">
        <v>91</v>
      </c>
      <c r="D78" s="24"/>
      <c r="E78" s="55" t="s">
        <v>92</v>
      </c>
      <c r="F78" s="24"/>
      <c r="G78" s="56" t="s">
        <v>93</v>
      </c>
      <c r="H78" s="24"/>
      <c r="I78" s="57">
        <v>312000</v>
      </c>
      <c r="J78" s="57"/>
      <c r="K78" s="57">
        <v>1000</v>
      </c>
      <c r="L78" s="57"/>
      <c r="M78" s="58" t="s">
        <v>138</v>
      </c>
      <c r="N78" s="58"/>
      <c r="O78" s="57">
        <v>0</v>
      </c>
      <c r="P78" s="57"/>
      <c r="Q78" s="57">
        <v>0</v>
      </c>
      <c r="R78" s="57"/>
      <c r="S78" s="55" t="s">
        <v>93</v>
      </c>
    </row>
    <row r="79" spans="1:19" ht="21.75" customHeight="1" x14ac:dyDescent="0.2">
      <c r="A79" s="8" t="s">
        <v>171</v>
      </c>
      <c r="C79" s="55" t="s">
        <v>91</v>
      </c>
      <c r="D79" s="24"/>
      <c r="E79" s="55" t="s">
        <v>92</v>
      </c>
      <c r="F79" s="24"/>
      <c r="G79" s="56" t="s">
        <v>93</v>
      </c>
      <c r="H79" s="24"/>
      <c r="I79" s="57">
        <v>92174000</v>
      </c>
      <c r="J79" s="57"/>
      <c r="K79" s="57">
        <v>2400</v>
      </c>
      <c r="L79" s="57"/>
      <c r="M79" s="58" t="s">
        <v>118</v>
      </c>
      <c r="N79" s="58"/>
      <c r="O79" s="57">
        <v>136419000</v>
      </c>
      <c r="P79" s="57"/>
      <c r="Q79" s="57">
        <v>2400</v>
      </c>
      <c r="R79" s="57"/>
      <c r="S79" s="55" t="s">
        <v>118</v>
      </c>
    </row>
    <row r="80" spans="1:19" ht="21.75" customHeight="1" x14ac:dyDescent="0.2">
      <c r="A80" s="8" t="s">
        <v>172</v>
      </c>
      <c r="C80" s="55" t="s">
        <v>91</v>
      </c>
      <c r="D80" s="24"/>
      <c r="E80" s="55" t="s">
        <v>92</v>
      </c>
      <c r="F80" s="24"/>
      <c r="G80" s="56" t="s">
        <v>93</v>
      </c>
      <c r="H80" s="24"/>
      <c r="I80" s="57">
        <v>534000</v>
      </c>
      <c r="J80" s="57"/>
      <c r="K80" s="57">
        <v>200</v>
      </c>
      <c r="L80" s="57"/>
      <c r="M80" s="58" t="s">
        <v>103</v>
      </c>
      <c r="N80" s="58"/>
      <c r="O80" s="57">
        <v>534000</v>
      </c>
      <c r="P80" s="57"/>
      <c r="Q80" s="57">
        <v>200</v>
      </c>
      <c r="R80" s="57"/>
      <c r="S80" s="55" t="s">
        <v>103</v>
      </c>
    </row>
    <row r="81" spans="1:19" ht="21.75" customHeight="1" x14ac:dyDescent="0.2">
      <c r="A81" s="8" t="s">
        <v>173</v>
      </c>
      <c r="C81" s="55" t="s">
        <v>91</v>
      </c>
      <c r="D81" s="24"/>
      <c r="E81" s="55" t="s">
        <v>92</v>
      </c>
      <c r="F81" s="24"/>
      <c r="G81" s="56" t="s">
        <v>93</v>
      </c>
      <c r="H81" s="24"/>
      <c r="I81" s="57">
        <v>5524000</v>
      </c>
      <c r="J81" s="57"/>
      <c r="K81" s="57">
        <v>4600</v>
      </c>
      <c r="L81" s="57"/>
      <c r="M81" s="58" t="s">
        <v>145</v>
      </c>
      <c r="N81" s="58"/>
      <c r="O81" s="57">
        <v>0</v>
      </c>
      <c r="P81" s="57"/>
      <c r="Q81" s="57">
        <v>0</v>
      </c>
      <c r="R81" s="57"/>
      <c r="S81" s="55" t="s">
        <v>93</v>
      </c>
    </row>
    <row r="82" spans="1:19" ht="21.75" customHeight="1" x14ac:dyDescent="0.2">
      <c r="A82" s="8" t="s">
        <v>174</v>
      </c>
      <c r="C82" s="55" t="s">
        <v>91</v>
      </c>
      <c r="D82" s="24"/>
      <c r="E82" s="55" t="s">
        <v>92</v>
      </c>
      <c r="F82" s="24"/>
      <c r="G82" s="56" t="s">
        <v>93</v>
      </c>
      <c r="H82" s="24"/>
      <c r="I82" s="57">
        <v>501000</v>
      </c>
      <c r="J82" s="57"/>
      <c r="K82" s="57">
        <v>1900</v>
      </c>
      <c r="L82" s="57"/>
      <c r="M82" s="58" t="s">
        <v>96</v>
      </c>
      <c r="N82" s="58"/>
      <c r="O82" s="57">
        <v>0</v>
      </c>
      <c r="P82" s="57"/>
      <c r="Q82" s="57">
        <v>0</v>
      </c>
      <c r="R82" s="57"/>
      <c r="S82" s="55" t="s">
        <v>93</v>
      </c>
    </row>
    <row r="83" spans="1:19" ht="21.75" customHeight="1" x14ac:dyDescent="0.2">
      <c r="A83" s="8" t="s">
        <v>175</v>
      </c>
      <c r="C83" s="55" t="s">
        <v>91</v>
      </c>
      <c r="D83" s="24"/>
      <c r="E83" s="55" t="s">
        <v>92</v>
      </c>
      <c r="F83" s="24"/>
      <c r="G83" s="56" t="s">
        <v>93</v>
      </c>
      <c r="H83" s="24"/>
      <c r="I83" s="57">
        <v>6000</v>
      </c>
      <c r="J83" s="57"/>
      <c r="K83" s="57">
        <v>1800</v>
      </c>
      <c r="L83" s="57"/>
      <c r="M83" s="58" t="s">
        <v>176</v>
      </c>
      <c r="N83" s="58"/>
      <c r="O83" s="57">
        <v>6000</v>
      </c>
      <c r="P83" s="57"/>
      <c r="Q83" s="57">
        <v>1800</v>
      </c>
      <c r="R83" s="57"/>
      <c r="S83" s="55" t="s">
        <v>176</v>
      </c>
    </row>
    <row r="84" spans="1:19" ht="21.75" customHeight="1" x14ac:dyDescent="0.2">
      <c r="A84" s="8" t="s">
        <v>177</v>
      </c>
      <c r="C84" s="55" t="s">
        <v>91</v>
      </c>
      <c r="D84" s="24"/>
      <c r="E84" s="55" t="s">
        <v>92</v>
      </c>
      <c r="F84" s="24"/>
      <c r="G84" s="56" t="s">
        <v>93</v>
      </c>
      <c r="H84" s="24"/>
      <c r="I84" s="57">
        <v>520000</v>
      </c>
      <c r="J84" s="57"/>
      <c r="K84" s="57">
        <v>6500</v>
      </c>
      <c r="L84" s="57"/>
      <c r="M84" s="58" t="s">
        <v>121</v>
      </c>
      <c r="N84" s="58"/>
      <c r="O84" s="57">
        <v>519000</v>
      </c>
      <c r="P84" s="57"/>
      <c r="Q84" s="57">
        <v>6500</v>
      </c>
      <c r="R84" s="57"/>
      <c r="S84" s="55" t="s">
        <v>121</v>
      </c>
    </row>
    <row r="85" spans="1:19" ht="21.75" customHeight="1" x14ac:dyDescent="0.2">
      <c r="A85" s="8" t="s">
        <v>178</v>
      </c>
      <c r="C85" s="55" t="s">
        <v>91</v>
      </c>
      <c r="D85" s="24"/>
      <c r="E85" s="55" t="s">
        <v>92</v>
      </c>
      <c r="F85" s="24"/>
      <c r="G85" s="56" t="s">
        <v>93</v>
      </c>
      <c r="H85" s="24"/>
      <c r="I85" s="57">
        <v>11911000</v>
      </c>
      <c r="J85" s="57"/>
      <c r="K85" s="57">
        <v>1900</v>
      </c>
      <c r="L85" s="57"/>
      <c r="M85" s="58" t="s">
        <v>98</v>
      </c>
      <c r="N85" s="58"/>
      <c r="O85" s="57">
        <v>0</v>
      </c>
      <c r="P85" s="57"/>
      <c r="Q85" s="57">
        <v>0</v>
      </c>
      <c r="R85" s="57"/>
      <c r="S85" s="55" t="s">
        <v>93</v>
      </c>
    </row>
    <row r="86" spans="1:19" ht="21.75" customHeight="1" x14ac:dyDescent="0.2">
      <c r="A86" s="8" t="s">
        <v>179</v>
      </c>
      <c r="C86" s="55" t="s">
        <v>91</v>
      </c>
      <c r="D86" s="24"/>
      <c r="E86" s="55" t="s">
        <v>92</v>
      </c>
      <c r="F86" s="24"/>
      <c r="G86" s="56" t="s">
        <v>93</v>
      </c>
      <c r="H86" s="24"/>
      <c r="I86" s="57">
        <v>9000000</v>
      </c>
      <c r="J86" s="57"/>
      <c r="K86" s="57">
        <v>1100</v>
      </c>
      <c r="L86" s="57"/>
      <c r="M86" s="58" t="s">
        <v>123</v>
      </c>
      <c r="N86" s="58"/>
      <c r="O86" s="57">
        <v>13528000</v>
      </c>
      <c r="P86" s="57"/>
      <c r="Q86" s="57">
        <v>1100</v>
      </c>
      <c r="R86" s="57"/>
      <c r="S86" s="55" t="s">
        <v>123</v>
      </c>
    </row>
    <row r="87" spans="1:19" ht="21.75" customHeight="1" x14ac:dyDescent="0.2">
      <c r="A87" s="8" t="s">
        <v>180</v>
      </c>
      <c r="C87" s="55" t="s">
        <v>91</v>
      </c>
      <c r="D87" s="24"/>
      <c r="E87" s="55" t="s">
        <v>92</v>
      </c>
      <c r="F87" s="24"/>
      <c r="G87" s="56" t="s">
        <v>93</v>
      </c>
      <c r="H87" s="24"/>
      <c r="I87" s="57">
        <v>143014000</v>
      </c>
      <c r="J87" s="57"/>
      <c r="K87" s="57">
        <v>2800</v>
      </c>
      <c r="L87" s="57"/>
      <c r="M87" s="58" t="s">
        <v>107</v>
      </c>
      <c r="N87" s="58"/>
      <c r="O87" s="57">
        <v>209000000</v>
      </c>
      <c r="P87" s="57"/>
      <c r="Q87" s="57">
        <v>2800</v>
      </c>
      <c r="R87" s="57"/>
      <c r="S87" s="55" t="s">
        <v>107</v>
      </c>
    </row>
    <row r="88" spans="1:19" ht="21.75" customHeight="1" x14ac:dyDescent="0.2">
      <c r="A88" s="8" t="s">
        <v>181</v>
      </c>
      <c r="C88" s="55" t="s">
        <v>91</v>
      </c>
      <c r="D88" s="24"/>
      <c r="E88" s="55" t="s">
        <v>92</v>
      </c>
      <c r="F88" s="24"/>
      <c r="G88" s="56" t="s">
        <v>93</v>
      </c>
      <c r="H88" s="24"/>
      <c r="I88" s="57">
        <v>6000</v>
      </c>
      <c r="J88" s="57"/>
      <c r="K88" s="57">
        <v>1700</v>
      </c>
      <c r="L88" s="57"/>
      <c r="M88" s="58" t="s">
        <v>176</v>
      </c>
      <c r="N88" s="58"/>
      <c r="O88" s="57">
        <v>6000</v>
      </c>
      <c r="P88" s="57"/>
      <c r="Q88" s="57">
        <v>1700</v>
      </c>
      <c r="R88" s="57"/>
      <c r="S88" s="55" t="s">
        <v>176</v>
      </c>
    </row>
    <row r="89" spans="1:19" ht="21.75" customHeight="1" x14ac:dyDescent="0.2">
      <c r="A89" s="8" t="s">
        <v>182</v>
      </c>
      <c r="C89" s="55" t="s">
        <v>91</v>
      </c>
      <c r="D89" s="24"/>
      <c r="E89" s="55" t="s">
        <v>92</v>
      </c>
      <c r="F89" s="24"/>
      <c r="G89" s="56" t="s">
        <v>93</v>
      </c>
      <c r="H89" s="24"/>
      <c r="I89" s="57">
        <v>11000</v>
      </c>
      <c r="J89" s="57"/>
      <c r="K89" s="57">
        <v>2200</v>
      </c>
      <c r="L89" s="57"/>
      <c r="M89" s="58" t="s">
        <v>176</v>
      </c>
      <c r="N89" s="58"/>
      <c r="O89" s="57">
        <v>11000</v>
      </c>
      <c r="P89" s="57"/>
      <c r="Q89" s="57">
        <v>2200</v>
      </c>
      <c r="R89" s="57"/>
      <c r="S89" s="55" t="s">
        <v>176</v>
      </c>
    </row>
    <row r="90" spans="1:19" ht="21.75" customHeight="1" x14ac:dyDescent="0.2">
      <c r="A90" s="8" t="s">
        <v>183</v>
      </c>
      <c r="C90" s="55" t="s">
        <v>91</v>
      </c>
      <c r="D90" s="24"/>
      <c r="E90" s="55" t="s">
        <v>92</v>
      </c>
      <c r="F90" s="24"/>
      <c r="G90" s="56" t="s">
        <v>93</v>
      </c>
      <c r="H90" s="24"/>
      <c r="I90" s="57">
        <v>106000</v>
      </c>
      <c r="J90" s="57"/>
      <c r="K90" s="57">
        <v>1200</v>
      </c>
      <c r="L90" s="57"/>
      <c r="M90" s="58" t="s">
        <v>121</v>
      </c>
      <c r="N90" s="58"/>
      <c r="O90" s="57">
        <v>26164000</v>
      </c>
      <c r="P90" s="57"/>
      <c r="Q90" s="57">
        <v>1134</v>
      </c>
      <c r="R90" s="57"/>
      <c r="S90" s="55" t="s">
        <v>121</v>
      </c>
    </row>
    <row r="91" spans="1:19" ht="21.75" customHeight="1" x14ac:dyDescent="0.2">
      <c r="A91" s="8" t="s">
        <v>184</v>
      </c>
      <c r="C91" s="55" t="s">
        <v>91</v>
      </c>
      <c r="D91" s="24"/>
      <c r="E91" s="55" t="s">
        <v>92</v>
      </c>
      <c r="F91" s="24"/>
      <c r="G91" s="56" t="s">
        <v>93</v>
      </c>
      <c r="H91" s="24"/>
      <c r="I91" s="57">
        <v>32628000</v>
      </c>
      <c r="J91" s="57"/>
      <c r="K91" s="57">
        <v>1200</v>
      </c>
      <c r="L91" s="57"/>
      <c r="M91" s="58" t="s">
        <v>105</v>
      </c>
      <c r="N91" s="58"/>
      <c r="O91" s="57">
        <v>36628000</v>
      </c>
      <c r="P91" s="57"/>
      <c r="Q91" s="57">
        <v>1200</v>
      </c>
      <c r="R91" s="57"/>
      <c r="S91" s="55" t="s">
        <v>105</v>
      </c>
    </row>
    <row r="92" spans="1:19" ht="21.75" customHeight="1" x14ac:dyDescent="0.2">
      <c r="A92" s="8" t="s">
        <v>185</v>
      </c>
      <c r="C92" s="55" t="s">
        <v>91</v>
      </c>
      <c r="D92" s="24"/>
      <c r="E92" s="55" t="s">
        <v>92</v>
      </c>
      <c r="F92" s="24"/>
      <c r="G92" s="56" t="s">
        <v>93</v>
      </c>
      <c r="H92" s="24"/>
      <c r="I92" s="57">
        <v>28042000</v>
      </c>
      <c r="J92" s="57"/>
      <c r="K92" s="57">
        <v>1500</v>
      </c>
      <c r="L92" s="57"/>
      <c r="M92" s="58" t="s">
        <v>121</v>
      </c>
      <c r="N92" s="58"/>
      <c r="O92" s="57">
        <v>11450000</v>
      </c>
      <c r="P92" s="57"/>
      <c r="Q92" s="57">
        <v>1434</v>
      </c>
      <c r="R92" s="57"/>
      <c r="S92" s="55" t="s">
        <v>121</v>
      </c>
    </row>
    <row r="93" spans="1:19" ht="21.75" customHeight="1" x14ac:dyDescent="0.2">
      <c r="A93" s="8" t="s">
        <v>186</v>
      </c>
      <c r="C93" s="55" t="s">
        <v>91</v>
      </c>
      <c r="D93" s="24"/>
      <c r="E93" s="55" t="s">
        <v>92</v>
      </c>
      <c r="F93" s="24"/>
      <c r="G93" s="56" t="s">
        <v>93</v>
      </c>
      <c r="H93" s="24"/>
      <c r="I93" s="57">
        <v>211000</v>
      </c>
      <c r="J93" s="57"/>
      <c r="K93" s="57">
        <v>700</v>
      </c>
      <c r="L93" s="57"/>
      <c r="M93" s="58" t="s">
        <v>123</v>
      </c>
      <c r="N93" s="58"/>
      <c r="O93" s="57">
        <v>543000</v>
      </c>
      <c r="P93" s="57"/>
      <c r="Q93" s="57">
        <v>700</v>
      </c>
      <c r="R93" s="57"/>
      <c r="S93" s="55" t="s">
        <v>123</v>
      </c>
    </row>
    <row r="94" spans="1:19" ht="21.75" customHeight="1" x14ac:dyDescent="0.2">
      <c r="A94" s="8" t="s">
        <v>187</v>
      </c>
      <c r="C94" s="55" t="s">
        <v>91</v>
      </c>
      <c r="D94" s="24"/>
      <c r="E94" s="55" t="s">
        <v>92</v>
      </c>
      <c r="F94" s="24"/>
      <c r="G94" s="56" t="s">
        <v>93</v>
      </c>
      <c r="H94" s="24"/>
      <c r="I94" s="57">
        <v>500000</v>
      </c>
      <c r="J94" s="57"/>
      <c r="K94" s="57">
        <v>1900</v>
      </c>
      <c r="L94" s="57"/>
      <c r="M94" s="58" t="s">
        <v>107</v>
      </c>
      <c r="N94" s="58"/>
      <c r="O94" s="57">
        <v>1918000</v>
      </c>
      <c r="P94" s="57"/>
      <c r="Q94" s="57">
        <v>1900</v>
      </c>
      <c r="R94" s="57"/>
      <c r="S94" s="55" t="s">
        <v>107</v>
      </c>
    </row>
    <row r="95" spans="1:19" ht="21.75" customHeight="1" x14ac:dyDescent="0.2">
      <c r="A95" s="8" t="s">
        <v>188</v>
      </c>
      <c r="C95" s="55" t="s">
        <v>91</v>
      </c>
      <c r="D95" s="24"/>
      <c r="E95" s="55" t="s">
        <v>92</v>
      </c>
      <c r="F95" s="24"/>
      <c r="G95" s="56" t="s">
        <v>93</v>
      </c>
      <c r="H95" s="24"/>
      <c r="I95" s="57">
        <v>12274000</v>
      </c>
      <c r="J95" s="57"/>
      <c r="K95" s="57">
        <v>1000</v>
      </c>
      <c r="L95" s="57"/>
      <c r="M95" s="58" t="s">
        <v>123</v>
      </c>
      <c r="N95" s="58"/>
      <c r="O95" s="57">
        <v>129657000</v>
      </c>
      <c r="P95" s="57"/>
      <c r="Q95" s="57">
        <v>1000</v>
      </c>
      <c r="R95" s="57"/>
      <c r="S95" s="55" t="s">
        <v>123</v>
      </c>
    </row>
    <row r="96" spans="1:19" ht="21.75" customHeight="1" x14ac:dyDescent="0.2">
      <c r="A96" s="8" t="s">
        <v>189</v>
      </c>
      <c r="C96" s="55" t="s">
        <v>91</v>
      </c>
      <c r="D96" s="24"/>
      <c r="E96" s="55" t="s">
        <v>92</v>
      </c>
      <c r="F96" s="24"/>
      <c r="G96" s="56" t="s">
        <v>93</v>
      </c>
      <c r="H96" s="24"/>
      <c r="I96" s="57">
        <v>974000</v>
      </c>
      <c r="J96" s="57"/>
      <c r="K96" s="57">
        <v>2600</v>
      </c>
      <c r="L96" s="57"/>
      <c r="M96" s="58" t="s">
        <v>107</v>
      </c>
      <c r="N96" s="58"/>
      <c r="O96" s="57">
        <v>19601000</v>
      </c>
      <c r="P96" s="57"/>
      <c r="Q96" s="57">
        <v>2600</v>
      </c>
      <c r="R96" s="57"/>
      <c r="S96" s="55" t="s">
        <v>107</v>
      </c>
    </row>
    <row r="97" spans="1:19" ht="21.75" customHeight="1" x14ac:dyDescent="0.2">
      <c r="A97" s="8"/>
      <c r="C97" s="55"/>
      <c r="D97" s="24"/>
      <c r="E97" s="55"/>
      <c r="F97" s="24"/>
      <c r="G97" s="56"/>
      <c r="H97" s="24"/>
      <c r="I97" s="57"/>
      <c r="J97" s="57"/>
      <c r="K97" s="57"/>
      <c r="L97" s="57"/>
      <c r="M97" s="58"/>
      <c r="N97" s="58"/>
      <c r="O97" s="57"/>
      <c r="P97" s="57"/>
      <c r="Q97" s="57"/>
      <c r="R97" s="57"/>
      <c r="S97" s="55"/>
    </row>
    <row r="98" spans="1:19" ht="21.75" customHeight="1" x14ac:dyDescent="0.2">
      <c r="A98" s="185">
        <v>4</v>
      </c>
      <c r="B98" s="185"/>
      <c r="C98" s="185"/>
      <c r="D98" s="185"/>
      <c r="E98" s="185"/>
      <c r="F98" s="185"/>
      <c r="G98" s="185"/>
      <c r="H98" s="185"/>
      <c r="I98" s="185"/>
      <c r="J98" s="185"/>
      <c r="K98" s="185"/>
      <c r="L98" s="185"/>
      <c r="M98" s="185"/>
      <c r="N98" s="185"/>
      <c r="O98" s="185"/>
      <c r="P98" s="185"/>
      <c r="Q98" s="185"/>
      <c r="R98" s="185"/>
      <c r="S98" s="185"/>
    </row>
    <row r="99" spans="1:19" ht="21.75" customHeight="1" x14ac:dyDescent="0.2">
      <c r="A99" s="196" t="s">
        <v>0</v>
      </c>
      <c r="B99" s="196"/>
      <c r="C99" s="196"/>
      <c r="D99" s="196"/>
      <c r="E99" s="196"/>
      <c r="F99" s="196"/>
      <c r="G99" s="196"/>
      <c r="H99" s="196"/>
      <c r="I99" s="196"/>
      <c r="J99" s="196"/>
      <c r="K99" s="196"/>
      <c r="L99" s="196"/>
      <c r="M99" s="196"/>
      <c r="N99" s="196"/>
      <c r="O99" s="196"/>
      <c r="P99" s="196"/>
      <c r="Q99" s="196"/>
      <c r="R99" s="196"/>
      <c r="S99" s="196"/>
    </row>
    <row r="100" spans="1:19" ht="21.75" customHeight="1" x14ac:dyDescent="0.2">
      <c r="A100" s="196" t="s">
        <v>1</v>
      </c>
      <c r="B100" s="196"/>
      <c r="C100" s="196"/>
      <c r="D100" s="196"/>
      <c r="E100" s="196"/>
      <c r="F100" s="196"/>
      <c r="G100" s="196"/>
      <c r="H100" s="196"/>
      <c r="I100" s="196"/>
      <c r="J100" s="196"/>
      <c r="K100" s="196"/>
      <c r="L100" s="196"/>
      <c r="M100" s="196"/>
      <c r="N100" s="196"/>
      <c r="O100" s="196"/>
      <c r="P100" s="196"/>
      <c r="Q100" s="196"/>
      <c r="R100" s="196"/>
      <c r="S100" s="196"/>
    </row>
    <row r="101" spans="1:19" ht="21.75" customHeight="1" x14ac:dyDescent="0.2">
      <c r="A101" s="196" t="s">
        <v>2</v>
      </c>
      <c r="B101" s="196"/>
      <c r="C101" s="196"/>
      <c r="D101" s="196"/>
      <c r="E101" s="196"/>
      <c r="F101" s="196"/>
      <c r="G101" s="196"/>
      <c r="H101" s="196"/>
      <c r="I101" s="196"/>
      <c r="J101" s="196"/>
      <c r="K101" s="196"/>
      <c r="L101" s="196"/>
      <c r="M101" s="196"/>
      <c r="N101" s="196"/>
      <c r="O101" s="196"/>
      <c r="P101" s="196"/>
      <c r="Q101" s="196"/>
      <c r="R101" s="196"/>
      <c r="S101" s="196"/>
    </row>
    <row r="102" spans="1:19" ht="21.75" customHeight="1" x14ac:dyDescent="0.2">
      <c r="A102" s="46" t="s">
        <v>516</v>
      </c>
      <c r="C102" s="55"/>
      <c r="D102" s="24"/>
      <c r="E102" s="55"/>
      <c r="F102" s="24"/>
      <c r="G102" s="56"/>
      <c r="H102" s="24"/>
      <c r="I102" s="57"/>
      <c r="J102" s="57"/>
      <c r="K102" s="57"/>
      <c r="L102" s="57"/>
      <c r="M102" s="58"/>
      <c r="N102" s="58"/>
      <c r="O102" s="57"/>
      <c r="P102" s="57"/>
      <c r="Q102" s="57"/>
      <c r="R102" s="57"/>
      <c r="S102" s="55"/>
    </row>
    <row r="103" spans="1:19" ht="21.75" customHeight="1" x14ac:dyDescent="0.2">
      <c r="C103" s="198" t="s">
        <v>7</v>
      </c>
      <c r="D103" s="198"/>
      <c r="E103" s="198"/>
      <c r="F103" s="198"/>
      <c r="G103" s="198"/>
      <c r="H103" s="198"/>
      <c r="I103" s="198"/>
      <c r="J103" s="198"/>
      <c r="K103" s="198"/>
      <c r="L103" s="198"/>
      <c r="M103" s="198"/>
      <c r="N103" s="47"/>
      <c r="O103" s="198" t="str">
        <f>O54</f>
        <v>1403/03/31</v>
      </c>
      <c r="P103" s="198"/>
      <c r="Q103" s="198"/>
      <c r="R103" s="198"/>
      <c r="S103" s="198"/>
    </row>
    <row r="104" spans="1:19" ht="21.75" customHeight="1" x14ac:dyDescent="0.2">
      <c r="A104" s="3" t="s">
        <v>81</v>
      </c>
      <c r="C104" s="5" t="s">
        <v>86</v>
      </c>
      <c r="D104" s="4"/>
      <c r="E104" s="5" t="s">
        <v>87</v>
      </c>
      <c r="F104" s="4"/>
      <c r="G104" s="5" t="s">
        <v>88</v>
      </c>
      <c r="H104" s="4"/>
      <c r="I104" s="44" t="s">
        <v>89</v>
      </c>
      <c r="J104" s="44"/>
      <c r="K104" s="44" t="s">
        <v>82</v>
      </c>
      <c r="L104" s="44"/>
      <c r="M104" s="44" t="s">
        <v>83</v>
      </c>
      <c r="N104" s="44"/>
      <c r="O104" s="44" t="s">
        <v>89</v>
      </c>
      <c r="P104" s="44"/>
      <c r="Q104" s="44" t="s">
        <v>82</v>
      </c>
      <c r="R104" s="44"/>
      <c r="S104" s="5" t="s">
        <v>83</v>
      </c>
    </row>
    <row r="105" spans="1:19" ht="21.75" customHeight="1" x14ac:dyDescent="0.2">
      <c r="A105" s="8" t="s">
        <v>190</v>
      </c>
      <c r="C105" s="55" t="s">
        <v>91</v>
      </c>
      <c r="D105" s="24"/>
      <c r="E105" s="55" t="s">
        <v>92</v>
      </c>
      <c r="F105" s="24"/>
      <c r="G105" s="56" t="s">
        <v>93</v>
      </c>
      <c r="H105" s="24"/>
      <c r="I105" s="57">
        <v>100000</v>
      </c>
      <c r="J105" s="57"/>
      <c r="K105" s="57">
        <v>2400</v>
      </c>
      <c r="L105" s="57"/>
      <c r="M105" s="58" t="s">
        <v>107</v>
      </c>
      <c r="N105" s="58"/>
      <c r="O105" s="57">
        <v>14350000</v>
      </c>
      <c r="P105" s="57"/>
      <c r="Q105" s="57">
        <v>2400</v>
      </c>
      <c r="R105" s="57"/>
      <c r="S105" s="55" t="s">
        <v>107</v>
      </c>
    </row>
    <row r="106" spans="1:19" ht="21.75" customHeight="1" x14ac:dyDescent="0.2">
      <c r="A106" s="8" t="s">
        <v>191</v>
      </c>
      <c r="C106" s="55" t="s">
        <v>91</v>
      </c>
      <c r="D106" s="24"/>
      <c r="E106" s="55" t="s">
        <v>92</v>
      </c>
      <c r="F106" s="24"/>
      <c r="G106" s="56" t="s">
        <v>93</v>
      </c>
      <c r="H106" s="24"/>
      <c r="I106" s="57">
        <v>26000</v>
      </c>
      <c r="J106" s="57"/>
      <c r="K106" s="57">
        <v>700</v>
      </c>
      <c r="L106" s="57"/>
      <c r="M106" s="58" t="s">
        <v>121</v>
      </c>
      <c r="N106" s="58"/>
      <c r="O106" s="57">
        <v>1027000</v>
      </c>
      <c r="P106" s="57"/>
      <c r="Q106" s="57">
        <v>700</v>
      </c>
      <c r="R106" s="57"/>
      <c r="S106" s="55" t="s">
        <v>121</v>
      </c>
    </row>
    <row r="107" spans="1:19" ht="21.75" customHeight="1" x14ac:dyDescent="0.2">
      <c r="A107" s="8" t="s">
        <v>192</v>
      </c>
      <c r="C107" s="55" t="s">
        <v>91</v>
      </c>
      <c r="D107" s="24"/>
      <c r="E107" s="55" t="s">
        <v>92</v>
      </c>
      <c r="F107" s="24"/>
      <c r="G107" s="56" t="s">
        <v>93</v>
      </c>
      <c r="H107" s="24"/>
      <c r="I107" s="57">
        <v>16000</v>
      </c>
      <c r="J107" s="57"/>
      <c r="K107" s="57">
        <v>950</v>
      </c>
      <c r="L107" s="57"/>
      <c r="M107" s="58" t="s">
        <v>101</v>
      </c>
      <c r="N107" s="58"/>
      <c r="O107" s="57">
        <v>16000</v>
      </c>
      <c r="P107" s="57"/>
      <c r="Q107" s="57">
        <v>950</v>
      </c>
      <c r="R107" s="57"/>
      <c r="S107" s="55" t="s">
        <v>101</v>
      </c>
    </row>
    <row r="108" spans="1:19" ht="21.75" customHeight="1" x14ac:dyDescent="0.2">
      <c r="A108" s="8" t="s">
        <v>193</v>
      </c>
      <c r="C108" s="55" t="s">
        <v>91</v>
      </c>
      <c r="D108" s="24"/>
      <c r="E108" s="55" t="s">
        <v>92</v>
      </c>
      <c r="F108" s="24"/>
      <c r="G108" s="56" t="s">
        <v>93</v>
      </c>
      <c r="H108" s="24"/>
      <c r="I108" s="57">
        <v>3054000</v>
      </c>
      <c r="J108" s="57"/>
      <c r="K108" s="57">
        <v>700</v>
      </c>
      <c r="L108" s="57"/>
      <c r="M108" s="58" t="s">
        <v>194</v>
      </c>
      <c r="N108" s="58"/>
      <c r="O108" s="57">
        <v>3685000</v>
      </c>
      <c r="P108" s="57"/>
      <c r="Q108" s="57">
        <v>700</v>
      </c>
      <c r="R108" s="57"/>
      <c r="S108" s="55" t="s">
        <v>194</v>
      </c>
    </row>
    <row r="109" spans="1:19" ht="21.75" customHeight="1" x14ac:dyDescent="0.2">
      <c r="A109" s="8" t="s">
        <v>195</v>
      </c>
      <c r="C109" s="55" t="s">
        <v>91</v>
      </c>
      <c r="D109" s="24"/>
      <c r="E109" s="55" t="s">
        <v>92</v>
      </c>
      <c r="F109" s="24"/>
      <c r="G109" s="56" t="s">
        <v>93</v>
      </c>
      <c r="H109" s="24"/>
      <c r="I109" s="57">
        <v>120000</v>
      </c>
      <c r="J109" s="57"/>
      <c r="K109" s="57">
        <v>5500</v>
      </c>
      <c r="L109" s="57"/>
      <c r="M109" s="58" t="s">
        <v>138</v>
      </c>
      <c r="N109" s="58"/>
      <c r="O109" s="57">
        <v>0</v>
      </c>
      <c r="P109" s="57"/>
      <c r="Q109" s="57">
        <v>0</v>
      </c>
      <c r="R109" s="57"/>
      <c r="S109" s="55" t="s">
        <v>93</v>
      </c>
    </row>
    <row r="110" spans="1:19" ht="21.75" customHeight="1" x14ac:dyDescent="0.2">
      <c r="A110" s="8" t="s">
        <v>196</v>
      </c>
      <c r="C110" s="55" t="s">
        <v>91</v>
      </c>
      <c r="D110" s="24"/>
      <c r="E110" s="55" t="s">
        <v>92</v>
      </c>
      <c r="F110" s="24"/>
      <c r="G110" s="56" t="s">
        <v>93</v>
      </c>
      <c r="H110" s="24"/>
      <c r="I110" s="57">
        <v>245856000</v>
      </c>
      <c r="J110" s="57"/>
      <c r="K110" s="57">
        <v>2600</v>
      </c>
      <c r="L110" s="57"/>
      <c r="M110" s="58" t="s">
        <v>118</v>
      </c>
      <c r="N110" s="58"/>
      <c r="O110" s="57">
        <v>204217000</v>
      </c>
      <c r="P110" s="57"/>
      <c r="Q110" s="57">
        <v>2600</v>
      </c>
      <c r="R110" s="57"/>
      <c r="S110" s="55" t="s">
        <v>118</v>
      </c>
    </row>
    <row r="111" spans="1:19" ht="21.75" customHeight="1" x14ac:dyDescent="0.2">
      <c r="A111" s="8" t="s">
        <v>197</v>
      </c>
      <c r="C111" s="55" t="s">
        <v>91</v>
      </c>
      <c r="D111" s="24"/>
      <c r="E111" s="55" t="s">
        <v>92</v>
      </c>
      <c r="F111" s="24"/>
      <c r="G111" s="56" t="s">
        <v>93</v>
      </c>
      <c r="H111" s="24"/>
      <c r="I111" s="57">
        <v>426000</v>
      </c>
      <c r="J111" s="57"/>
      <c r="K111" s="57">
        <v>800</v>
      </c>
      <c r="L111" s="57"/>
      <c r="M111" s="58" t="s">
        <v>101</v>
      </c>
      <c r="N111" s="58"/>
      <c r="O111" s="57">
        <v>426000</v>
      </c>
      <c r="P111" s="57"/>
      <c r="Q111" s="57">
        <v>800</v>
      </c>
      <c r="R111" s="57"/>
      <c r="S111" s="55" t="s">
        <v>101</v>
      </c>
    </row>
    <row r="112" spans="1:19" ht="21.75" customHeight="1" x14ac:dyDescent="0.2">
      <c r="A112" s="8" t="s">
        <v>198</v>
      </c>
      <c r="C112" s="55" t="s">
        <v>91</v>
      </c>
      <c r="D112" s="24"/>
      <c r="E112" s="55" t="s">
        <v>92</v>
      </c>
      <c r="F112" s="24"/>
      <c r="G112" s="56" t="s">
        <v>93</v>
      </c>
      <c r="H112" s="24"/>
      <c r="I112" s="57">
        <v>10041000</v>
      </c>
      <c r="J112" s="57"/>
      <c r="K112" s="57">
        <v>1200</v>
      </c>
      <c r="L112" s="57"/>
      <c r="M112" s="58" t="s">
        <v>199</v>
      </c>
      <c r="N112" s="58"/>
      <c r="O112" s="57">
        <v>10041000</v>
      </c>
      <c r="P112" s="57"/>
      <c r="Q112" s="57">
        <v>1200</v>
      </c>
      <c r="R112" s="57"/>
      <c r="S112" s="55" t="s">
        <v>199</v>
      </c>
    </row>
    <row r="113" spans="1:19" ht="21.75" customHeight="1" x14ac:dyDescent="0.2">
      <c r="A113" s="8" t="s">
        <v>200</v>
      </c>
      <c r="C113" s="55" t="s">
        <v>91</v>
      </c>
      <c r="D113" s="24"/>
      <c r="E113" s="55" t="s">
        <v>92</v>
      </c>
      <c r="F113" s="24"/>
      <c r="G113" s="56" t="s">
        <v>93</v>
      </c>
      <c r="H113" s="24"/>
      <c r="I113" s="57">
        <v>16965000</v>
      </c>
      <c r="J113" s="57"/>
      <c r="K113" s="57">
        <v>5500</v>
      </c>
      <c r="L113" s="57"/>
      <c r="M113" s="58" t="s">
        <v>121</v>
      </c>
      <c r="N113" s="58"/>
      <c r="O113" s="57">
        <v>16964000</v>
      </c>
      <c r="P113" s="57"/>
      <c r="Q113" s="57">
        <v>5500</v>
      </c>
      <c r="R113" s="57"/>
      <c r="S113" s="55" t="s">
        <v>121</v>
      </c>
    </row>
    <row r="114" spans="1:19" ht="21.75" customHeight="1" x14ac:dyDescent="0.2">
      <c r="A114" s="8" t="s">
        <v>201</v>
      </c>
      <c r="C114" s="55" t="s">
        <v>91</v>
      </c>
      <c r="D114" s="24"/>
      <c r="E114" s="55" t="s">
        <v>92</v>
      </c>
      <c r="F114" s="24"/>
      <c r="G114" s="56" t="s">
        <v>93</v>
      </c>
      <c r="H114" s="24"/>
      <c r="I114" s="57">
        <v>271000</v>
      </c>
      <c r="J114" s="57"/>
      <c r="K114" s="57">
        <v>1000</v>
      </c>
      <c r="L114" s="57"/>
      <c r="M114" s="58" t="s">
        <v>121</v>
      </c>
      <c r="N114" s="58"/>
      <c r="O114" s="57">
        <v>271000</v>
      </c>
      <c r="P114" s="57"/>
      <c r="Q114" s="57">
        <v>934</v>
      </c>
      <c r="R114" s="57"/>
      <c r="S114" s="55" t="s">
        <v>121</v>
      </c>
    </row>
    <row r="115" spans="1:19" ht="21.75" customHeight="1" x14ac:dyDescent="0.2">
      <c r="A115" s="8" t="s">
        <v>202</v>
      </c>
      <c r="C115" s="55" t="s">
        <v>91</v>
      </c>
      <c r="D115" s="24"/>
      <c r="E115" s="55" t="s">
        <v>92</v>
      </c>
      <c r="F115" s="24"/>
      <c r="G115" s="56" t="s">
        <v>93</v>
      </c>
      <c r="H115" s="24"/>
      <c r="I115" s="57">
        <v>25158000</v>
      </c>
      <c r="J115" s="57"/>
      <c r="K115" s="57">
        <v>2400</v>
      </c>
      <c r="L115" s="57"/>
      <c r="M115" s="58" t="s">
        <v>98</v>
      </c>
      <c r="N115" s="58"/>
      <c r="O115" s="57">
        <v>0</v>
      </c>
      <c r="P115" s="57"/>
      <c r="Q115" s="57">
        <v>0</v>
      </c>
      <c r="R115" s="57"/>
      <c r="S115" s="55" t="s">
        <v>93</v>
      </c>
    </row>
    <row r="116" spans="1:19" ht="21.75" customHeight="1" x14ac:dyDescent="0.2">
      <c r="A116" s="8" t="s">
        <v>203</v>
      </c>
      <c r="C116" s="55" t="s">
        <v>91</v>
      </c>
      <c r="D116" s="24"/>
      <c r="E116" s="55" t="s">
        <v>92</v>
      </c>
      <c r="F116" s="24"/>
      <c r="G116" s="56" t="s">
        <v>93</v>
      </c>
      <c r="H116" s="24"/>
      <c r="I116" s="57">
        <v>20562000</v>
      </c>
      <c r="J116" s="57"/>
      <c r="K116" s="57">
        <v>800</v>
      </c>
      <c r="L116" s="57"/>
      <c r="M116" s="58" t="s">
        <v>105</v>
      </c>
      <c r="N116" s="58"/>
      <c r="O116" s="57">
        <v>23478000</v>
      </c>
      <c r="P116" s="57"/>
      <c r="Q116" s="57">
        <v>800</v>
      </c>
      <c r="R116" s="57"/>
      <c r="S116" s="55" t="s">
        <v>105</v>
      </c>
    </row>
    <row r="117" spans="1:19" ht="21.75" customHeight="1" x14ac:dyDescent="0.2">
      <c r="A117" s="8" t="s">
        <v>204</v>
      </c>
      <c r="C117" s="55" t="s">
        <v>91</v>
      </c>
      <c r="D117" s="24"/>
      <c r="E117" s="55" t="s">
        <v>92</v>
      </c>
      <c r="F117" s="24"/>
      <c r="G117" s="56" t="s">
        <v>93</v>
      </c>
      <c r="H117" s="24"/>
      <c r="I117" s="57">
        <v>84825</v>
      </c>
      <c r="J117" s="57"/>
      <c r="K117" s="57">
        <v>345</v>
      </c>
      <c r="L117" s="57"/>
      <c r="M117" s="58" t="s">
        <v>98</v>
      </c>
      <c r="N117" s="58"/>
      <c r="O117" s="57">
        <v>0</v>
      </c>
      <c r="P117" s="57"/>
      <c r="Q117" s="57">
        <v>0</v>
      </c>
      <c r="R117" s="57"/>
      <c r="S117" s="55" t="s">
        <v>93</v>
      </c>
    </row>
    <row r="118" spans="1:19" ht="21.75" customHeight="1" x14ac:dyDescent="0.2">
      <c r="A118" s="8" t="s">
        <v>205</v>
      </c>
      <c r="C118" s="55" t="s">
        <v>91</v>
      </c>
      <c r="D118" s="24"/>
      <c r="E118" s="55" t="s">
        <v>92</v>
      </c>
      <c r="F118" s="24"/>
      <c r="G118" s="56" t="s">
        <v>93</v>
      </c>
      <c r="H118" s="24"/>
      <c r="I118" s="57">
        <v>20611000</v>
      </c>
      <c r="J118" s="57"/>
      <c r="K118" s="57">
        <v>1298</v>
      </c>
      <c r="L118" s="57"/>
      <c r="M118" s="58" t="s">
        <v>113</v>
      </c>
      <c r="N118" s="58"/>
      <c r="O118" s="57">
        <v>0</v>
      </c>
      <c r="P118" s="57"/>
      <c r="Q118" s="57">
        <v>0</v>
      </c>
      <c r="R118" s="57"/>
      <c r="S118" s="55" t="s">
        <v>93</v>
      </c>
    </row>
    <row r="119" spans="1:19" ht="21.75" customHeight="1" x14ac:dyDescent="0.2">
      <c r="A119" s="8" t="s">
        <v>206</v>
      </c>
      <c r="C119" s="55" t="s">
        <v>91</v>
      </c>
      <c r="D119" s="24"/>
      <c r="E119" s="55" t="s">
        <v>92</v>
      </c>
      <c r="F119" s="24"/>
      <c r="G119" s="56" t="s">
        <v>93</v>
      </c>
      <c r="H119" s="24"/>
      <c r="I119" s="57">
        <v>15249000</v>
      </c>
      <c r="J119" s="57"/>
      <c r="K119" s="57">
        <v>1050</v>
      </c>
      <c r="L119" s="57"/>
      <c r="M119" s="58" t="s">
        <v>101</v>
      </c>
      <c r="N119" s="58"/>
      <c r="O119" s="57">
        <v>14249000</v>
      </c>
      <c r="P119" s="57"/>
      <c r="Q119" s="57">
        <v>1050</v>
      </c>
      <c r="R119" s="57"/>
      <c r="S119" s="55" t="s">
        <v>101</v>
      </c>
    </row>
    <row r="120" spans="1:19" ht="21.75" customHeight="1" x14ac:dyDescent="0.2">
      <c r="A120" s="8" t="s">
        <v>207</v>
      </c>
      <c r="C120" s="55" t="s">
        <v>91</v>
      </c>
      <c r="D120" s="24"/>
      <c r="E120" s="55" t="s">
        <v>92</v>
      </c>
      <c r="F120" s="24"/>
      <c r="G120" s="56" t="s">
        <v>93</v>
      </c>
      <c r="H120" s="24"/>
      <c r="I120" s="57">
        <v>20000</v>
      </c>
      <c r="J120" s="57"/>
      <c r="K120" s="57">
        <v>7000</v>
      </c>
      <c r="L120" s="57"/>
      <c r="M120" s="58" t="s">
        <v>113</v>
      </c>
      <c r="N120" s="58"/>
      <c r="O120" s="57">
        <v>0</v>
      </c>
      <c r="P120" s="57"/>
      <c r="Q120" s="57">
        <v>0</v>
      </c>
      <c r="R120" s="57"/>
      <c r="S120" s="55" t="s">
        <v>93</v>
      </c>
    </row>
    <row r="121" spans="1:19" ht="21.75" customHeight="1" x14ac:dyDescent="0.2">
      <c r="A121" s="8" t="s">
        <v>208</v>
      </c>
      <c r="C121" s="55" t="s">
        <v>91</v>
      </c>
      <c r="D121" s="24"/>
      <c r="E121" s="55" t="s">
        <v>92</v>
      </c>
      <c r="F121" s="24"/>
      <c r="G121" s="56" t="s">
        <v>93</v>
      </c>
      <c r="H121" s="24"/>
      <c r="I121" s="57">
        <v>30380000</v>
      </c>
      <c r="J121" s="57"/>
      <c r="K121" s="57">
        <v>2400</v>
      </c>
      <c r="L121" s="57"/>
      <c r="M121" s="58" t="s">
        <v>96</v>
      </c>
      <c r="N121" s="58"/>
      <c r="O121" s="57">
        <v>0</v>
      </c>
      <c r="P121" s="57"/>
      <c r="Q121" s="57">
        <v>0</v>
      </c>
      <c r="R121" s="57"/>
      <c r="S121" s="55" t="s">
        <v>93</v>
      </c>
    </row>
    <row r="122" spans="1:19" ht="21.75" customHeight="1" x14ac:dyDescent="0.2">
      <c r="A122" s="8" t="s">
        <v>209</v>
      </c>
      <c r="C122" s="55" t="s">
        <v>91</v>
      </c>
      <c r="D122" s="24"/>
      <c r="E122" s="55" t="s">
        <v>92</v>
      </c>
      <c r="F122" s="24"/>
      <c r="G122" s="56" t="s">
        <v>93</v>
      </c>
      <c r="H122" s="24"/>
      <c r="I122" s="57">
        <v>84041000</v>
      </c>
      <c r="J122" s="57"/>
      <c r="K122" s="57">
        <v>1000</v>
      </c>
      <c r="L122" s="57"/>
      <c r="M122" s="58" t="s">
        <v>96</v>
      </c>
      <c r="N122" s="58"/>
      <c r="O122" s="57">
        <v>0</v>
      </c>
      <c r="P122" s="57"/>
      <c r="Q122" s="57">
        <v>0</v>
      </c>
      <c r="R122" s="57"/>
      <c r="S122" s="55" t="s">
        <v>93</v>
      </c>
    </row>
    <row r="123" spans="1:19" ht="21.75" customHeight="1" x14ac:dyDescent="0.2">
      <c r="A123" s="8" t="s">
        <v>210</v>
      </c>
      <c r="C123" s="55" t="s">
        <v>91</v>
      </c>
      <c r="D123" s="24"/>
      <c r="E123" s="55" t="s">
        <v>92</v>
      </c>
      <c r="F123" s="24"/>
      <c r="G123" s="56" t="s">
        <v>93</v>
      </c>
      <c r="H123" s="24"/>
      <c r="I123" s="57">
        <v>25906000</v>
      </c>
      <c r="J123" s="57"/>
      <c r="K123" s="57">
        <v>3250</v>
      </c>
      <c r="L123" s="57"/>
      <c r="M123" s="58" t="s">
        <v>107</v>
      </c>
      <c r="N123" s="58"/>
      <c r="O123" s="57">
        <v>0</v>
      </c>
      <c r="P123" s="57"/>
      <c r="Q123" s="57">
        <v>0</v>
      </c>
      <c r="R123" s="57"/>
      <c r="S123" s="55" t="s">
        <v>93</v>
      </c>
    </row>
    <row r="124" spans="1:19" ht="21.75" customHeight="1" x14ac:dyDescent="0.2">
      <c r="A124" s="8" t="s">
        <v>211</v>
      </c>
      <c r="C124" s="55" t="s">
        <v>91</v>
      </c>
      <c r="D124" s="24"/>
      <c r="E124" s="55" t="s">
        <v>92</v>
      </c>
      <c r="F124" s="24"/>
      <c r="G124" s="56" t="s">
        <v>93</v>
      </c>
      <c r="H124" s="24"/>
      <c r="I124" s="57">
        <v>1141000</v>
      </c>
      <c r="J124" s="57"/>
      <c r="K124" s="57">
        <v>2200</v>
      </c>
      <c r="L124" s="57"/>
      <c r="M124" s="58" t="s">
        <v>96</v>
      </c>
      <c r="N124" s="58"/>
      <c r="O124" s="57">
        <v>0</v>
      </c>
      <c r="P124" s="57"/>
      <c r="Q124" s="57">
        <v>0</v>
      </c>
      <c r="R124" s="57"/>
      <c r="S124" s="55" t="s">
        <v>93</v>
      </c>
    </row>
    <row r="125" spans="1:19" ht="21.75" customHeight="1" x14ac:dyDescent="0.2">
      <c r="A125" s="8" t="s">
        <v>212</v>
      </c>
      <c r="C125" s="55" t="s">
        <v>91</v>
      </c>
      <c r="D125" s="24"/>
      <c r="E125" s="55" t="s">
        <v>92</v>
      </c>
      <c r="F125" s="24"/>
      <c r="G125" s="56" t="s">
        <v>93</v>
      </c>
      <c r="H125" s="24"/>
      <c r="I125" s="57">
        <v>17120000</v>
      </c>
      <c r="J125" s="57"/>
      <c r="K125" s="57">
        <v>2800</v>
      </c>
      <c r="L125" s="57"/>
      <c r="M125" s="58" t="s">
        <v>96</v>
      </c>
      <c r="N125" s="58"/>
      <c r="O125" s="57">
        <v>0</v>
      </c>
      <c r="P125" s="57"/>
      <c r="Q125" s="57">
        <v>0</v>
      </c>
      <c r="R125" s="57"/>
      <c r="S125" s="55" t="s">
        <v>93</v>
      </c>
    </row>
    <row r="126" spans="1:19" ht="21.75" customHeight="1" x14ac:dyDescent="0.2">
      <c r="A126" s="8" t="s">
        <v>213</v>
      </c>
      <c r="C126" s="55" t="s">
        <v>91</v>
      </c>
      <c r="D126" s="24"/>
      <c r="E126" s="55" t="s">
        <v>92</v>
      </c>
      <c r="F126" s="24"/>
      <c r="G126" s="56" t="s">
        <v>93</v>
      </c>
      <c r="H126" s="24"/>
      <c r="I126" s="57">
        <v>130830000</v>
      </c>
      <c r="J126" s="57"/>
      <c r="K126" s="57">
        <v>1000</v>
      </c>
      <c r="L126" s="57"/>
      <c r="M126" s="58" t="s">
        <v>105</v>
      </c>
      <c r="N126" s="58"/>
      <c r="O126" s="57">
        <v>370998000</v>
      </c>
      <c r="P126" s="57"/>
      <c r="Q126" s="57">
        <v>1000</v>
      </c>
      <c r="R126" s="57"/>
      <c r="S126" s="55" t="s">
        <v>105</v>
      </c>
    </row>
    <row r="127" spans="1:19" ht="21.75" customHeight="1" x14ac:dyDescent="0.2">
      <c r="A127" s="8" t="s">
        <v>214</v>
      </c>
      <c r="C127" s="55" t="s">
        <v>91</v>
      </c>
      <c r="D127" s="24"/>
      <c r="E127" s="55" t="s">
        <v>92</v>
      </c>
      <c r="F127" s="24"/>
      <c r="G127" s="56" t="s">
        <v>93</v>
      </c>
      <c r="H127" s="24"/>
      <c r="I127" s="57">
        <v>131528000</v>
      </c>
      <c r="J127" s="57"/>
      <c r="K127" s="57">
        <v>1200</v>
      </c>
      <c r="L127" s="57"/>
      <c r="M127" s="58" t="s">
        <v>121</v>
      </c>
      <c r="N127" s="58"/>
      <c r="O127" s="57">
        <v>34000000</v>
      </c>
      <c r="P127" s="57"/>
      <c r="Q127" s="57">
        <v>1200</v>
      </c>
      <c r="R127" s="57"/>
      <c r="S127" s="55" t="s">
        <v>121</v>
      </c>
    </row>
    <row r="128" spans="1:19" ht="21.75" customHeight="1" x14ac:dyDescent="0.2">
      <c r="A128" s="8" t="s">
        <v>215</v>
      </c>
      <c r="C128" s="55" t="s">
        <v>91</v>
      </c>
      <c r="D128" s="24"/>
      <c r="E128" s="55" t="s">
        <v>92</v>
      </c>
      <c r="F128" s="24"/>
      <c r="G128" s="56" t="s">
        <v>93</v>
      </c>
      <c r="H128" s="24"/>
      <c r="I128" s="57">
        <v>3000</v>
      </c>
      <c r="J128" s="57"/>
      <c r="K128" s="57">
        <v>900</v>
      </c>
      <c r="L128" s="57"/>
      <c r="M128" s="58" t="s">
        <v>121</v>
      </c>
      <c r="N128" s="58"/>
      <c r="O128" s="57">
        <v>3942000</v>
      </c>
      <c r="P128" s="57"/>
      <c r="Q128" s="57">
        <v>900</v>
      </c>
      <c r="R128" s="57"/>
      <c r="S128" s="55" t="s">
        <v>121</v>
      </c>
    </row>
    <row r="129" spans="1:19" ht="21.75" customHeight="1" x14ac:dyDescent="0.2">
      <c r="A129" s="8" t="s">
        <v>216</v>
      </c>
      <c r="C129" s="55" t="s">
        <v>91</v>
      </c>
      <c r="D129" s="24"/>
      <c r="E129" s="55" t="s">
        <v>92</v>
      </c>
      <c r="F129" s="24"/>
      <c r="G129" s="56" t="s">
        <v>93</v>
      </c>
      <c r="H129" s="24"/>
      <c r="I129" s="57">
        <v>224000</v>
      </c>
      <c r="J129" s="57"/>
      <c r="K129" s="57">
        <v>5500</v>
      </c>
      <c r="L129" s="57"/>
      <c r="M129" s="58" t="s">
        <v>118</v>
      </c>
      <c r="N129" s="58"/>
      <c r="O129" s="57">
        <v>224000</v>
      </c>
      <c r="P129" s="57"/>
      <c r="Q129" s="57">
        <v>5500</v>
      </c>
      <c r="R129" s="57"/>
      <c r="S129" s="55" t="s">
        <v>118</v>
      </c>
    </row>
    <row r="130" spans="1:19" ht="21.75" customHeight="1" x14ac:dyDescent="0.2">
      <c r="A130" s="8" t="s">
        <v>217</v>
      </c>
      <c r="C130" s="55" t="s">
        <v>91</v>
      </c>
      <c r="D130" s="24"/>
      <c r="E130" s="55" t="s">
        <v>92</v>
      </c>
      <c r="F130" s="24"/>
      <c r="G130" s="56" t="s">
        <v>93</v>
      </c>
      <c r="H130" s="24"/>
      <c r="I130" s="57">
        <v>5000</v>
      </c>
      <c r="J130" s="57"/>
      <c r="K130" s="57">
        <v>2200</v>
      </c>
      <c r="L130" s="57"/>
      <c r="M130" s="58" t="s">
        <v>118</v>
      </c>
      <c r="N130" s="58"/>
      <c r="O130" s="57">
        <v>10421000</v>
      </c>
      <c r="P130" s="57"/>
      <c r="Q130" s="57">
        <v>2200</v>
      </c>
      <c r="R130" s="57"/>
      <c r="S130" s="55" t="s">
        <v>118</v>
      </c>
    </row>
    <row r="131" spans="1:19" ht="21.75" customHeight="1" x14ac:dyDescent="0.2">
      <c r="A131" s="8" t="s">
        <v>218</v>
      </c>
      <c r="C131" s="55" t="s">
        <v>91</v>
      </c>
      <c r="D131" s="24"/>
      <c r="E131" s="55" t="s">
        <v>92</v>
      </c>
      <c r="F131" s="24"/>
      <c r="G131" s="56" t="s">
        <v>93</v>
      </c>
      <c r="H131" s="24"/>
      <c r="I131" s="57">
        <v>309000000</v>
      </c>
      <c r="J131" s="57"/>
      <c r="K131" s="57">
        <v>1100</v>
      </c>
      <c r="L131" s="57"/>
      <c r="M131" s="58" t="s">
        <v>121</v>
      </c>
      <c r="N131" s="58"/>
      <c r="O131" s="57">
        <v>346949000</v>
      </c>
      <c r="P131" s="57"/>
      <c r="Q131" s="57">
        <v>1100</v>
      </c>
      <c r="R131" s="57"/>
      <c r="S131" s="55" t="s">
        <v>121</v>
      </c>
    </row>
    <row r="132" spans="1:19" ht="21.75" customHeight="1" x14ac:dyDescent="0.2">
      <c r="A132" s="8" t="s">
        <v>219</v>
      </c>
      <c r="C132" s="55" t="s">
        <v>91</v>
      </c>
      <c r="D132" s="24"/>
      <c r="E132" s="55" t="s">
        <v>92</v>
      </c>
      <c r="F132" s="24"/>
      <c r="G132" s="56" t="s">
        <v>93</v>
      </c>
      <c r="H132" s="24"/>
      <c r="I132" s="57">
        <v>11836000</v>
      </c>
      <c r="J132" s="57"/>
      <c r="K132" s="57">
        <v>2000</v>
      </c>
      <c r="L132" s="57"/>
      <c r="M132" s="58" t="s">
        <v>107</v>
      </c>
      <c r="N132" s="58"/>
      <c r="O132" s="57">
        <v>20630000</v>
      </c>
      <c r="P132" s="57"/>
      <c r="Q132" s="57">
        <v>2000</v>
      </c>
      <c r="R132" s="57"/>
      <c r="S132" s="55" t="s">
        <v>107</v>
      </c>
    </row>
    <row r="133" spans="1:19" ht="21.75" customHeight="1" x14ac:dyDescent="0.2">
      <c r="A133" s="8" t="s">
        <v>220</v>
      </c>
      <c r="C133" s="55" t="s">
        <v>91</v>
      </c>
      <c r="D133" s="24"/>
      <c r="E133" s="55" t="s">
        <v>93</v>
      </c>
      <c r="F133" s="24"/>
      <c r="G133" s="56" t="s">
        <v>93</v>
      </c>
      <c r="H133" s="24"/>
      <c r="I133" s="57">
        <v>0</v>
      </c>
      <c r="J133" s="57"/>
      <c r="K133" s="57">
        <v>0</v>
      </c>
      <c r="L133" s="57"/>
      <c r="M133" s="58" t="s">
        <v>93</v>
      </c>
      <c r="N133" s="58"/>
      <c r="O133" s="57">
        <v>51075000</v>
      </c>
      <c r="P133" s="57"/>
      <c r="Q133" s="57">
        <v>2800</v>
      </c>
      <c r="R133" s="57"/>
      <c r="S133" s="55" t="s">
        <v>221</v>
      </c>
    </row>
    <row r="134" spans="1:19" ht="21.75" customHeight="1" x14ac:dyDescent="0.2">
      <c r="A134" s="8" t="s">
        <v>222</v>
      </c>
      <c r="C134" s="55" t="s">
        <v>91</v>
      </c>
      <c r="D134" s="24"/>
      <c r="E134" s="55" t="s">
        <v>93</v>
      </c>
      <c r="F134" s="24"/>
      <c r="G134" s="56" t="s">
        <v>93</v>
      </c>
      <c r="H134" s="24"/>
      <c r="I134" s="57">
        <v>0</v>
      </c>
      <c r="J134" s="57"/>
      <c r="K134" s="57">
        <v>0</v>
      </c>
      <c r="L134" s="57"/>
      <c r="M134" s="58" t="s">
        <v>93</v>
      </c>
      <c r="N134" s="58"/>
      <c r="O134" s="57">
        <v>1655000</v>
      </c>
      <c r="P134" s="57"/>
      <c r="Q134" s="57">
        <v>5500</v>
      </c>
      <c r="R134" s="57"/>
      <c r="S134" s="55" t="s">
        <v>154</v>
      </c>
    </row>
    <row r="135" spans="1:19" ht="21.75" customHeight="1" x14ac:dyDescent="0.2">
      <c r="A135" s="8" t="s">
        <v>223</v>
      </c>
      <c r="C135" s="55" t="s">
        <v>91</v>
      </c>
      <c r="D135" s="24"/>
      <c r="E135" s="55" t="s">
        <v>93</v>
      </c>
      <c r="F135" s="24"/>
      <c r="G135" s="56" t="s">
        <v>93</v>
      </c>
      <c r="H135" s="24"/>
      <c r="I135" s="57">
        <v>0</v>
      </c>
      <c r="J135" s="57"/>
      <c r="K135" s="57">
        <v>0</v>
      </c>
      <c r="L135" s="57"/>
      <c r="M135" s="58" t="s">
        <v>93</v>
      </c>
      <c r="N135" s="58"/>
      <c r="O135" s="57">
        <v>2090000</v>
      </c>
      <c r="P135" s="57"/>
      <c r="Q135" s="57">
        <v>3250</v>
      </c>
      <c r="R135" s="57"/>
      <c r="S135" s="55" t="s">
        <v>221</v>
      </c>
    </row>
    <row r="136" spans="1:19" ht="21.75" customHeight="1" x14ac:dyDescent="0.2">
      <c r="A136" s="8" t="s">
        <v>224</v>
      </c>
      <c r="C136" s="55" t="s">
        <v>91</v>
      </c>
      <c r="D136" s="24"/>
      <c r="E136" s="55" t="s">
        <v>93</v>
      </c>
      <c r="F136" s="24"/>
      <c r="G136" s="56" t="s">
        <v>93</v>
      </c>
      <c r="H136" s="24"/>
      <c r="I136" s="57">
        <v>0</v>
      </c>
      <c r="J136" s="57"/>
      <c r="K136" s="57">
        <v>0</v>
      </c>
      <c r="L136" s="57"/>
      <c r="M136" s="58" t="s">
        <v>93</v>
      </c>
      <c r="N136" s="58"/>
      <c r="O136" s="57">
        <v>200000</v>
      </c>
      <c r="P136" s="57"/>
      <c r="Q136" s="57">
        <v>800</v>
      </c>
      <c r="R136" s="57"/>
      <c r="S136" s="55" t="s">
        <v>194</v>
      </c>
    </row>
    <row r="137" spans="1:19" ht="21.75" customHeight="1" x14ac:dyDescent="0.2">
      <c r="A137" s="8" t="s">
        <v>31</v>
      </c>
      <c r="C137" s="55" t="s">
        <v>91</v>
      </c>
      <c r="D137" s="24"/>
      <c r="E137" s="55" t="s">
        <v>155</v>
      </c>
      <c r="F137" s="24"/>
      <c r="G137" s="56" t="s">
        <v>93</v>
      </c>
      <c r="H137" s="24"/>
      <c r="I137" s="57">
        <v>47000</v>
      </c>
      <c r="J137" s="57"/>
      <c r="K137" s="57">
        <v>900</v>
      </c>
      <c r="L137" s="57"/>
      <c r="M137" s="58" t="s">
        <v>105</v>
      </c>
      <c r="N137" s="58"/>
      <c r="O137" s="57">
        <v>10628000</v>
      </c>
      <c r="P137" s="57"/>
      <c r="Q137" s="57">
        <v>900</v>
      </c>
      <c r="R137" s="57"/>
      <c r="S137" s="55" t="s">
        <v>105</v>
      </c>
    </row>
    <row r="138" spans="1:19" ht="21.75" customHeight="1" x14ac:dyDescent="0.2">
      <c r="A138" s="8" t="s">
        <v>225</v>
      </c>
      <c r="C138" s="55" t="s">
        <v>91</v>
      </c>
      <c r="D138" s="24"/>
      <c r="E138" s="55" t="s">
        <v>93</v>
      </c>
      <c r="F138" s="24"/>
      <c r="G138" s="56" t="s">
        <v>93</v>
      </c>
      <c r="H138" s="24"/>
      <c r="I138" s="57">
        <v>0</v>
      </c>
      <c r="J138" s="57"/>
      <c r="K138" s="57">
        <v>0</v>
      </c>
      <c r="L138" s="57"/>
      <c r="M138" s="58" t="s">
        <v>93</v>
      </c>
      <c r="N138" s="58"/>
      <c r="O138" s="57">
        <v>15000</v>
      </c>
      <c r="P138" s="57"/>
      <c r="Q138" s="57">
        <v>300</v>
      </c>
      <c r="R138" s="57"/>
      <c r="S138" s="55" t="s">
        <v>103</v>
      </c>
    </row>
    <row r="139" spans="1:19" ht="21.75" customHeight="1" x14ac:dyDescent="0.2">
      <c r="A139" s="8" t="s">
        <v>226</v>
      </c>
      <c r="C139" s="55" t="s">
        <v>91</v>
      </c>
      <c r="D139" s="24"/>
      <c r="E139" s="55" t="s">
        <v>93</v>
      </c>
      <c r="F139" s="24"/>
      <c r="G139" s="56" t="s">
        <v>93</v>
      </c>
      <c r="H139" s="24"/>
      <c r="I139" s="57">
        <v>0</v>
      </c>
      <c r="J139" s="57"/>
      <c r="K139" s="57">
        <v>0</v>
      </c>
      <c r="L139" s="57"/>
      <c r="M139" s="58" t="s">
        <v>93</v>
      </c>
      <c r="N139" s="58"/>
      <c r="O139" s="57">
        <v>1000000</v>
      </c>
      <c r="P139" s="57"/>
      <c r="Q139" s="57">
        <v>800</v>
      </c>
      <c r="R139" s="57"/>
      <c r="S139" s="55" t="s">
        <v>121</v>
      </c>
    </row>
    <row r="140" spans="1:19" ht="21.75" customHeight="1" x14ac:dyDescent="0.2">
      <c r="A140" s="8" t="s">
        <v>227</v>
      </c>
      <c r="C140" s="55" t="s">
        <v>91</v>
      </c>
      <c r="D140" s="24"/>
      <c r="E140" s="55" t="s">
        <v>93</v>
      </c>
      <c r="F140" s="24"/>
      <c r="G140" s="56" t="s">
        <v>93</v>
      </c>
      <c r="H140" s="24"/>
      <c r="I140" s="57">
        <v>0</v>
      </c>
      <c r="J140" s="57"/>
      <c r="K140" s="57">
        <v>0</v>
      </c>
      <c r="L140" s="57"/>
      <c r="M140" s="58" t="s">
        <v>93</v>
      </c>
      <c r="N140" s="58"/>
      <c r="O140" s="57">
        <v>18000</v>
      </c>
      <c r="P140" s="57"/>
      <c r="Q140" s="57">
        <v>1000</v>
      </c>
      <c r="R140" s="57"/>
      <c r="S140" s="55" t="s">
        <v>228</v>
      </c>
    </row>
    <row r="141" spans="1:19" ht="21.75" customHeight="1" x14ac:dyDescent="0.2">
      <c r="A141" s="8" t="s">
        <v>229</v>
      </c>
      <c r="C141" s="55" t="s">
        <v>91</v>
      </c>
      <c r="D141" s="24"/>
      <c r="E141" s="55" t="s">
        <v>93</v>
      </c>
      <c r="F141" s="24"/>
      <c r="G141" s="56" t="s">
        <v>93</v>
      </c>
      <c r="H141" s="24"/>
      <c r="I141" s="57">
        <v>0</v>
      </c>
      <c r="J141" s="57"/>
      <c r="K141" s="57">
        <v>0</v>
      </c>
      <c r="L141" s="57"/>
      <c r="M141" s="58" t="s">
        <v>93</v>
      </c>
      <c r="N141" s="58"/>
      <c r="O141" s="57">
        <v>3635000</v>
      </c>
      <c r="P141" s="57"/>
      <c r="Q141" s="57">
        <v>400</v>
      </c>
      <c r="R141" s="57"/>
      <c r="S141" s="55" t="s">
        <v>103</v>
      </c>
    </row>
    <row r="142" spans="1:19" ht="21.75" customHeight="1" x14ac:dyDescent="0.2">
      <c r="A142" s="8" t="s">
        <v>230</v>
      </c>
      <c r="C142" s="55" t="s">
        <v>91</v>
      </c>
      <c r="D142" s="24"/>
      <c r="E142" s="55" t="s">
        <v>93</v>
      </c>
      <c r="F142" s="24"/>
      <c r="G142" s="56" t="s">
        <v>93</v>
      </c>
      <c r="H142" s="24"/>
      <c r="I142" s="57">
        <v>0</v>
      </c>
      <c r="J142" s="57"/>
      <c r="K142" s="57">
        <v>0</v>
      </c>
      <c r="L142" s="57"/>
      <c r="M142" s="58" t="s">
        <v>93</v>
      </c>
      <c r="N142" s="58"/>
      <c r="O142" s="57">
        <v>5319000</v>
      </c>
      <c r="P142" s="57"/>
      <c r="Q142" s="57">
        <v>1434</v>
      </c>
      <c r="R142" s="57"/>
      <c r="S142" s="55" t="s">
        <v>231</v>
      </c>
    </row>
    <row r="143" spans="1:19" ht="21.75" customHeight="1" x14ac:dyDescent="0.2">
      <c r="A143" s="8" t="s">
        <v>232</v>
      </c>
      <c r="C143" s="55" t="s">
        <v>91</v>
      </c>
      <c r="D143" s="24"/>
      <c r="E143" s="55" t="s">
        <v>93</v>
      </c>
      <c r="F143" s="24"/>
      <c r="G143" s="56" t="s">
        <v>93</v>
      </c>
      <c r="H143" s="24"/>
      <c r="I143" s="57">
        <v>0</v>
      </c>
      <c r="J143" s="57"/>
      <c r="K143" s="57">
        <v>0</v>
      </c>
      <c r="L143" s="57"/>
      <c r="M143" s="58" t="s">
        <v>93</v>
      </c>
      <c r="N143" s="58"/>
      <c r="O143" s="57">
        <v>80000</v>
      </c>
      <c r="P143" s="57"/>
      <c r="Q143" s="57">
        <v>1734</v>
      </c>
      <c r="R143" s="57"/>
      <c r="S143" s="55" t="s">
        <v>231</v>
      </c>
    </row>
    <row r="144" spans="1:19" ht="21.75" customHeight="1" x14ac:dyDescent="0.2">
      <c r="A144" s="8" t="s">
        <v>233</v>
      </c>
      <c r="C144" s="55" t="s">
        <v>91</v>
      </c>
      <c r="D144" s="24"/>
      <c r="E144" s="55" t="s">
        <v>93</v>
      </c>
      <c r="F144" s="24"/>
      <c r="G144" s="56" t="s">
        <v>93</v>
      </c>
      <c r="H144" s="24"/>
      <c r="I144" s="57">
        <v>0</v>
      </c>
      <c r="J144" s="57"/>
      <c r="K144" s="57">
        <v>0</v>
      </c>
      <c r="L144" s="57"/>
      <c r="M144" s="58" t="s">
        <v>93</v>
      </c>
      <c r="N144" s="58"/>
      <c r="O144" s="57">
        <v>1513000</v>
      </c>
      <c r="P144" s="57"/>
      <c r="Q144" s="57">
        <v>1634</v>
      </c>
      <c r="R144" s="57"/>
      <c r="S144" s="55" t="s">
        <v>231</v>
      </c>
    </row>
    <row r="145" spans="1:19" ht="21.75" customHeight="1" x14ac:dyDescent="0.2">
      <c r="A145" s="8" t="s">
        <v>21</v>
      </c>
      <c r="C145" s="55" t="s">
        <v>91</v>
      </c>
      <c r="D145" s="24"/>
      <c r="E145" s="55" t="s">
        <v>155</v>
      </c>
      <c r="F145" s="24"/>
      <c r="G145" s="56" t="s">
        <v>93</v>
      </c>
      <c r="H145" s="24"/>
      <c r="I145" s="57">
        <v>1364000</v>
      </c>
      <c r="J145" s="57"/>
      <c r="K145" s="57">
        <v>20000</v>
      </c>
      <c r="L145" s="57"/>
      <c r="M145" s="58" t="s">
        <v>98</v>
      </c>
      <c r="N145" s="58"/>
      <c r="O145" s="57">
        <v>0</v>
      </c>
      <c r="P145" s="57"/>
      <c r="Q145" s="57">
        <v>0</v>
      </c>
      <c r="R145" s="57"/>
      <c r="S145" s="55" t="s">
        <v>93</v>
      </c>
    </row>
    <row r="146" spans="1:19" ht="21.75" customHeight="1" x14ac:dyDescent="0.2">
      <c r="A146" s="8"/>
      <c r="C146" s="55"/>
      <c r="D146" s="24"/>
      <c r="E146" s="55"/>
      <c r="F146" s="24"/>
      <c r="G146" s="56"/>
      <c r="H146" s="24"/>
      <c r="I146" s="57"/>
      <c r="J146" s="57"/>
      <c r="K146" s="57"/>
      <c r="L146" s="57"/>
      <c r="M146" s="58"/>
      <c r="N146" s="58"/>
      <c r="O146" s="57"/>
      <c r="P146" s="57"/>
      <c r="Q146" s="57"/>
      <c r="R146" s="57"/>
      <c r="S146" s="55"/>
    </row>
    <row r="147" spans="1:19" ht="21.75" customHeight="1" x14ac:dyDescent="0.2">
      <c r="A147" s="185">
        <v>5</v>
      </c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</row>
    <row r="148" spans="1:19" ht="21.75" customHeight="1" x14ac:dyDescent="0.2">
      <c r="A148" s="196" t="s">
        <v>0</v>
      </c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</row>
    <row r="149" spans="1:19" ht="21.75" customHeight="1" x14ac:dyDescent="0.2">
      <c r="A149" s="196" t="s">
        <v>1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</row>
    <row r="150" spans="1:19" ht="21.75" customHeight="1" x14ac:dyDescent="0.2">
      <c r="A150" s="196" t="s">
        <v>2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</row>
    <row r="151" spans="1:19" ht="21.75" customHeight="1" x14ac:dyDescent="0.2">
      <c r="A151" s="46" t="s">
        <v>516</v>
      </c>
      <c r="C151" s="55"/>
      <c r="D151" s="24"/>
      <c r="E151" s="55"/>
      <c r="F151" s="24"/>
      <c r="G151" s="56"/>
      <c r="H151" s="24"/>
      <c r="I151" s="57"/>
      <c r="J151" s="57"/>
      <c r="K151" s="57"/>
      <c r="L151" s="57"/>
      <c r="M151" s="58"/>
      <c r="N151" s="58"/>
      <c r="O151" s="57"/>
      <c r="P151" s="57"/>
      <c r="Q151" s="57"/>
      <c r="R151" s="57"/>
      <c r="S151" s="55"/>
    </row>
    <row r="152" spans="1:19" ht="21.75" customHeight="1" x14ac:dyDescent="0.2">
      <c r="C152" s="198" t="s">
        <v>7</v>
      </c>
      <c r="D152" s="198"/>
      <c r="E152" s="198"/>
      <c r="F152" s="198"/>
      <c r="G152" s="198"/>
      <c r="H152" s="198"/>
      <c r="I152" s="198"/>
      <c r="J152" s="198"/>
      <c r="K152" s="198"/>
      <c r="L152" s="198"/>
      <c r="M152" s="198"/>
      <c r="N152" s="47"/>
      <c r="O152" s="198" t="str">
        <f>O103</f>
        <v>1403/03/31</v>
      </c>
      <c r="P152" s="198"/>
      <c r="Q152" s="198"/>
      <c r="R152" s="198"/>
      <c r="S152" s="198"/>
    </row>
    <row r="153" spans="1:19" ht="21.75" customHeight="1" x14ac:dyDescent="0.2">
      <c r="A153" s="3" t="s">
        <v>81</v>
      </c>
      <c r="C153" s="5" t="s">
        <v>86</v>
      </c>
      <c r="D153" s="4"/>
      <c r="E153" s="5" t="s">
        <v>87</v>
      </c>
      <c r="F153" s="4"/>
      <c r="G153" s="5" t="s">
        <v>88</v>
      </c>
      <c r="H153" s="4"/>
      <c r="I153" s="44" t="s">
        <v>89</v>
      </c>
      <c r="J153" s="44"/>
      <c r="K153" s="44" t="s">
        <v>82</v>
      </c>
      <c r="L153" s="44"/>
      <c r="M153" s="44" t="s">
        <v>83</v>
      </c>
      <c r="N153" s="44"/>
      <c r="O153" s="44" t="s">
        <v>89</v>
      </c>
      <c r="P153" s="44"/>
      <c r="Q153" s="44" t="s">
        <v>82</v>
      </c>
      <c r="R153" s="44"/>
      <c r="S153" s="5" t="s">
        <v>83</v>
      </c>
    </row>
    <row r="154" spans="1:19" ht="21.75" customHeight="1" x14ac:dyDescent="0.2">
      <c r="A154" s="8" t="s">
        <v>22</v>
      </c>
      <c r="C154" s="55" t="s">
        <v>91</v>
      </c>
      <c r="D154" s="24"/>
      <c r="E154" s="55" t="s">
        <v>155</v>
      </c>
      <c r="F154" s="24"/>
      <c r="G154" s="56" t="s">
        <v>93</v>
      </c>
      <c r="H154" s="24"/>
      <c r="I154" s="57">
        <v>307000</v>
      </c>
      <c r="J154" s="57"/>
      <c r="K154" s="57">
        <v>22000</v>
      </c>
      <c r="L154" s="57"/>
      <c r="M154" s="58" t="s">
        <v>98</v>
      </c>
      <c r="N154" s="58"/>
      <c r="O154" s="57">
        <v>0</v>
      </c>
      <c r="P154" s="57"/>
      <c r="Q154" s="57">
        <v>0</v>
      </c>
      <c r="R154" s="57"/>
      <c r="S154" s="55" t="s">
        <v>93</v>
      </c>
    </row>
    <row r="155" spans="1:19" ht="21.75" customHeight="1" x14ac:dyDescent="0.2">
      <c r="A155" s="8" t="s">
        <v>23</v>
      </c>
      <c r="C155" s="55" t="s">
        <v>91</v>
      </c>
      <c r="D155" s="24"/>
      <c r="E155" s="55" t="s">
        <v>155</v>
      </c>
      <c r="F155" s="24"/>
      <c r="G155" s="56" t="s">
        <v>93</v>
      </c>
      <c r="H155" s="24"/>
      <c r="I155" s="57">
        <v>238000</v>
      </c>
      <c r="J155" s="57"/>
      <c r="K155" s="57">
        <v>18000</v>
      </c>
      <c r="L155" s="57"/>
      <c r="M155" s="58" t="s">
        <v>234</v>
      </c>
      <c r="N155" s="58"/>
      <c r="O155" s="57">
        <v>138000</v>
      </c>
      <c r="P155" s="57"/>
      <c r="Q155" s="57">
        <v>0</v>
      </c>
      <c r="R155" s="57"/>
      <c r="S155" s="55" t="s">
        <v>93</v>
      </c>
    </row>
    <row r="156" spans="1:19" ht="21.75" customHeight="1" x14ac:dyDescent="0.2">
      <c r="A156" s="8" t="s">
        <v>24</v>
      </c>
      <c r="C156" s="55" t="s">
        <v>91</v>
      </c>
      <c r="D156" s="24"/>
      <c r="E156" s="55" t="s">
        <v>155</v>
      </c>
      <c r="F156" s="24"/>
      <c r="G156" s="56" t="s">
        <v>93</v>
      </c>
      <c r="H156" s="24"/>
      <c r="I156" s="57">
        <v>106000</v>
      </c>
      <c r="J156" s="57"/>
      <c r="K156" s="57">
        <v>22000</v>
      </c>
      <c r="L156" s="57"/>
      <c r="M156" s="58" t="s">
        <v>234</v>
      </c>
      <c r="N156" s="58"/>
      <c r="O156" s="57">
        <v>106000</v>
      </c>
      <c r="P156" s="57"/>
      <c r="Q156" s="57">
        <v>0</v>
      </c>
      <c r="R156" s="57"/>
      <c r="S156" s="55" t="s">
        <v>93</v>
      </c>
    </row>
    <row r="157" spans="1:19" ht="21.75" customHeight="1" x14ac:dyDescent="0.2">
      <c r="A157" s="8" t="s">
        <v>25</v>
      </c>
      <c r="C157" s="55" t="s">
        <v>91</v>
      </c>
      <c r="D157" s="24"/>
      <c r="E157" s="55" t="s">
        <v>155</v>
      </c>
      <c r="F157" s="24"/>
      <c r="G157" s="56" t="s">
        <v>93</v>
      </c>
      <c r="H157" s="24"/>
      <c r="I157" s="57">
        <v>109690</v>
      </c>
      <c r="J157" s="57"/>
      <c r="K157" s="57">
        <v>140000</v>
      </c>
      <c r="L157" s="57"/>
      <c r="M157" s="58" t="s">
        <v>96</v>
      </c>
      <c r="N157" s="58"/>
      <c r="O157" s="57">
        <v>0</v>
      </c>
      <c r="P157" s="57"/>
      <c r="Q157" s="57">
        <v>0</v>
      </c>
      <c r="R157" s="57"/>
      <c r="S157" s="55" t="s">
        <v>93</v>
      </c>
    </row>
    <row r="158" spans="1:19" ht="21.75" customHeight="1" x14ac:dyDescent="0.2">
      <c r="A158" s="8" t="s">
        <v>26</v>
      </c>
      <c r="C158" s="55" t="s">
        <v>91</v>
      </c>
      <c r="D158" s="24"/>
      <c r="E158" s="55" t="s">
        <v>155</v>
      </c>
      <c r="F158" s="24"/>
      <c r="G158" s="56" t="s">
        <v>93</v>
      </c>
      <c r="H158" s="24"/>
      <c r="I158" s="57">
        <v>16971000</v>
      </c>
      <c r="J158" s="57"/>
      <c r="K158" s="57">
        <v>10000</v>
      </c>
      <c r="L158" s="57"/>
      <c r="M158" s="58" t="s">
        <v>118</v>
      </c>
      <c r="N158" s="58"/>
      <c r="O158" s="57">
        <v>17120000</v>
      </c>
      <c r="P158" s="57"/>
      <c r="Q158" s="57">
        <v>10000</v>
      </c>
      <c r="R158" s="57"/>
      <c r="S158" s="55" t="s">
        <v>118</v>
      </c>
    </row>
    <row r="159" spans="1:19" ht="21.75" customHeight="1" x14ac:dyDescent="0.2">
      <c r="A159" s="8" t="s">
        <v>27</v>
      </c>
      <c r="C159" s="55" t="s">
        <v>91</v>
      </c>
      <c r="D159" s="24"/>
      <c r="E159" s="55" t="s">
        <v>155</v>
      </c>
      <c r="F159" s="24"/>
      <c r="G159" s="56" t="s">
        <v>93</v>
      </c>
      <c r="H159" s="24"/>
      <c r="I159" s="57">
        <v>4267000</v>
      </c>
      <c r="J159" s="57"/>
      <c r="K159" s="57">
        <v>10000</v>
      </c>
      <c r="L159" s="57"/>
      <c r="M159" s="58" t="s">
        <v>235</v>
      </c>
      <c r="N159" s="58"/>
      <c r="O159" s="57">
        <v>4314000</v>
      </c>
      <c r="P159" s="57"/>
      <c r="Q159" s="57">
        <v>10000</v>
      </c>
      <c r="R159" s="57"/>
      <c r="S159" s="55" t="s">
        <v>235</v>
      </c>
    </row>
    <row r="160" spans="1:19" ht="21.75" customHeight="1" x14ac:dyDescent="0.2">
      <c r="A160" s="8" t="s">
        <v>28</v>
      </c>
      <c r="C160" s="55" t="s">
        <v>91</v>
      </c>
      <c r="D160" s="24"/>
      <c r="E160" s="55" t="s">
        <v>155</v>
      </c>
      <c r="F160" s="24"/>
      <c r="G160" s="56" t="s">
        <v>93</v>
      </c>
      <c r="H160" s="24"/>
      <c r="I160" s="57">
        <v>16999000</v>
      </c>
      <c r="J160" s="57"/>
      <c r="K160" s="57">
        <v>11000</v>
      </c>
      <c r="L160" s="57"/>
      <c r="M160" s="58" t="s">
        <v>118</v>
      </c>
      <c r="N160" s="58"/>
      <c r="O160" s="57">
        <v>12475000</v>
      </c>
      <c r="P160" s="57"/>
      <c r="Q160" s="57">
        <v>11000</v>
      </c>
      <c r="R160" s="57"/>
      <c r="S160" s="55" t="s">
        <v>118</v>
      </c>
    </row>
    <row r="161" spans="1:19" ht="21.75" customHeight="1" x14ac:dyDescent="0.2">
      <c r="A161" s="8" t="s">
        <v>29</v>
      </c>
      <c r="C161" s="55" t="s">
        <v>91</v>
      </c>
      <c r="D161" s="24"/>
      <c r="E161" s="55" t="s">
        <v>155</v>
      </c>
      <c r="F161" s="24"/>
      <c r="G161" s="56" t="s">
        <v>93</v>
      </c>
      <c r="H161" s="24"/>
      <c r="I161" s="57">
        <v>200000</v>
      </c>
      <c r="J161" s="57"/>
      <c r="K161" s="57">
        <v>11000</v>
      </c>
      <c r="L161" s="57"/>
      <c r="M161" s="58" t="s">
        <v>235</v>
      </c>
      <c r="N161" s="58"/>
      <c r="O161" s="57">
        <v>199000</v>
      </c>
      <c r="P161" s="57"/>
      <c r="Q161" s="57">
        <v>11000</v>
      </c>
      <c r="R161" s="57"/>
      <c r="S161" s="55" t="s">
        <v>235</v>
      </c>
    </row>
    <row r="162" spans="1:19" ht="21.75" customHeight="1" x14ac:dyDescent="0.2">
      <c r="A162" s="8" t="s">
        <v>30</v>
      </c>
      <c r="C162" s="55" t="s">
        <v>91</v>
      </c>
      <c r="D162" s="24"/>
      <c r="E162" s="55" t="s">
        <v>155</v>
      </c>
      <c r="F162" s="24"/>
      <c r="G162" s="56" t="s">
        <v>93</v>
      </c>
      <c r="H162" s="24"/>
      <c r="I162" s="57">
        <v>300000</v>
      </c>
      <c r="J162" s="57"/>
      <c r="K162" s="57">
        <v>9000</v>
      </c>
      <c r="L162" s="57"/>
      <c r="M162" s="58" t="s">
        <v>118</v>
      </c>
      <c r="N162" s="58"/>
      <c r="O162" s="57">
        <v>300000</v>
      </c>
      <c r="P162" s="57"/>
      <c r="Q162" s="57">
        <v>9000</v>
      </c>
      <c r="R162" s="57"/>
      <c r="S162" s="55" t="s">
        <v>118</v>
      </c>
    </row>
    <row r="163" spans="1:19" ht="21.75" customHeight="1" x14ac:dyDescent="0.2">
      <c r="A163" s="8" t="s">
        <v>32</v>
      </c>
      <c r="C163" s="55" t="s">
        <v>91</v>
      </c>
      <c r="D163" s="24"/>
      <c r="E163" s="55" t="s">
        <v>155</v>
      </c>
      <c r="F163" s="24"/>
      <c r="G163" s="56" t="s">
        <v>93</v>
      </c>
      <c r="H163" s="24"/>
      <c r="I163" s="57">
        <v>3000000</v>
      </c>
      <c r="J163" s="57"/>
      <c r="K163" s="57">
        <v>3900</v>
      </c>
      <c r="L163" s="57"/>
      <c r="M163" s="58" t="s">
        <v>145</v>
      </c>
      <c r="N163" s="58"/>
      <c r="O163" s="57">
        <v>0</v>
      </c>
      <c r="P163" s="57"/>
      <c r="Q163" s="57">
        <v>0</v>
      </c>
      <c r="R163" s="57"/>
      <c r="S163" s="55" t="s">
        <v>93</v>
      </c>
    </row>
    <row r="164" spans="1:19" ht="21.75" customHeight="1" x14ac:dyDescent="0.2">
      <c r="A164" s="8" t="s">
        <v>33</v>
      </c>
      <c r="C164" s="55" t="s">
        <v>91</v>
      </c>
      <c r="D164" s="24"/>
      <c r="E164" s="55" t="s">
        <v>155</v>
      </c>
      <c r="F164" s="24"/>
      <c r="G164" s="56" t="s">
        <v>93</v>
      </c>
      <c r="H164" s="24"/>
      <c r="I164" s="57">
        <v>7950000</v>
      </c>
      <c r="J164" s="57"/>
      <c r="K164" s="57">
        <v>5600</v>
      </c>
      <c r="L164" s="57"/>
      <c r="M164" s="58" t="s">
        <v>145</v>
      </c>
      <c r="N164" s="58"/>
      <c r="O164" s="57">
        <v>0</v>
      </c>
      <c r="P164" s="57"/>
      <c r="Q164" s="57">
        <v>0</v>
      </c>
      <c r="R164" s="57"/>
      <c r="S164" s="55" t="s">
        <v>93</v>
      </c>
    </row>
    <row r="165" spans="1:19" ht="21.75" customHeight="1" x14ac:dyDescent="0.2">
      <c r="A165" s="8" t="s">
        <v>34</v>
      </c>
      <c r="C165" s="55" t="s">
        <v>91</v>
      </c>
      <c r="D165" s="24"/>
      <c r="E165" s="55" t="s">
        <v>155</v>
      </c>
      <c r="F165" s="24"/>
      <c r="G165" s="56" t="s">
        <v>93</v>
      </c>
      <c r="H165" s="24"/>
      <c r="I165" s="57">
        <v>300000</v>
      </c>
      <c r="J165" s="57"/>
      <c r="K165" s="57">
        <v>12500</v>
      </c>
      <c r="L165" s="57"/>
      <c r="M165" s="58" t="s">
        <v>236</v>
      </c>
      <c r="N165" s="58"/>
      <c r="O165" s="57">
        <v>300000</v>
      </c>
      <c r="P165" s="57"/>
      <c r="Q165" s="57">
        <v>12500</v>
      </c>
      <c r="R165" s="57"/>
      <c r="S165" s="55" t="s">
        <v>236</v>
      </c>
    </row>
    <row r="166" spans="1:19" ht="21.75" customHeight="1" x14ac:dyDescent="0.2">
      <c r="A166" s="8" t="s">
        <v>35</v>
      </c>
      <c r="C166" s="55" t="s">
        <v>91</v>
      </c>
      <c r="D166" s="24"/>
      <c r="E166" s="55" t="s">
        <v>155</v>
      </c>
      <c r="F166" s="24"/>
      <c r="G166" s="56" t="s">
        <v>93</v>
      </c>
      <c r="H166" s="24"/>
      <c r="I166" s="57">
        <v>590000</v>
      </c>
      <c r="J166" s="57"/>
      <c r="K166" s="57">
        <v>16000</v>
      </c>
      <c r="L166" s="57"/>
      <c r="M166" s="58" t="s">
        <v>221</v>
      </c>
      <c r="N166" s="58"/>
      <c r="O166" s="57">
        <v>0</v>
      </c>
      <c r="P166" s="57"/>
      <c r="Q166" s="57">
        <v>0</v>
      </c>
      <c r="R166" s="57"/>
      <c r="S166" s="55" t="s">
        <v>93</v>
      </c>
    </row>
    <row r="167" spans="1:19" ht="21.75" customHeight="1" x14ac:dyDescent="0.2">
      <c r="A167" s="8" t="s">
        <v>65</v>
      </c>
      <c r="C167" s="55" t="s">
        <v>91</v>
      </c>
      <c r="D167" s="24"/>
      <c r="E167" s="55" t="s">
        <v>93</v>
      </c>
      <c r="F167" s="24"/>
      <c r="G167" s="56" t="s">
        <v>93</v>
      </c>
      <c r="H167" s="24"/>
      <c r="I167" s="57">
        <v>0</v>
      </c>
      <c r="J167" s="57"/>
      <c r="K167" s="57">
        <v>0</v>
      </c>
      <c r="L167" s="57"/>
      <c r="M167" s="58" t="s">
        <v>93</v>
      </c>
      <c r="N167" s="58"/>
      <c r="O167" s="57">
        <v>4000000</v>
      </c>
      <c r="P167" s="57"/>
      <c r="Q167" s="57">
        <v>36000</v>
      </c>
      <c r="R167" s="57"/>
      <c r="S167" s="55" t="s">
        <v>237</v>
      </c>
    </row>
    <row r="168" spans="1:19" ht="21.75" customHeight="1" x14ac:dyDescent="0.2">
      <c r="A168" s="8" t="s">
        <v>79</v>
      </c>
      <c r="C168" s="55" t="s">
        <v>91</v>
      </c>
      <c r="D168" s="24"/>
      <c r="E168" s="55" t="s">
        <v>93</v>
      </c>
      <c r="F168" s="24"/>
      <c r="G168" s="56" t="s">
        <v>93</v>
      </c>
      <c r="H168" s="24"/>
      <c r="I168" s="57">
        <v>0</v>
      </c>
      <c r="J168" s="57"/>
      <c r="K168" s="57">
        <v>0</v>
      </c>
      <c r="L168" s="57"/>
      <c r="M168" s="58" t="s">
        <v>93</v>
      </c>
      <c r="N168" s="58"/>
      <c r="O168" s="57">
        <v>393000</v>
      </c>
      <c r="P168" s="57"/>
      <c r="Q168" s="57">
        <v>18000</v>
      </c>
      <c r="R168" s="57"/>
      <c r="S168" s="55" t="s">
        <v>238</v>
      </c>
    </row>
    <row r="169" spans="1:19" ht="21.75" customHeight="1" x14ac:dyDescent="0.2">
      <c r="A169" s="8" t="s">
        <v>71</v>
      </c>
      <c r="C169" s="55" t="s">
        <v>91</v>
      </c>
      <c r="D169" s="24"/>
      <c r="E169" s="55" t="s">
        <v>93</v>
      </c>
      <c r="F169" s="24"/>
      <c r="G169" s="56" t="s">
        <v>93</v>
      </c>
      <c r="H169" s="24"/>
      <c r="I169" s="57">
        <v>0</v>
      </c>
      <c r="J169" s="57"/>
      <c r="K169" s="57">
        <v>0</v>
      </c>
      <c r="L169" s="57"/>
      <c r="M169" s="58" t="s">
        <v>93</v>
      </c>
      <c r="N169" s="58"/>
      <c r="O169" s="57">
        <v>748000</v>
      </c>
      <c r="P169" s="57"/>
      <c r="Q169" s="57">
        <v>20000</v>
      </c>
      <c r="R169" s="57"/>
      <c r="S169" s="55" t="s">
        <v>109</v>
      </c>
    </row>
    <row r="170" spans="1:19" ht="21.75" customHeight="1" x14ac:dyDescent="0.2">
      <c r="A170" s="8" t="s">
        <v>74</v>
      </c>
      <c r="C170" s="55" t="s">
        <v>91</v>
      </c>
      <c r="D170" s="24"/>
      <c r="E170" s="55" t="s">
        <v>93</v>
      </c>
      <c r="F170" s="24"/>
      <c r="G170" s="56" t="s">
        <v>93</v>
      </c>
      <c r="H170" s="24"/>
      <c r="I170" s="57">
        <v>0</v>
      </c>
      <c r="J170" s="57"/>
      <c r="K170" s="57">
        <v>0</v>
      </c>
      <c r="L170" s="57"/>
      <c r="M170" s="58" t="s">
        <v>93</v>
      </c>
      <c r="N170" s="58"/>
      <c r="O170" s="57">
        <v>999000</v>
      </c>
      <c r="P170" s="57"/>
      <c r="Q170" s="57">
        <v>7500</v>
      </c>
      <c r="R170" s="57"/>
      <c r="S170" s="55" t="s">
        <v>235</v>
      </c>
    </row>
    <row r="171" spans="1:19" ht="21.75" customHeight="1" x14ac:dyDescent="0.2">
      <c r="A171" s="8" t="s">
        <v>64</v>
      </c>
      <c r="C171" s="55" t="s">
        <v>91</v>
      </c>
      <c r="D171" s="24"/>
      <c r="E171" s="55" t="s">
        <v>93</v>
      </c>
      <c r="F171" s="24"/>
      <c r="G171" s="56" t="s">
        <v>93</v>
      </c>
      <c r="H171" s="24"/>
      <c r="I171" s="57">
        <v>0</v>
      </c>
      <c r="J171" s="57"/>
      <c r="K171" s="57">
        <v>0</v>
      </c>
      <c r="L171" s="57"/>
      <c r="M171" s="58" t="s">
        <v>93</v>
      </c>
      <c r="N171" s="58"/>
      <c r="O171" s="57">
        <v>4000000</v>
      </c>
      <c r="P171" s="57"/>
      <c r="Q171" s="57">
        <v>8000</v>
      </c>
      <c r="R171" s="57"/>
      <c r="S171" s="55" t="s">
        <v>235</v>
      </c>
    </row>
    <row r="172" spans="1:19" ht="21.75" customHeight="1" x14ac:dyDescent="0.2">
      <c r="A172" s="8" t="s">
        <v>70</v>
      </c>
      <c r="C172" s="55" t="s">
        <v>91</v>
      </c>
      <c r="D172" s="24"/>
      <c r="E172" s="55" t="s">
        <v>93</v>
      </c>
      <c r="F172" s="24"/>
      <c r="G172" s="56" t="s">
        <v>93</v>
      </c>
      <c r="H172" s="24"/>
      <c r="I172" s="57">
        <v>0</v>
      </c>
      <c r="J172" s="57"/>
      <c r="K172" s="57">
        <v>0</v>
      </c>
      <c r="L172" s="57"/>
      <c r="M172" s="58" t="s">
        <v>93</v>
      </c>
      <c r="N172" s="58"/>
      <c r="O172" s="57">
        <v>6002000</v>
      </c>
      <c r="P172" s="57"/>
      <c r="Q172" s="57">
        <v>3400</v>
      </c>
      <c r="R172" s="57"/>
      <c r="S172" s="55" t="s">
        <v>176</v>
      </c>
    </row>
    <row r="173" spans="1:19" ht="21.75" customHeight="1" x14ac:dyDescent="0.2">
      <c r="A173" s="8" t="s">
        <v>72</v>
      </c>
      <c r="C173" s="55" t="s">
        <v>91</v>
      </c>
      <c r="D173" s="24"/>
      <c r="E173" s="55" t="s">
        <v>93</v>
      </c>
      <c r="F173" s="24"/>
      <c r="G173" s="56" t="s">
        <v>93</v>
      </c>
      <c r="H173" s="24"/>
      <c r="I173" s="57">
        <v>0</v>
      </c>
      <c r="J173" s="57"/>
      <c r="K173" s="57">
        <v>0</v>
      </c>
      <c r="L173" s="57"/>
      <c r="M173" s="58" t="s">
        <v>93</v>
      </c>
      <c r="N173" s="58"/>
      <c r="O173" s="57">
        <v>3002000</v>
      </c>
      <c r="P173" s="57"/>
      <c r="Q173" s="57">
        <v>3800</v>
      </c>
      <c r="R173" s="57"/>
      <c r="S173" s="55" t="s">
        <v>176</v>
      </c>
    </row>
    <row r="174" spans="1:19" ht="21.75" customHeight="1" x14ac:dyDescent="0.2">
      <c r="A174" s="8" t="s">
        <v>75</v>
      </c>
      <c r="C174" s="55" t="s">
        <v>91</v>
      </c>
      <c r="D174" s="24"/>
      <c r="E174" s="55" t="s">
        <v>93</v>
      </c>
      <c r="F174" s="24"/>
      <c r="G174" s="56" t="s">
        <v>93</v>
      </c>
      <c r="H174" s="24"/>
      <c r="I174" s="57">
        <v>0</v>
      </c>
      <c r="J174" s="57"/>
      <c r="K174" s="57">
        <v>0</v>
      </c>
      <c r="L174" s="57"/>
      <c r="M174" s="58" t="s">
        <v>93</v>
      </c>
      <c r="N174" s="58"/>
      <c r="O174" s="57">
        <v>2866000</v>
      </c>
      <c r="P174" s="57"/>
      <c r="Q174" s="57">
        <v>4000</v>
      </c>
      <c r="R174" s="57"/>
      <c r="S174" s="55" t="s">
        <v>176</v>
      </c>
    </row>
    <row r="175" spans="1:19" ht="21.75" customHeight="1" x14ac:dyDescent="0.2">
      <c r="A175" s="8" t="s">
        <v>73</v>
      </c>
      <c r="C175" s="55" t="s">
        <v>91</v>
      </c>
      <c r="D175" s="24"/>
      <c r="E175" s="55" t="s">
        <v>93</v>
      </c>
      <c r="F175" s="24"/>
      <c r="G175" s="56" t="s">
        <v>93</v>
      </c>
      <c r="H175" s="24"/>
      <c r="I175" s="57">
        <v>0</v>
      </c>
      <c r="J175" s="57"/>
      <c r="K175" s="57">
        <v>0</v>
      </c>
      <c r="L175" s="57"/>
      <c r="M175" s="58" t="s">
        <v>93</v>
      </c>
      <c r="N175" s="58"/>
      <c r="O175" s="57">
        <v>200000</v>
      </c>
      <c r="P175" s="57"/>
      <c r="Q175" s="57">
        <v>12000</v>
      </c>
      <c r="R175" s="57"/>
      <c r="S175" s="55" t="s">
        <v>239</v>
      </c>
    </row>
    <row r="176" spans="1:19" ht="21.75" customHeight="1" x14ac:dyDescent="0.2">
      <c r="A176" s="8" t="s">
        <v>68</v>
      </c>
      <c r="C176" s="55" t="s">
        <v>240</v>
      </c>
      <c r="D176" s="24"/>
      <c r="E176" s="55" t="s">
        <v>93</v>
      </c>
      <c r="F176" s="24"/>
      <c r="G176" s="56" t="s">
        <v>93</v>
      </c>
      <c r="H176" s="24"/>
      <c r="I176" s="57">
        <v>0</v>
      </c>
      <c r="J176" s="57"/>
      <c r="K176" s="57">
        <v>0</v>
      </c>
      <c r="L176" s="57"/>
      <c r="M176" s="58" t="s">
        <v>93</v>
      </c>
      <c r="N176" s="58"/>
      <c r="O176" s="57">
        <v>787000</v>
      </c>
      <c r="P176" s="57"/>
      <c r="Q176" s="57">
        <v>22000</v>
      </c>
      <c r="R176" s="57"/>
      <c r="S176" s="55" t="s">
        <v>109</v>
      </c>
    </row>
    <row r="177" spans="1:19" ht="21.75" customHeight="1" x14ac:dyDescent="0.2">
      <c r="A177" s="8" t="s">
        <v>69</v>
      </c>
      <c r="C177" s="55" t="s">
        <v>240</v>
      </c>
      <c r="D177" s="24"/>
      <c r="E177" s="55" t="s">
        <v>93</v>
      </c>
      <c r="F177" s="24"/>
      <c r="G177" s="56" t="s">
        <v>93</v>
      </c>
      <c r="H177" s="24"/>
      <c r="I177" s="57">
        <v>0</v>
      </c>
      <c r="J177" s="57"/>
      <c r="K177" s="57">
        <v>0</v>
      </c>
      <c r="L177" s="57"/>
      <c r="M177" s="58" t="s">
        <v>93</v>
      </c>
      <c r="N177" s="58"/>
      <c r="O177" s="57">
        <v>32000</v>
      </c>
      <c r="P177" s="57"/>
      <c r="Q177" s="57">
        <v>22000</v>
      </c>
      <c r="R177" s="57"/>
      <c r="S177" s="55" t="s">
        <v>154</v>
      </c>
    </row>
    <row r="178" spans="1:19" ht="21.75" customHeight="1" x14ac:dyDescent="0.2">
      <c r="A178" s="8" t="s">
        <v>67</v>
      </c>
      <c r="C178" s="55" t="s">
        <v>240</v>
      </c>
      <c r="D178" s="24"/>
      <c r="E178" s="55" t="s">
        <v>93</v>
      </c>
      <c r="F178" s="24"/>
      <c r="G178" s="56" t="s">
        <v>93</v>
      </c>
      <c r="H178" s="24"/>
      <c r="I178" s="57">
        <v>0</v>
      </c>
      <c r="J178" s="57"/>
      <c r="K178" s="57">
        <v>0</v>
      </c>
      <c r="L178" s="57"/>
      <c r="M178" s="58" t="s">
        <v>93</v>
      </c>
      <c r="N178" s="58"/>
      <c r="O178" s="57">
        <v>3290000</v>
      </c>
      <c r="P178" s="57"/>
      <c r="Q178" s="57">
        <v>3000</v>
      </c>
      <c r="R178" s="57"/>
      <c r="S178" s="55" t="s">
        <v>107</v>
      </c>
    </row>
    <row r="179" spans="1:19" ht="21.75" customHeight="1" x14ac:dyDescent="0.2">
      <c r="A179" s="43"/>
      <c r="B179" s="43"/>
      <c r="C179" s="43"/>
      <c r="D179" s="43"/>
      <c r="E179" s="43"/>
      <c r="F179" s="43"/>
      <c r="H179" s="43"/>
      <c r="I179" s="43"/>
      <c r="J179" s="43"/>
      <c r="K179" s="43"/>
      <c r="L179" s="43"/>
      <c r="M179" s="43"/>
      <c r="N179" s="43"/>
      <c r="O179" s="43"/>
      <c r="P179" s="43"/>
      <c r="Q179" s="43"/>
      <c r="R179" s="43"/>
      <c r="S179" s="43"/>
    </row>
    <row r="180" spans="1:19" ht="21.75" customHeight="1" x14ac:dyDescent="0.2">
      <c r="C180" s="43"/>
      <c r="D180" s="43"/>
      <c r="E180" s="43"/>
      <c r="F180" s="43"/>
      <c r="H180" s="43"/>
      <c r="I180" s="43"/>
      <c r="J180" s="43"/>
      <c r="K180" s="43"/>
      <c r="L180" s="43"/>
      <c r="M180" s="43"/>
      <c r="N180" s="43"/>
    </row>
    <row r="181" spans="1:19" ht="21.75" customHeight="1" x14ac:dyDescent="0.2">
      <c r="I181" s="43"/>
      <c r="J181" s="43"/>
      <c r="K181" s="43"/>
      <c r="L181" s="43"/>
      <c r="M181" s="43"/>
    </row>
    <row r="182" spans="1:19" ht="21.75" customHeight="1" x14ac:dyDescent="0.2"/>
    <row r="183" spans="1:19" ht="21.75" customHeight="1" x14ac:dyDescent="0.2"/>
    <row r="184" spans="1:19" ht="21.75" customHeight="1" x14ac:dyDescent="0.2"/>
    <row r="185" spans="1:19" ht="21.75" customHeight="1" x14ac:dyDescent="0.2"/>
    <row r="186" spans="1:19" ht="21.75" customHeight="1" x14ac:dyDescent="0.2"/>
    <row r="187" spans="1:19" ht="21.75" customHeight="1" x14ac:dyDescent="0.2"/>
    <row r="188" spans="1:19" ht="21.75" customHeight="1" x14ac:dyDescent="0.2"/>
    <row r="189" spans="1:19" ht="21.75" customHeight="1" x14ac:dyDescent="0.2"/>
    <row r="190" spans="1:19" ht="21.75" customHeight="1" x14ac:dyDescent="0.2"/>
    <row r="191" spans="1:19" ht="21.75" customHeight="1" x14ac:dyDescent="0.2"/>
    <row r="192" spans="1:19" ht="21.75" customHeight="1" x14ac:dyDescent="0.2"/>
    <row r="193" spans="1:19" ht="21.75" customHeight="1" x14ac:dyDescent="0.2">
      <c r="A193" s="197">
        <v>6</v>
      </c>
      <c r="B193" s="197"/>
      <c r="C193" s="197"/>
      <c r="D193" s="197"/>
      <c r="E193" s="197"/>
      <c r="F193" s="197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  <c r="Q193" s="197"/>
      <c r="R193" s="197"/>
      <c r="S193" s="197"/>
    </row>
  </sheetData>
  <mergeCells count="24">
    <mergeCell ref="O7:S7"/>
    <mergeCell ref="C7:M7"/>
    <mergeCell ref="A3:S3"/>
    <mergeCell ref="A2:S2"/>
    <mergeCell ref="A1:S1"/>
    <mergeCell ref="A50:S50"/>
    <mergeCell ref="A51:S51"/>
    <mergeCell ref="A52:S52"/>
    <mergeCell ref="A49:S49"/>
    <mergeCell ref="C54:M54"/>
    <mergeCell ref="O54:S54"/>
    <mergeCell ref="A98:S98"/>
    <mergeCell ref="A99:S99"/>
    <mergeCell ref="A100:S100"/>
    <mergeCell ref="A101:S101"/>
    <mergeCell ref="C103:M103"/>
    <mergeCell ref="O103:S103"/>
    <mergeCell ref="A193:S193"/>
    <mergeCell ref="A147:S147"/>
    <mergeCell ref="A148:S148"/>
    <mergeCell ref="A149:S149"/>
    <mergeCell ref="A150:S150"/>
    <mergeCell ref="C152:M152"/>
    <mergeCell ref="O152:S152"/>
  </mergeCells>
  <pageMargins left="0.39" right="0.39" top="0.39" bottom="0.39" header="0" footer="0"/>
  <pageSetup scale="70" fitToHeight="0" orientation="portrait" r:id="rId1"/>
  <rowBreaks count="1" manualBreakCount="1">
    <brk id="49" max="1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8"/>
  <sheetViews>
    <sheetView rightToLeft="1" view="pageBreakPreview" zoomScale="98" zoomScaleNormal="100" zoomScaleSheetLayoutView="98" workbookViewId="0">
      <selection activeCell="AD17" sqref="AD17:AN22"/>
    </sheetView>
  </sheetViews>
  <sheetFormatPr defaultRowHeight="12.75" x14ac:dyDescent="0.2"/>
  <cols>
    <col min="1" max="1" width="6.140625" bestFit="1" customWidth="1"/>
    <col min="2" max="2" width="25.85546875" customWidth="1"/>
    <col min="3" max="3" width="1.28515625" customWidth="1"/>
    <col min="4" max="4" width="7.7109375" customWidth="1"/>
    <col min="5" max="5" width="1.28515625" customWidth="1"/>
    <col min="6" max="6" width="9.140625" customWidth="1"/>
    <col min="7" max="7" width="1.28515625" customWidth="1"/>
    <col min="8" max="8" width="11" customWidth="1"/>
    <col min="9" max="9" width="1.28515625" customWidth="1"/>
    <col min="10" max="10" width="11.140625" customWidth="1"/>
    <col min="11" max="11" width="1.28515625" customWidth="1"/>
    <col min="12" max="12" width="7.42578125" customWidth="1"/>
    <col min="13" max="13" width="1.28515625" customWidth="1"/>
    <col min="14" max="14" width="7.5703125" customWidth="1"/>
    <col min="15" max="15" width="1.28515625" customWidth="1"/>
    <col min="16" max="16" width="8.28515625" bestFit="1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8.28515625" bestFit="1" customWidth="1"/>
    <col min="23" max="23" width="1.28515625" customWidth="1"/>
    <col min="24" max="24" width="13" customWidth="1"/>
    <col min="25" max="25" width="1.28515625" customWidth="1"/>
    <col min="26" max="26" width="8.28515625" bestFit="1" customWidth="1"/>
    <col min="27" max="27" width="1.28515625" customWidth="1"/>
    <col min="28" max="28" width="13" customWidth="1"/>
    <col min="29" max="29" width="1.28515625" customWidth="1"/>
    <col min="30" max="30" width="8.28515625" bestFit="1" customWidth="1"/>
    <col min="31" max="31" width="1.28515625" customWidth="1"/>
    <col min="32" max="32" width="9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8.140625" customWidth="1"/>
    <col min="39" max="39" width="0.28515625" customWidth="1"/>
  </cols>
  <sheetData>
    <row r="1" spans="1:38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  <c r="W1" s="196"/>
      <c r="X1" s="196"/>
      <c r="Y1" s="196"/>
      <c r="Z1" s="196"/>
      <c r="AA1" s="196"/>
      <c r="AB1" s="196"/>
      <c r="AC1" s="196"/>
      <c r="AD1" s="196"/>
      <c r="AE1" s="196"/>
      <c r="AF1" s="196"/>
      <c r="AG1" s="196"/>
      <c r="AH1" s="196"/>
      <c r="AI1" s="196"/>
      <c r="AJ1" s="196"/>
      <c r="AK1" s="196"/>
      <c r="AL1" s="196"/>
    </row>
    <row r="2" spans="1:38" ht="21.75" customHeight="1" x14ac:dyDescent="0.2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</row>
    <row r="3" spans="1:38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6"/>
      <c r="AD3" s="196"/>
      <c r="AE3" s="196"/>
      <c r="AF3" s="196"/>
      <c r="AG3" s="196"/>
      <c r="AH3" s="196"/>
      <c r="AI3" s="196"/>
      <c r="AJ3" s="196"/>
      <c r="AK3" s="196"/>
      <c r="AL3" s="196"/>
    </row>
    <row r="4" spans="1:38" ht="14.45" customHeight="1" x14ac:dyDescent="0.2"/>
    <row r="5" spans="1:38" ht="27" customHeight="1" x14ac:dyDescent="0.2">
      <c r="A5" s="76" t="s">
        <v>241</v>
      </c>
      <c r="B5" s="186" t="s">
        <v>243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  <c r="W5" s="186"/>
      <c r="X5" s="186"/>
      <c r="Y5" s="186"/>
      <c r="Z5" s="186"/>
      <c r="AA5" s="186"/>
      <c r="AB5" s="186"/>
      <c r="AC5" s="186"/>
      <c r="AD5" s="186"/>
      <c r="AE5" s="186"/>
      <c r="AF5" s="186"/>
      <c r="AG5" s="186"/>
      <c r="AH5" s="186"/>
      <c r="AI5" s="186"/>
      <c r="AJ5" s="186"/>
      <c r="AK5" s="186"/>
      <c r="AL5" s="186"/>
    </row>
    <row r="6" spans="1:38" ht="27" customHeigh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</row>
    <row r="7" spans="1:38" ht="14.45" customHeight="1" x14ac:dyDescent="0.2">
      <c r="A7" s="198" t="s">
        <v>244</v>
      </c>
      <c r="B7" s="198"/>
      <c r="C7" s="198"/>
      <c r="D7" s="198"/>
      <c r="E7" s="198"/>
      <c r="F7" s="198"/>
      <c r="G7" s="198"/>
      <c r="H7" s="198"/>
      <c r="I7" s="198"/>
      <c r="J7" s="198"/>
      <c r="K7" s="198"/>
      <c r="L7" s="198"/>
      <c r="M7" s="198"/>
      <c r="N7" s="198"/>
      <c r="O7" s="66"/>
      <c r="P7" s="198" t="s">
        <v>7</v>
      </c>
      <c r="Q7" s="198"/>
      <c r="R7" s="198"/>
      <c r="S7" s="198"/>
      <c r="T7" s="198"/>
      <c r="V7" s="194" t="s">
        <v>8</v>
      </c>
      <c r="W7" s="194"/>
      <c r="X7" s="194"/>
      <c r="Y7" s="194"/>
      <c r="Z7" s="194"/>
      <c r="AA7" s="194"/>
      <c r="AB7" s="194"/>
      <c r="AD7" s="198" t="s">
        <v>9</v>
      </c>
      <c r="AE7" s="198"/>
      <c r="AF7" s="198"/>
      <c r="AG7" s="198"/>
      <c r="AH7" s="198"/>
      <c r="AI7" s="198"/>
      <c r="AJ7" s="198"/>
      <c r="AK7" s="198"/>
      <c r="AL7" s="198"/>
    </row>
    <row r="8" spans="1:38" ht="14.45" customHeight="1" x14ac:dyDescent="0.2">
      <c r="A8" s="202"/>
      <c r="B8" s="202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P8" s="202"/>
      <c r="Q8" s="202"/>
      <c r="R8" s="202"/>
      <c r="S8" s="202"/>
      <c r="T8" s="202"/>
      <c r="V8" s="203" t="s">
        <v>10</v>
      </c>
      <c r="W8" s="203"/>
      <c r="X8" s="203"/>
      <c r="Y8" s="4"/>
      <c r="Z8" s="203" t="s">
        <v>11</v>
      </c>
      <c r="AA8" s="203"/>
      <c r="AB8" s="203"/>
      <c r="AD8" s="202"/>
      <c r="AE8" s="202"/>
      <c r="AF8" s="202"/>
      <c r="AG8" s="202"/>
      <c r="AH8" s="202"/>
      <c r="AI8" s="202"/>
      <c r="AJ8" s="202"/>
      <c r="AK8" s="202"/>
      <c r="AL8" s="202"/>
    </row>
    <row r="9" spans="1:38" ht="57" customHeight="1" x14ac:dyDescent="0.2">
      <c r="A9" s="204" t="s">
        <v>245</v>
      </c>
      <c r="B9" s="204"/>
      <c r="C9" s="59"/>
      <c r="D9" s="67" t="s">
        <v>246</v>
      </c>
      <c r="E9" s="68"/>
      <c r="F9" s="67" t="s">
        <v>247</v>
      </c>
      <c r="G9" s="59"/>
      <c r="H9" s="15" t="s">
        <v>248</v>
      </c>
      <c r="I9" s="59"/>
      <c r="J9" s="15" t="s">
        <v>249</v>
      </c>
      <c r="K9" s="59"/>
      <c r="L9" s="15" t="s">
        <v>250</v>
      </c>
      <c r="M9" s="59"/>
      <c r="N9" s="15" t="s">
        <v>84</v>
      </c>
      <c r="O9" s="59"/>
      <c r="P9" s="15" t="s">
        <v>13</v>
      </c>
      <c r="Q9" s="59"/>
      <c r="R9" s="15" t="s">
        <v>14</v>
      </c>
      <c r="S9" s="59"/>
      <c r="T9" s="15" t="s">
        <v>15</v>
      </c>
      <c r="U9" s="59"/>
      <c r="V9" s="16" t="s">
        <v>13</v>
      </c>
      <c r="W9" s="60"/>
      <c r="X9" s="16" t="s">
        <v>14</v>
      </c>
      <c r="Y9" s="59"/>
      <c r="Z9" s="16" t="s">
        <v>13</v>
      </c>
      <c r="AA9" s="60"/>
      <c r="AB9" s="16" t="s">
        <v>16</v>
      </c>
      <c r="AC9" s="59"/>
      <c r="AD9" s="15" t="s">
        <v>13</v>
      </c>
      <c r="AE9" s="59"/>
      <c r="AF9" s="15" t="s">
        <v>17</v>
      </c>
      <c r="AG9" s="59"/>
      <c r="AH9" s="15" t="s">
        <v>14</v>
      </c>
      <c r="AI9" s="59"/>
      <c r="AJ9" s="15" t="s">
        <v>15</v>
      </c>
      <c r="AK9" s="59"/>
      <c r="AL9" s="61" t="s">
        <v>18</v>
      </c>
    </row>
    <row r="10" spans="1:38" s="78" customFormat="1" ht="26.25" customHeight="1" x14ac:dyDescent="0.2">
      <c r="A10" s="205" t="s">
        <v>251</v>
      </c>
      <c r="B10" s="205"/>
      <c r="D10" s="79" t="s">
        <v>252</v>
      </c>
      <c r="E10" s="80"/>
      <c r="F10" s="79" t="s">
        <v>252</v>
      </c>
      <c r="G10" s="81"/>
      <c r="H10" s="82" t="s">
        <v>253</v>
      </c>
      <c r="I10" s="81"/>
      <c r="J10" s="82" t="s">
        <v>254</v>
      </c>
      <c r="K10" s="81"/>
      <c r="L10" s="83">
        <v>23</v>
      </c>
      <c r="M10" s="81"/>
      <c r="N10" s="83">
        <v>23</v>
      </c>
      <c r="O10" s="81"/>
      <c r="P10" s="83">
        <v>450000</v>
      </c>
      <c r="Q10" s="80"/>
      <c r="R10" s="83">
        <v>450065349264</v>
      </c>
      <c r="S10" s="80"/>
      <c r="T10" s="83">
        <v>431921700000</v>
      </c>
      <c r="U10" s="80"/>
      <c r="V10" s="83">
        <v>200000</v>
      </c>
      <c r="W10" s="80"/>
      <c r="X10" s="83">
        <v>200031250000</v>
      </c>
      <c r="Y10" s="80"/>
      <c r="Z10" s="83">
        <v>270000</v>
      </c>
      <c r="AA10" s="80"/>
      <c r="AB10" s="83">
        <v>269951062500</v>
      </c>
      <c r="AC10" s="80"/>
      <c r="AD10" s="83">
        <v>380000</v>
      </c>
      <c r="AE10" s="80"/>
      <c r="AF10" s="83">
        <v>968421</v>
      </c>
      <c r="AG10" s="80"/>
      <c r="AH10" s="83">
        <v>380056473416</v>
      </c>
      <c r="AI10" s="80"/>
      <c r="AJ10" s="83">
        <v>367933280003</v>
      </c>
      <c r="AK10" s="80"/>
      <c r="AL10" s="84">
        <v>7.39</v>
      </c>
    </row>
    <row r="11" spans="1:38" s="78" customFormat="1" ht="26.25" customHeight="1" x14ac:dyDescent="0.2">
      <c r="A11" s="200" t="s">
        <v>255</v>
      </c>
      <c r="B11" s="200"/>
      <c r="D11" s="85" t="s">
        <v>252</v>
      </c>
      <c r="E11" s="80"/>
      <c r="F11" s="85" t="s">
        <v>252</v>
      </c>
      <c r="G11" s="81"/>
      <c r="H11" s="86" t="s">
        <v>256</v>
      </c>
      <c r="I11" s="81"/>
      <c r="J11" s="86" t="s">
        <v>257</v>
      </c>
      <c r="K11" s="81"/>
      <c r="L11" s="87">
        <v>23</v>
      </c>
      <c r="M11" s="81"/>
      <c r="N11" s="87">
        <v>23</v>
      </c>
      <c r="O11" s="81"/>
      <c r="P11" s="87">
        <v>400000</v>
      </c>
      <c r="Q11" s="80"/>
      <c r="R11" s="87">
        <v>400015625000</v>
      </c>
      <c r="S11" s="80"/>
      <c r="T11" s="87">
        <v>399927500000</v>
      </c>
      <c r="U11" s="80"/>
      <c r="V11" s="87">
        <v>0</v>
      </c>
      <c r="W11" s="80"/>
      <c r="X11" s="87">
        <v>0</v>
      </c>
      <c r="Y11" s="80"/>
      <c r="Z11" s="87">
        <v>400000</v>
      </c>
      <c r="AA11" s="80"/>
      <c r="AB11" s="87">
        <v>399980000000</v>
      </c>
      <c r="AC11" s="80"/>
      <c r="AD11" s="87">
        <v>0</v>
      </c>
      <c r="AE11" s="80"/>
      <c r="AF11" s="87">
        <v>0</v>
      </c>
      <c r="AG11" s="80"/>
      <c r="AH11" s="87">
        <v>0</v>
      </c>
      <c r="AI11" s="80"/>
      <c r="AJ11" s="87">
        <v>0</v>
      </c>
      <c r="AK11" s="80"/>
      <c r="AL11" s="87">
        <v>0</v>
      </c>
    </row>
    <row r="12" spans="1:38" s="78" customFormat="1" ht="26.25" customHeight="1" x14ac:dyDescent="0.2">
      <c r="A12" s="200" t="s">
        <v>258</v>
      </c>
      <c r="B12" s="200"/>
      <c r="D12" s="85" t="s">
        <v>252</v>
      </c>
      <c r="E12" s="80"/>
      <c r="F12" s="85" t="s">
        <v>252</v>
      </c>
      <c r="G12" s="81"/>
      <c r="H12" s="86" t="s">
        <v>259</v>
      </c>
      <c r="I12" s="81"/>
      <c r="J12" s="86" t="s">
        <v>260</v>
      </c>
      <c r="K12" s="81"/>
      <c r="L12" s="87">
        <v>23</v>
      </c>
      <c r="M12" s="81"/>
      <c r="N12" s="87">
        <v>23</v>
      </c>
      <c r="O12" s="81"/>
      <c r="P12" s="87">
        <v>0</v>
      </c>
      <c r="Q12" s="80"/>
      <c r="R12" s="88">
        <v>0</v>
      </c>
      <c r="S12" s="80"/>
      <c r="T12" s="88">
        <v>0</v>
      </c>
      <c r="U12" s="80"/>
      <c r="V12" s="87">
        <v>400000</v>
      </c>
      <c r="W12" s="80"/>
      <c r="X12" s="88">
        <v>400062500000</v>
      </c>
      <c r="Y12" s="80"/>
      <c r="Z12" s="88">
        <v>0</v>
      </c>
      <c r="AA12" s="80"/>
      <c r="AB12" s="88">
        <v>0</v>
      </c>
      <c r="AC12" s="80"/>
      <c r="AD12" s="88">
        <v>400000</v>
      </c>
      <c r="AE12" s="80"/>
      <c r="AF12" s="87">
        <v>991044</v>
      </c>
      <c r="AG12" s="80"/>
      <c r="AH12" s="88">
        <v>400062500000</v>
      </c>
      <c r="AI12" s="80"/>
      <c r="AJ12" s="88">
        <v>396345749310</v>
      </c>
      <c r="AK12" s="80"/>
      <c r="AL12" s="89">
        <v>7.96</v>
      </c>
    </row>
    <row r="13" spans="1:38" s="78" customFormat="1" ht="21.75" customHeight="1" thickBot="1" x14ac:dyDescent="0.25">
      <c r="A13" s="201" t="s">
        <v>80</v>
      </c>
      <c r="B13" s="201"/>
      <c r="C13" s="201"/>
      <c r="D13" s="201"/>
      <c r="E13" s="201"/>
      <c r="F13" s="201"/>
      <c r="G13" s="201"/>
      <c r="H13" s="201"/>
      <c r="I13" s="201"/>
      <c r="J13" s="201"/>
      <c r="K13" s="201"/>
      <c r="L13" s="201"/>
      <c r="M13" s="201"/>
      <c r="N13" s="201"/>
      <c r="O13" s="201"/>
      <c r="P13" s="201"/>
      <c r="Q13" s="81"/>
      <c r="R13" s="90">
        <v>850080974264</v>
      </c>
      <c r="S13" s="81"/>
      <c r="T13" s="90">
        <v>831849200000</v>
      </c>
      <c r="U13" s="81"/>
      <c r="V13" s="91"/>
      <c r="W13" s="81"/>
      <c r="X13" s="90">
        <v>600093750000</v>
      </c>
      <c r="Y13" s="81"/>
      <c r="Z13" s="90">
        <v>670000</v>
      </c>
      <c r="AA13" s="81"/>
      <c r="AB13" s="90">
        <v>669931062500</v>
      </c>
      <c r="AC13" s="81"/>
      <c r="AD13" s="90">
        <v>780000</v>
      </c>
      <c r="AE13" s="81"/>
      <c r="AF13" s="91"/>
      <c r="AG13" s="81"/>
      <c r="AH13" s="90">
        <v>780118973416</v>
      </c>
      <c r="AI13" s="81"/>
      <c r="AJ13" s="90">
        <v>764279029313</v>
      </c>
      <c r="AK13" s="81"/>
      <c r="AL13" s="92">
        <v>15.35</v>
      </c>
    </row>
    <row r="14" spans="1:38" ht="13.5" thickTop="1" x14ac:dyDescent="0.2"/>
    <row r="15" spans="1:38" ht="19.5" customHeight="1" x14ac:dyDescent="0.2">
      <c r="A15" s="199">
        <v>7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</row>
    <row r="18" spans="34:36" x14ac:dyDescent="0.2">
      <c r="AH18" s="77"/>
      <c r="AJ18" s="77"/>
    </row>
  </sheetData>
  <mergeCells count="16">
    <mergeCell ref="A1:AL1"/>
    <mergeCell ref="A2:AL2"/>
    <mergeCell ref="A3:AL3"/>
    <mergeCell ref="B5:AL5"/>
    <mergeCell ref="V7:AB7"/>
    <mergeCell ref="A15:AL15"/>
    <mergeCell ref="A12:B12"/>
    <mergeCell ref="A13:P13"/>
    <mergeCell ref="AD7:AL8"/>
    <mergeCell ref="P7:T8"/>
    <mergeCell ref="A7:N8"/>
    <mergeCell ref="V8:X8"/>
    <mergeCell ref="Z8:AB8"/>
    <mergeCell ref="A9:B9"/>
    <mergeCell ref="A10:B10"/>
    <mergeCell ref="A11:B11"/>
  </mergeCells>
  <pageMargins left="0.39" right="0.39" top="0.39" bottom="0.39" header="0" footer="0"/>
  <pageSetup scale="5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22"/>
  <sheetViews>
    <sheetView rightToLeft="1" view="pageBreakPreview" zoomScaleNormal="100" zoomScaleSheetLayoutView="100" workbookViewId="0">
      <selection activeCell="V7" sqref="V7:V8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</row>
    <row r="2" spans="1:13" ht="21.75" customHeight="1" x14ac:dyDescent="0.2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</row>
    <row r="3" spans="1:13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</row>
    <row r="4" spans="1:13" ht="21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5.5" customHeight="1" x14ac:dyDescent="0.2">
      <c r="A5" s="186" t="s">
        <v>261</v>
      </c>
      <c r="B5" s="186"/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</row>
    <row r="6" spans="1:13" ht="24" customHeight="1" x14ac:dyDescent="0.2">
      <c r="A6" s="186" t="s">
        <v>262</v>
      </c>
      <c r="B6" s="186"/>
      <c r="C6" s="186"/>
      <c r="D6" s="186"/>
      <c r="E6" s="186"/>
      <c r="F6" s="186"/>
      <c r="G6" s="186"/>
      <c r="H6" s="186"/>
      <c r="I6" s="186"/>
      <c r="J6" s="186"/>
      <c r="K6" s="186"/>
      <c r="L6" s="186"/>
      <c r="M6" s="186"/>
    </row>
    <row r="7" spans="1:13" ht="24" customHeight="1" x14ac:dyDescent="0.2"/>
    <row r="8" spans="1:13" ht="14.45" customHeight="1" x14ac:dyDescent="0.2">
      <c r="C8" s="194" t="s">
        <v>9</v>
      </c>
      <c r="D8" s="194"/>
      <c r="E8" s="194"/>
      <c r="F8" s="194"/>
      <c r="G8" s="194"/>
      <c r="H8" s="194"/>
      <c r="I8" s="194"/>
      <c r="J8" s="194"/>
      <c r="K8" s="194"/>
      <c r="L8" s="194"/>
      <c r="M8" s="194"/>
    </row>
    <row r="9" spans="1:13" ht="20.25" customHeight="1" x14ac:dyDescent="0.2">
      <c r="A9" s="3" t="s">
        <v>263</v>
      </c>
      <c r="C9" s="5" t="s">
        <v>13</v>
      </c>
      <c r="D9" s="4"/>
      <c r="E9" s="5" t="s">
        <v>264</v>
      </c>
      <c r="F9" s="4"/>
      <c r="G9" s="5" t="s">
        <v>265</v>
      </c>
      <c r="H9" s="4"/>
      <c r="I9" s="5" t="s">
        <v>266</v>
      </c>
      <c r="J9" s="4"/>
      <c r="K9" s="5" t="s">
        <v>267</v>
      </c>
      <c r="L9" s="4"/>
      <c r="M9" s="5" t="s">
        <v>268</v>
      </c>
    </row>
    <row r="10" spans="1:13" ht="27.75" customHeight="1" x14ac:dyDescent="0.2">
      <c r="A10" s="6" t="s">
        <v>251</v>
      </c>
      <c r="C10" s="93">
        <v>380000</v>
      </c>
      <c r="D10" s="94"/>
      <c r="E10" s="93">
        <v>978180</v>
      </c>
      <c r="F10" s="94"/>
      <c r="G10" s="93">
        <v>968421</v>
      </c>
      <c r="H10" s="94"/>
      <c r="I10" s="95" t="s">
        <v>269</v>
      </c>
      <c r="J10" s="94"/>
      <c r="K10" s="93">
        <v>367933280003</v>
      </c>
      <c r="M10" s="111" t="s">
        <v>93</v>
      </c>
    </row>
    <row r="11" spans="1:13" ht="27.75" customHeight="1" x14ac:dyDescent="0.2">
      <c r="A11" s="10" t="s">
        <v>258</v>
      </c>
      <c r="C11" s="96">
        <v>400000</v>
      </c>
      <c r="D11" s="94"/>
      <c r="E11" s="97">
        <v>1000000</v>
      </c>
      <c r="F11" s="94"/>
      <c r="G11" s="97">
        <v>991044</v>
      </c>
      <c r="H11" s="94"/>
      <c r="I11" s="98" t="s">
        <v>270</v>
      </c>
      <c r="J11" s="94"/>
      <c r="K11" s="96">
        <v>396345749310</v>
      </c>
      <c r="M11" s="75" t="s">
        <v>93</v>
      </c>
    </row>
    <row r="12" spans="1:13" ht="21.75" customHeight="1" x14ac:dyDescent="0.2">
      <c r="A12" s="13" t="s">
        <v>80</v>
      </c>
      <c r="C12" s="99">
        <v>780000</v>
      </c>
      <c r="D12" s="94"/>
      <c r="E12" s="97"/>
      <c r="F12" s="94"/>
      <c r="G12" s="97"/>
      <c r="H12" s="94"/>
      <c r="I12" s="97"/>
      <c r="J12" s="94"/>
      <c r="K12" s="99">
        <v>764279029313</v>
      </c>
      <c r="M12" s="97" t="s">
        <v>93</v>
      </c>
    </row>
    <row r="22" spans="1:13" ht="19.5" customHeight="1" x14ac:dyDescent="0.2">
      <c r="A22" s="197">
        <v>8</v>
      </c>
      <c r="B22" s="197"/>
      <c r="C22" s="197"/>
      <c r="D22" s="197"/>
      <c r="E22" s="197"/>
      <c r="F22" s="197"/>
      <c r="G22" s="197"/>
      <c r="H22" s="197"/>
      <c r="I22" s="197"/>
      <c r="J22" s="197"/>
      <c r="K22" s="197"/>
      <c r="L22" s="197"/>
      <c r="M22" s="197"/>
    </row>
  </sheetData>
  <mergeCells count="7">
    <mergeCell ref="A22:M22"/>
    <mergeCell ref="C8:M8"/>
    <mergeCell ref="A1:M1"/>
    <mergeCell ref="A2:M2"/>
    <mergeCell ref="A3:M3"/>
    <mergeCell ref="A5:M5"/>
    <mergeCell ref="A6:M6"/>
  </mergeCells>
  <pageMargins left="0.39" right="0.39" top="0.39" bottom="0.39" header="0" footer="0"/>
  <pageSetup scale="8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1"/>
  <sheetViews>
    <sheetView rightToLeft="1" view="pageBreakPreview" zoomScale="96" zoomScaleNormal="100" zoomScaleSheetLayoutView="96" workbookViewId="0">
      <selection activeCell="J20" sqref="J20:R24"/>
    </sheetView>
  </sheetViews>
  <sheetFormatPr defaultRowHeight="12.75" x14ac:dyDescent="0.2"/>
  <cols>
    <col min="1" max="1" width="5.140625" customWidth="1"/>
    <col min="2" max="2" width="51.7109375" customWidth="1"/>
    <col min="3" max="3" width="1.28515625" customWidth="1"/>
    <col min="4" max="4" width="9.140625" customWidth="1"/>
    <col min="5" max="5" width="1.28515625" customWidth="1"/>
    <col min="6" max="6" width="14.28515625" customWidth="1"/>
    <col min="7" max="7" width="1.28515625" customWidth="1"/>
    <col min="8" max="8" width="14.85546875" customWidth="1"/>
    <col min="9" max="9" width="1.28515625" customWidth="1"/>
    <col min="10" max="10" width="13" customWidth="1"/>
    <col min="11" max="11" width="1.28515625" customWidth="1"/>
    <col min="12" max="12" width="18.140625" customWidth="1"/>
    <col min="13" max="13" width="1.28515625" customWidth="1"/>
    <col min="14" max="14" width="10.28515625" customWidth="1"/>
  </cols>
  <sheetData>
    <row r="1" spans="1:14" ht="25.5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4" ht="21.75" customHeight="1" x14ac:dyDescent="0.2">
      <c r="A2" s="196" t="s">
        <v>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</row>
    <row r="4" spans="1:14" ht="22.5" customHeight="1" x14ac:dyDescent="0.2"/>
    <row r="5" spans="1:14" ht="22.5" customHeight="1" x14ac:dyDescent="0.2">
      <c r="A5" s="76" t="s">
        <v>242</v>
      </c>
      <c r="B5" s="186" t="s">
        <v>271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</row>
    <row r="6" spans="1:14" ht="27" customHeight="1" x14ac:dyDescent="0.2">
      <c r="F6" s="3" t="s">
        <v>7</v>
      </c>
      <c r="H6" s="194" t="s">
        <v>8</v>
      </c>
      <c r="I6" s="194"/>
      <c r="J6" s="194"/>
      <c r="L6" s="3" t="s">
        <v>9</v>
      </c>
    </row>
    <row r="7" spans="1:14" ht="39.75" customHeight="1" x14ac:dyDescent="0.2">
      <c r="A7" s="194" t="s">
        <v>272</v>
      </c>
      <c r="B7" s="194"/>
      <c r="D7" s="3" t="s">
        <v>506</v>
      </c>
      <c r="F7" s="3" t="s">
        <v>273</v>
      </c>
      <c r="H7" s="3" t="s">
        <v>274</v>
      </c>
      <c r="J7" s="3" t="s">
        <v>275</v>
      </c>
      <c r="L7" s="3" t="s">
        <v>273</v>
      </c>
      <c r="N7" s="61" t="s">
        <v>18</v>
      </c>
    </row>
    <row r="8" spans="1:14" ht="21.75" customHeight="1" x14ac:dyDescent="0.2">
      <c r="A8" s="195" t="s">
        <v>498</v>
      </c>
      <c r="B8" s="195"/>
      <c r="D8" s="75">
        <v>10</v>
      </c>
      <c r="F8" s="23">
        <v>963599553</v>
      </c>
      <c r="G8" s="24"/>
      <c r="H8" s="23">
        <v>580814732876</v>
      </c>
      <c r="I8" s="24"/>
      <c r="J8" s="23">
        <v>580617883420</v>
      </c>
      <c r="K8" s="24"/>
      <c r="L8" s="23">
        <v>1160449009</v>
      </c>
      <c r="N8" s="72">
        <v>2.0000000000000001E-4</v>
      </c>
    </row>
    <row r="9" spans="1:14" ht="21.75" customHeight="1" x14ac:dyDescent="0.2">
      <c r="A9" s="191" t="s">
        <v>499</v>
      </c>
      <c r="B9" s="191"/>
      <c r="D9" s="64">
        <v>10</v>
      </c>
      <c r="F9" s="25">
        <v>1378661445</v>
      </c>
      <c r="G9" s="24"/>
      <c r="H9" s="25">
        <v>4234835140</v>
      </c>
      <c r="I9" s="24"/>
      <c r="J9" s="25">
        <v>4965944792</v>
      </c>
      <c r="K9" s="24"/>
      <c r="L9" s="25">
        <v>647551793</v>
      </c>
      <c r="N9" s="73">
        <v>1E-4</v>
      </c>
    </row>
    <row r="10" spans="1:14" ht="21.75" customHeight="1" x14ac:dyDescent="0.2">
      <c r="A10" s="191" t="s">
        <v>500</v>
      </c>
      <c r="B10" s="191"/>
      <c r="D10" s="64">
        <v>22.5</v>
      </c>
      <c r="F10" s="25">
        <v>150000000000</v>
      </c>
      <c r="G10" s="24"/>
      <c r="H10" s="25">
        <v>0</v>
      </c>
      <c r="I10" s="24"/>
      <c r="J10" s="25">
        <v>61500000000</v>
      </c>
      <c r="K10" s="24"/>
      <c r="L10" s="25">
        <v>88500000000</v>
      </c>
      <c r="N10" s="73">
        <v>1.78E-2</v>
      </c>
    </row>
    <row r="11" spans="1:14" ht="21.75" customHeight="1" x14ac:dyDescent="0.2">
      <c r="A11" s="191" t="s">
        <v>501</v>
      </c>
      <c r="B11" s="191"/>
      <c r="D11" s="64">
        <v>10</v>
      </c>
      <c r="F11" s="25">
        <v>369737875</v>
      </c>
      <c r="G11" s="24"/>
      <c r="H11" s="25">
        <v>205881649</v>
      </c>
      <c r="I11" s="24"/>
      <c r="J11" s="25">
        <v>504000</v>
      </c>
      <c r="K11" s="24"/>
      <c r="L11" s="25">
        <v>575115524</v>
      </c>
      <c r="N11" s="73">
        <v>1E-4</v>
      </c>
    </row>
    <row r="12" spans="1:14" ht="21.75" customHeight="1" x14ac:dyDescent="0.2">
      <c r="A12" s="191" t="s">
        <v>502</v>
      </c>
      <c r="B12" s="191"/>
      <c r="D12" s="64">
        <v>22.5</v>
      </c>
      <c r="F12" s="25">
        <v>19000000000</v>
      </c>
      <c r="G12" s="24"/>
      <c r="H12" s="25">
        <v>0</v>
      </c>
      <c r="I12" s="24"/>
      <c r="J12" s="25">
        <v>19000000000</v>
      </c>
      <c r="K12" s="24"/>
      <c r="L12" s="25">
        <v>0</v>
      </c>
      <c r="N12" s="73">
        <v>0</v>
      </c>
    </row>
    <row r="13" spans="1:14" ht="21.75" customHeight="1" x14ac:dyDescent="0.2">
      <c r="A13" s="191" t="s">
        <v>503</v>
      </c>
      <c r="B13" s="191"/>
      <c r="D13" s="64">
        <v>22.5</v>
      </c>
      <c r="F13" s="25">
        <v>50000000000</v>
      </c>
      <c r="G13" s="24"/>
      <c r="H13" s="25">
        <v>0</v>
      </c>
      <c r="I13" s="24"/>
      <c r="J13" s="25">
        <v>0</v>
      </c>
      <c r="K13" s="24"/>
      <c r="L13" s="25">
        <v>50000000000</v>
      </c>
      <c r="N13" s="73">
        <v>0.01</v>
      </c>
    </row>
    <row r="14" spans="1:14" ht="21.75" customHeight="1" x14ac:dyDescent="0.2">
      <c r="A14" s="191" t="s">
        <v>504</v>
      </c>
      <c r="B14" s="191"/>
      <c r="D14" s="64">
        <v>22.5</v>
      </c>
      <c r="F14" s="25">
        <v>0</v>
      </c>
      <c r="G14" s="24"/>
      <c r="H14" s="25">
        <v>17000000000</v>
      </c>
      <c r="I14" s="24"/>
      <c r="J14" s="25">
        <v>0</v>
      </c>
      <c r="K14" s="24"/>
      <c r="L14" s="25">
        <v>17000000000</v>
      </c>
      <c r="N14" s="73">
        <v>3.3999999999999998E-3</v>
      </c>
    </row>
    <row r="15" spans="1:14" ht="21.75" customHeight="1" x14ac:dyDescent="0.2">
      <c r="A15" s="192" t="s">
        <v>505</v>
      </c>
      <c r="B15" s="192"/>
      <c r="D15" s="64">
        <v>22.5</v>
      </c>
      <c r="F15" s="26">
        <v>0</v>
      </c>
      <c r="G15" s="24"/>
      <c r="H15" s="26">
        <v>60000000000</v>
      </c>
      <c r="I15" s="24"/>
      <c r="J15" s="26">
        <v>0</v>
      </c>
      <c r="K15" s="24"/>
      <c r="L15" s="26">
        <v>60000000000</v>
      </c>
      <c r="N15" s="74">
        <v>1.2E-2</v>
      </c>
    </row>
    <row r="16" spans="1:14" ht="21.75" customHeight="1" thickBot="1" x14ac:dyDescent="0.25">
      <c r="A16" s="193" t="s">
        <v>80</v>
      </c>
      <c r="B16" s="193"/>
      <c r="F16" s="27">
        <v>221711998873</v>
      </c>
      <c r="G16" s="24"/>
      <c r="H16" s="27">
        <v>662255449665</v>
      </c>
      <c r="I16" s="24"/>
      <c r="J16" s="27">
        <v>666084332212</v>
      </c>
      <c r="K16" s="24"/>
      <c r="L16" s="27">
        <f>SUM(L8:L15)</f>
        <v>217883116326</v>
      </c>
      <c r="N16" s="71">
        <f>SUM(N8:N15)</f>
        <v>4.36E-2</v>
      </c>
    </row>
    <row r="19" spans="1:14" ht="21" customHeight="1" x14ac:dyDescent="0.2">
      <c r="A19" s="197">
        <v>9</v>
      </c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</row>
    <row r="20" spans="1:14" x14ac:dyDescent="0.2">
      <c r="L20" s="100"/>
    </row>
    <row r="21" spans="1:14" x14ac:dyDescent="0.2">
      <c r="L21" s="77"/>
    </row>
  </sheetData>
  <mergeCells count="16">
    <mergeCell ref="A1:N1"/>
    <mergeCell ref="A2:N2"/>
    <mergeCell ref="A3:N3"/>
    <mergeCell ref="B5:N5"/>
    <mergeCell ref="H6:J6"/>
    <mergeCell ref="A7:B7"/>
    <mergeCell ref="A8:B8"/>
    <mergeCell ref="A9:B9"/>
    <mergeCell ref="A10:B10"/>
    <mergeCell ref="A11:B11"/>
    <mergeCell ref="A19:N19"/>
    <mergeCell ref="A12:B12"/>
    <mergeCell ref="A13:B13"/>
    <mergeCell ref="A14:B14"/>
    <mergeCell ref="A15:B15"/>
    <mergeCell ref="A16:B16"/>
  </mergeCells>
  <printOptions horizontalCentered="1"/>
  <pageMargins left="0" right="0" top="0.39" bottom="0.39" header="0" footer="0"/>
  <pageSetup scale="96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15"/>
  <sheetViews>
    <sheetView rightToLeft="1" view="pageBreakPreview" zoomScale="96" zoomScaleNormal="100" zoomScaleSheetLayoutView="96" workbookViewId="0">
      <selection activeCell="K10" sqref="K10:L13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style="48" customWidth="1"/>
    <col min="7" max="7" width="1.28515625" style="48" customWidth="1"/>
    <col min="8" max="8" width="15.5703125" style="48" customWidth="1"/>
    <col min="9" max="9" width="1.28515625" style="48" customWidth="1"/>
    <col min="10" max="10" width="14.85546875" style="48" customWidth="1"/>
    <col min="11" max="11" width="15.42578125" bestFit="1" customWidth="1"/>
    <col min="12" max="12" width="18.7109375" bestFit="1" customWidth="1"/>
  </cols>
  <sheetData>
    <row r="1" spans="1:12" ht="29.1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</row>
    <row r="2" spans="1:12" ht="21.7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</row>
    <row r="3" spans="1:12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</row>
    <row r="4" spans="1:12" ht="14.45" customHeight="1" x14ac:dyDescent="0.2"/>
    <row r="5" spans="1:12" ht="29.1" customHeight="1" x14ac:dyDescent="0.2">
      <c r="A5" s="2" t="s">
        <v>277</v>
      </c>
      <c r="B5" s="186" t="s">
        <v>278</v>
      </c>
      <c r="C5" s="186"/>
      <c r="D5" s="186"/>
      <c r="E5" s="186"/>
      <c r="F5" s="186"/>
      <c r="G5" s="186"/>
      <c r="H5" s="186"/>
      <c r="I5" s="186"/>
      <c r="J5" s="186"/>
    </row>
    <row r="6" spans="1:12" ht="14.45" customHeight="1" x14ac:dyDescent="0.2"/>
    <row r="7" spans="1:12" ht="61.5" customHeight="1" x14ac:dyDescent="0.2">
      <c r="A7" s="194" t="s">
        <v>279</v>
      </c>
      <c r="B7" s="194"/>
      <c r="D7" s="3" t="s">
        <v>280</v>
      </c>
      <c r="F7" s="3" t="s">
        <v>273</v>
      </c>
      <c r="H7" s="15" t="s">
        <v>281</v>
      </c>
      <c r="J7" s="15" t="s">
        <v>282</v>
      </c>
      <c r="K7" s="77"/>
    </row>
    <row r="8" spans="1:12" s="78" customFormat="1" ht="27" customHeight="1" x14ac:dyDescent="0.2">
      <c r="A8" s="205" t="s">
        <v>283</v>
      </c>
      <c r="B8" s="205"/>
      <c r="D8" s="111" t="s">
        <v>284</v>
      </c>
      <c r="F8" s="93">
        <f>'درآمد سرمایه گذاری در سهام'!T246</f>
        <v>129783691025</v>
      </c>
      <c r="G8" s="94"/>
      <c r="H8" s="95">
        <v>54.81</v>
      </c>
      <c r="I8" s="94"/>
      <c r="J8" s="95">
        <v>1.72</v>
      </c>
      <c r="K8" s="145"/>
      <c r="L8" s="145"/>
    </row>
    <row r="9" spans="1:12" s="78" customFormat="1" ht="27" customHeight="1" x14ac:dyDescent="0.2">
      <c r="A9" s="200" t="s">
        <v>286</v>
      </c>
      <c r="B9" s="200"/>
      <c r="D9" s="112" t="s">
        <v>285</v>
      </c>
      <c r="F9" s="97">
        <f>'درآمد سرمایه گذاری در اوراق به'!R12</f>
        <v>23968260250</v>
      </c>
      <c r="G9" s="94"/>
      <c r="H9" s="98">
        <v>15.31</v>
      </c>
      <c r="I9" s="94"/>
      <c r="J9" s="98">
        <v>0.48</v>
      </c>
      <c r="K9" s="145"/>
      <c r="L9" s="145"/>
    </row>
    <row r="10" spans="1:12" s="78" customFormat="1" ht="27" customHeight="1" x14ac:dyDescent="0.2">
      <c r="A10" s="200" t="s">
        <v>288</v>
      </c>
      <c r="B10" s="200"/>
      <c r="D10" s="112" t="s">
        <v>287</v>
      </c>
      <c r="F10" s="97">
        <f>'درآمد سپرده بانکی'!J17</f>
        <v>5858527084</v>
      </c>
      <c r="G10" s="94"/>
      <c r="H10" s="98">
        <v>3.75</v>
      </c>
      <c r="I10" s="94"/>
      <c r="J10" s="98">
        <v>0.12</v>
      </c>
      <c r="K10" s="145"/>
      <c r="L10" s="145"/>
    </row>
    <row r="11" spans="1:12" s="78" customFormat="1" ht="27" customHeight="1" x14ac:dyDescent="0.2">
      <c r="A11" s="206" t="s">
        <v>290</v>
      </c>
      <c r="B11" s="206"/>
      <c r="D11" s="112" t="s">
        <v>289</v>
      </c>
      <c r="F11" s="96">
        <f>'سایر درآمدها'!F11</f>
        <v>52586557</v>
      </c>
      <c r="G11" s="94"/>
      <c r="H11" s="113">
        <v>0.03</v>
      </c>
      <c r="I11" s="94"/>
      <c r="J11" s="113">
        <v>0</v>
      </c>
      <c r="K11" s="145"/>
      <c r="L11" s="145"/>
    </row>
    <row r="12" spans="1:12" s="78" customFormat="1" ht="21.75" customHeight="1" thickBot="1" x14ac:dyDescent="0.25">
      <c r="A12" s="193" t="s">
        <v>80</v>
      </c>
      <c r="B12" s="193"/>
      <c r="D12" s="114"/>
      <c r="F12" s="99">
        <f>SUM(F8:F11)</f>
        <v>159663064916</v>
      </c>
      <c r="G12" s="94"/>
      <c r="H12" s="115">
        <v>73.900000000000006</v>
      </c>
      <c r="I12" s="94"/>
      <c r="J12" s="115">
        <v>2.3199999999999998</v>
      </c>
      <c r="K12" s="145"/>
      <c r="L12" s="130"/>
    </row>
    <row r="13" spans="1:12" x14ac:dyDescent="0.2">
      <c r="L13" s="100"/>
    </row>
    <row r="15" spans="1:12" ht="25.5" customHeight="1" x14ac:dyDescent="0.2">
      <c r="A15" s="199">
        <v>10</v>
      </c>
      <c r="B15" s="199"/>
      <c r="C15" s="199"/>
      <c r="D15" s="199"/>
      <c r="E15" s="199"/>
      <c r="F15" s="199"/>
      <c r="G15" s="199"/>
      <c r="H15" s="199"/>
      <c r="I15" s="199"/>
      <c r="J15" s="199"/>
    </row>
  </sheetData>
  <mergeCells count="11">
    <mergeCell ref="A1:J1"/>
    <mergeCell ref="A2:J2"/>
    <mergeCell ref="A3:J3"/>
    <mergeCell ref="B5:J5"/>
    <mergeCell ref="A7:B7"/>
    <mergeCell ref="A15:J15"/>
    <mergeCell ref="A12:B12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54"/>
  <sheetViews>
    <sheetView rightToLeft="1" view="pageBreakPreview" topLeftCell="A237" zoomScaleNormal="100" zoomScaleSheetLayoutView="100" workbookViewId="0">
      <selection activeCell="L249" sqref="L249:V257"/>
    </sheetView>
  </sheetViews>
  <sheetFormatPr defaultRowHeight="12.75" x14ac:dyDescent="0.2"/>
  <cols>
    <col min="1" max="1" width="5.140625" customWidth="1"/>
    <col min="2" max="2" width="23.5703125" customWidth="1"/>
    <col min="3" max="3" width="0.85546875" customWidth="1"/>
    <col min="4" max="4" width="13" customWidth="1"/>
    <col min="5" max="5" width="0.7109375" customWidth="1"/>
    <col min="6" max="6" width="14.28515625" customWidth="1"/>
    <col min="7" max="7" width="0.7109375" customWidth="1"/>
    <col min="8" max="8" width="13" customWidth="1"/>
    <col min="9" max="9" width="0.7109375" customWidth="1"/>
    <col min="10" max="10" width="13" customWidth="1"/>
    <col min="11" max="11" width="0.7109375" customWidth="1"/>
    <col min="12" max="12" width="15.5703125" style="124" customWidth="1"/>
    <col min="13" max="13" width="1.140625" customWidth="1"/>
    <col min="14" max="14" width="15.42578125" bestFit="1" customWidth="1"/>
    <col min="15" max="15" width="0.7109375" customWidth="1"/>
    <col min="16" max="16" width="15.7109375" bestFit="1" customWidth="1"/>
    <col min="17" max="17" width="0.7109375" customWidth="1"/>
    <col min="18" max="18" width="17.7109375" bestFit="1" customWidth="1"/>
    <col min="19" max="19" width="0.85546875" customWidth="1"/>
    <col min="20" max="20" width="15.7109375" bestFit="1" customWidth="1"/>
    <col min="21" max="21" width="0.85546875" customWidth="1"/>
    <col min="22" max="22" width="15.5703125" customWidth="1"/>
    <col min="23" max="23" width="0.28515625" customWidth="1"/>
    <col min="24" max="24" width="17.7109375" bestFit="1" customWidth="1"/>
    <col min="25" max="25" width="11.42578125" bestFit="1" customWidth="1"/>
  </cols>
  <sheetData>
    <row r="1" spans="1:24" ht="29.1" customHeight="1" x14ac:dyDescent="0.2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  <c r="U1" s="196"/>
      <c r="V1" s="196"/>
    </row>
    <row r="2" spans="1:24" ht="21.75" customHeight="1" x14ac:dyDescent="0.2">
      <c r="A2" s="196" t="s">
        <v>276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</row>
    <row r="3" spans="1:24" ht="21.75" customHeight="1" x14ac:dyDescent="0.2">
      <c r="A3" s="196" t="s">
        <v>2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</row>
    <row r="4" spans="1:24" ht="14.45" customHeight="1" x14ac:dyDescent="0.2"/>
    <row r="5" spans="1:24" ht="21" customHeight="1" x14ac:dyDescent="0.2">
      <c r="A5" s="2" t="s">
        <v>291</v>
      </c>
      <c r="B5" s="186" t="s">
        <v>292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  <c r="S5" s="186"/>
      <c r="T5" s="186"/>
      <c r="U5" s="186"/>
      <c r="V5" s="186"/>
    </row>
    <row r="6" spans="1:24" ht="21" customHeight="1" x14ac:dyDescent="0.2">
      <c r="D6" s="194" t="s">
        <v>293</v>
      </c>
      <c r="E6" s="194"/>
      <c r="F6" s="194"/>
      <c r="G6" s="194"/>
      <c r="H6" s="194"/>
      <c r="I6" s="194"/>
      <c r="J6" s="194"/>
      <c r="K6" s="194"/>
      <c r="L6" s="194"/>
      <c r="N6" s="194" t="s">
        <v>294</v>
      </c>
      <c r="O6" s="194"/>
      <c r="P6" s="194"/>
      <c r="Q6" s="194"/>
      <c r="R6" s="194"/>
      <c r="S6" s="194"/>
      <c r="T6" s="194"/>
      <c r="U6" s="194"/>
      <c r="V6" s="194"/>
    </row>
    <row r="7" spans="1:24" s="107" customFormat="1" ht="36" customHeight="1" x14ac:dyDescent="0.2">
      <c r="A7" s="207" t="s">
        <v>295</v>
      </c>
      <c r="B7" s="207"/>
      <c r="D7" s="61" t="s">
        <v>296</v>
      </c>
      <c r="E7" s="108"/>
      <c r="F7" s="61" t="s">
        <v>297</v>
      </c>
      <c r="G7" s="108"/>
      <c r="H7" s="61" t="s">
        <v>298</v>
      </c>
      <c r="I7" s="108"/>
      <c r="J7" s="109" t="s">
        <v>273</v>
      </c>
      <c r="K7" s="110"/>
      <c r="L7" s="125" t="s">
        <v>281</v>
      </c>
      <c r="M7" s="108"/>
      <c r="N7" s="61" t="s">
        <v>296</v>
      </c>
      <c r="O7" s="108"/>
      <c r="P7" s="61" t="s">
        <v>297</v>
      </c>
      <c r="Q7" s="108"/>
      <c r="R7" s="61" t="s">
        <v>298</v>
      </c>
      <c r="S7" s="108"/>
      <c r="T7" s="109" t="s">
        <v>273</v>
      </c>
      <c r="U7" s="110"/>
      <c r="V7" s="109" t="s">
        <v>281</v>
      </c>
    </row>
    <row r="8" spans="1:24" ht="21.75" customHeight="1" x14ac:dyDescent="0.2">
      <c r="A8" s="195" t="s">
        <v>40</v>
      </c>
      <c r="B8" s="195"/>
      <c r="D8" s="30">
        <v>0</v>
      </c>
      <c r="E8" s="31"/>
      <c r="F8" s="30">
        <v>-9411045</v>
      </c>
      <c r="G8" s="31"/>
      <c r="H8" s="30">
        <v>-8413047</v>
      </c>
      <c r="I8" s="31"/>
      <c r="J8" s="32">
        <v>-17824092</v>
      </c>
      <c r="K8" s="31"/>
      <c r="L8" s="128">
        <f>J8/درآمد!$F$12</f>
        <v>-1.1163566232038321E-4</v>
      </c>
      <c r="M8" s="31"/>
      <c r="N8" s="30">
        <v>0</v>
      </c>
      <c r="O8" s="31"/>
      <c r="P8" s="30">
        <v>-9411045</v>
      </c>
      <c r="Q8" s="31"/>
      <c r="R8" s="30">
        <v>-8413047</v>
      </c>
      <c r="S8" s="31"/>
      <c r="T8" s="30">
        <f>R8+P8+N8</f>
        <v>-17824092</v>
      </c>
      <c r="U8" s="48"/>
      <c r="V8" s="69">
        <f>T8/درآمد!F12</f>
        <v>-1.1163566232038321E-4</v>
      </c>
      <c r="X8" s="100"/>
    </row>
    <row r="9" spans="1:24" ht="21.75" customHeight="1" x14ac:dyDescent="0.2">
      <c r="A9" s="191" t="s">
        <v>19</v>
      </c>
      <c r="B9" s="191"/>
      <c r="D9" s="32">
        <v>0</v>
      </c>
      <c r="E9" s="31"/>
      <c r="F9" s="32">
        <v>-72568950</v>
      </c>
      <c r="G9" s="31"/>
      <c r="H9" s="32">
        <v>-33954</v>
      </c>
      <c r="I9" s="31"/>
      <c r="J9" s="32">
        <v>-72602904</v>
      </c>
      <c r="K9" s="31"/>
      <c r="L9" s="129">
        <f>J9/درآمد!$F$12</f>
        <v>-4.5472573157853983E-4</v>
      </c>
      <c r="M9" s="31"/>
      <c r="N9" s="32">
        <v>0</v>
      </c>
      <c r="O9" s="31"/>
      <c r="P9" s="32">
        <v>-72568950</v>
      </c>
      <c r="Q9" s="31"/>
      <c r="R9" s="32">
        <v>-33954</v>
      </c>
      <c r="S9" s="31"/>
      <c r="T9" s="32">
        <f>N9+P9+R9</f>
        <v>-72602904</v>
      </c>
      <c r="U9" s="48"/>
      <c r="V9" s="70">
        <f>T9/درآمد!$F$12</f>
        <v>-4.5472573157853983E-4</v>
      </c>
      <c r="X9" s="100"/>
    </row>
    <row r="10" spans="1:24" ht="21.75" customHeight="1" x14ac:dyDescent="0.2">
      <c r="A10" s="191" t="s">
        <v>63</v>
      </c>
      <c r="B10" s="191"/>
      <c r="D10" s="32">
        <v>0</v>
      </c>
      <c r="E10" s="31"/>
      <c r="F10" s="32">
        <v>-55825812</v>
      </c>
      <c r="G10" s="31"/>
      <c r="H10" s="32">
        <v>121783746</v>
      </c>
      <c r="I10" s="31"/>
      <c r="J10" s="32">
        <v>65957934</v>
      </c>
      <c r="K10" s="31"/>
      <c r="L10" s="129">
        <f>J10/درآمد!$F$12</f>
        <v>4.131070265668581E-4</v>
      </c>
      <c r="M10" s="31"/>
      <c r="N10" s="32">
        <v>0</v>
      </c>
      <c r="O10" s="31"/>
      <c r="P10" s="32">
        <v>-55825812</v>
      </c>
      <c r="Q10" s="31"/>
      <c r="R10" s="32">
        <v>121783746</v>
      </c>
      <c r="S10" s="31"/>
      <c r="T10" s="32">
        <f t="shared" ref="T10:T93" si="0">N10+P10+R10</f>
        <v>65957934</v>
      </c>
      <c r="U10" s="48"/>
      <c r="V10" s="70">
        <f>T10/درآمد!$F$12</f>
        <v>4.131070265668581E-4</v>
      </c>
      <c r="X10" s="100"/>
    </row>
    <row r="11" spans="1:24" ht="21.75" customHeight="1" x14ac:dyDescent="0.2">
      <c r="A11" s="191" t="s">
        <v>41</v>
      </c>
      <c r="B11" s="191"/>
      <c r="D11" s="32">
        <v>248128600</v>
      </c>
      <c r="E11" s="31"/>
      <c r="F11" s="32">
        <v>-304688054</v>
      </c>
      <c r="G11" s="31"/>
      <c r="H11" s="32">
        <v>13588059</v>
      </c>
      <c r="I11" s="31"/>
      <c r="J11" s="32">
        <v>-42971395</v>
      </c>
      <c r="K11" s="31"/>
      <c r="L11" s="129">
        <f>J11/درآمد!$F$12</f>
        <v>-2.6913798142737391E-4</v>
      </c>
      <c r="M11" s="31"/>
      <c r="N11" s="32">
        <f>'درآمد سود سهام'!O11</f>
        <v>248128600</v>
      </c>
      <c r="O11" s="31"/>
      <c r="P11" s="32">
        <v>-304688054</v>
      </c>
      <c r="Q11" s="31"/>
      <c r="R11" s="32">
        <v>13588059</v>
      </c>
      <c r="S11" s="31"/>
      <c r="T11" s="32">
        <f t="shared" si="0"/>
        <v>-42971395</v>
      </c>
      <c r="U11" s="48"/>
      <c r="V11" s="70">
        <f>T11/درآمد!$F$12</f>
        <v>-2.6913798142737391E-4</v>
      </c>
      <c r="X11" s="100"/>
    </row>
    <row r="12" spans="1:24" ht="21.75" customHeight="1" x14ac:dyDescent="0.2">
      <c r="A12" s="191" t="s">
        <v>52</v>
      </c>
      <c r="B12" s="191"/>
      <c r="D12" s="32">
        <v>0</v>
      </c>
      <c r="E12" s="31"/>
      <c r="F12" s="32">
        <v>-8583621751</v>
      </c>
      <c r="G12" s="31"/>
      <c r="H12" s="32">
        <v>-11948260</v>
      </c>
      <c r="I12" s="31"/>
      <c r="J12" s="32">
        <v>-8595570011</v>
      </c>
      <c r="K12" s="31"/>
      <c r="L12" s="126">
        <f>J12/درآمد!$F$12</f>
        <v>-5.3835682131757885E-2</v>
      </c>
      <c r="M12" s="31"/>
      <c r="N12" s="32">
        <v>0</v>
      </c>
      <c r="O12" s="31"/>
      <c r="P12" s="32">
        <v>-8583621751</v>
      </c>
      <c r="Q12" s="31"/>
      <c r="R12" s="32">
        <v>-11948260</v>
      </c>
      <c r="S12" s="31"/>
      <c r="T12" s="32">
        <f t="shared" si="0"/>
        <v>-8595570011</v>
      </c>
      <c r="U12" s="48"/>
      <c r="V12" s="70">
        <f>T12/درآمد!$F$12</f>
        <v>-5.3835682131757885E-2</v>
      </c>
      <c r="X12" s="100"/>
    </row>
    <row r="13" spans="1:24" ht="21.75" customHeight="1" x14ac:dyDescent="0.2">
      <c r="A13" s="191" t="s">
        <v>48</v>
      </c>
      <c r="B13" s="191"/>
      <c r="D13" s="32">
        <v>0</v>
      </c>
      <c r="E13" s="31"/>
      <c r="F13" s="32">
        <v>29668845</v>
      </c>
      <c r="G13" s="31"/>
      <c r="H13" s="32">
        <v>-1449415</v>
      </c>
      <c r="I13" s="31"/>
      <c r="J13" s="32">
        <v>28219430</v>
      </c>
      <c r="K13" s="31"/>
      <c r="L13" s="129">
        <f>J13/درآمد!$F$12</f>
        <v>1.7674363206572833E-4</v>
      </c>
      <c r="M13" s="31"/>
      <c r="N13" s="32">
        <v>0</v>
      </c>
      <c r="O13" s="31"/>
      <c r="P13" s="32">
        <v>29668845</v>
      </c>
      <c r="Q13" s="31"/>
      <c r="R13" s="32">
        <v>-1449415</v>
      </c>
      <c r="S13" s="31"/>
      <c r="T13" s="32">
        <f t="shared" si="0"/>
        <v>28219430</v>
      </c>
      <c r="U13" s="48"/>
      <c r="V13" s="70">
        <f>T13/درآمد!$F$12</f>
        <v>1.7674363206572833E-4</v>
      </c>
      <c r="X13" s="100"/>
    </row>
    <row r="14" spans="1:24" ht="21.75" customHeight="1" x14ac:dyDescent="0.2">
      <c r="A14" s="191" t="s">
        <v>47</v>
      </c>
      <c r="B14" s="191"/>
      <c r="D14" s="32">
        <v>0</v>
      </c>
      <c r="E14" s="31"/>
      <c r="F14" s="32">
        <v>-342400427</v>
      </c>
      <c r="G14" s="31"/>
      <c r="H14" s="32">
        <v>-136023601</v>
      </c>
      <c r="I14" s="31"/>
      <c r="J14" s="32">
        <v>-478424028</v>
      </c>
      <c r="K14" s="31"/>
      <c r="L14" s="129">
        <f>J14/درآمد!$F$12</f>
        <v>-2.9964602536704569E-3</v>
      </c>
      <c r="M14" s="31"/>
      <c r="N14" s="32">
        <v>0</v>
      </c>
      <c r="O14" s="31"/>
      <c r="P14" s="32">
        <v>-342400427</v>
      </c>
      <c r="Q14" s="31"/>
      <c r="R14" s="32">
        <v>-136023601</v>
      </c>
      <c r="S14" s="31"/>
      <c r="T14" s="32">
        <f t="shared" si="0"/>
        <v>-478424028</v>
      </c>
      <c r="U14" s="48"/>
      <c r="V14" s="70">
        <f>T14/درآمد!$F$12</f>
        <v>-2.9964602536704569E-3</v>
      </c>
      <c r="X14" s="100"/>
    </row>
    <row r="15" spans="1:24" ht="21.75" customHeight="1" x14ac:dyDescent="0.2">
      <c r="A15" s="191" t="s">
        <v>38</v>
      </c>
      <c r="B15" s="191"/>
      <c r="D15" s="32">
        <v>15676320000</v>
      </c>
      <c r="E15" s="31"/>
      <c r="F15" s="32">
        <v>56153874238</v>
      </c>
      <c r="G15" s="31"/>
      <c r="H15" s="32">
        <v>2476521235</v>
      </c>
      <c r="I15" s="31"/>
      <c r="J15" s="32">
        <v>74306715473</v>
      </c>
      <c r="K15" s="31"/>
      <c r="L15" s="126">
        <f>J15/درآمد!$F$12</f>
        <v>0.46539702536772265</v>
      </c>
      <c r="M15" s="31"/>
      <c r="N15" s="32">
        <f>'درآمد سود سهام'!O10</f>
        <v>15676320000</v>
      </c>
      <c r="O15" s="31"/>
      <c r="P15" s="32">
        <v>56153874238</v>
      </c>
      <c r="Q15" s="31"/>
      <c r="R15" s="32">
        <v>2476521235</v>
      </c>
      <c r="S15" s="31"/>
      <c r="T15" s="32">
        <f t="shared" si="0"/>
        <v>74306715473</v>
      </c>
      <c r="U15" s="48"/>
      <c r="V15" s="70">
        <f>T15/درآمد!$F$12</f>
        <v>0.46539702536772265</v>
      </c>
      <c r="X15" s="100"/>
    </row>
    <row r="16" spans="1:24" ht="21.75" customHeight="1" x14ac:dyDescent="0.2">
      <c r="A16" s="191" t="s">
        <v>46</v>
      </c>
      <c r="B16" s="191"/>
      <c r="D16" s="32">
        <v>0</v>
      </c>
      <c r="E16" s="31"/>
      <c r="F16" s="32">
        <v>-2403612904</v>
      </c>
      <c r="G16" s="31"/>
      <c r="H16" s="32">
        <v>-105600196</v>
      </c>
      <c r="I16" s="31"/>
      <c r="J16" s="32">
        <v>-2509213100</v>
      </c>
      <c r="K16" s="31"/>
      <c r="L16" s="126">
        <f>J16/درآمد!$F$12</f>
        <v>-1.571567664268575E-2</v>
      </c>
      <c r="M16" s="31"/>
      <c r="N16" s="32">
        <v>0</v>
      </c>
      <c r="O16" s="31"/>
      <c r="P16" s="32">
        <v>-2403612904</v>
      </c>
      <c r="Q16" s="31"/>
      <c r="R16" s="32">
        <v>-105600196</v>
      </c>
      <c r="S16" s="31"/>
      <c r="T16" s="32">
        <f t="shared" si="0"/>
        <v>-2509213100</v>
      </c>
      <c r="U16" s="48"/>
      <c r="V16" s="70">
        <f>T16/درآمد!$F$12</f>
        <v>-1.571567664268575E-2</v>
      </c>
      <c r="X16" s="100"/>
    </row>
    <row r="17" spans="1:24" ht="21.75" customHeight="1" x14ac:dyDescent="0.2">
      <c r="A17" s="191" t="s">
        <v>42</v>
      </c>
      <c r="B17" s="191"/>
      <c r="D17" s="32">
        <v>4887938000</v>
      </c>
      <c r="E17" s="31"/>
      <c r="F17" s="32">
        <v>1189415632</v>
      </c>
      <c r="G17" s="31"/>
      <c r="H17" s="32">
        <v>0</v>
      </c>
      <c r="I17" s="31"/>
      <c r="J17" s="32">
        <v>6077353632</v>
      </c>
      <c r="K17" s="31"/>
      <c r="L17" s="126">
        <f>J17/درآمد!$F$12</f>
        <v>3.8063616248362409E-2</v>
      </c>
      <c r="M17" s="31"/>
      <c r="N17" s="32">
        <f>'درآمد سود سهام'!O9</f>
        <v>4887938000</v>
      </c>
      <c r="O17" s="31"/>
      <c r="P17" s="32">
        <v>1189415632</v>
      </c>
      <c r="Q17" s="31"/>
      <c r="R17" s="32">
        <v>0</v>
      </c>
      <c r="S17" s="31"/>
      <c r="T17" s="32">
        <f t="shared" si="0"/>
        <v>6077353632</v>
      </c>
      <c r="U17" s="48"/>
      <c r="V17" s="70">
        <f>T17/درآمد!$F$12</f>
        <v>3.8063616248362409E-2</v>
      </c>
      <c r="X17" s="100"/>
    </row>
    <row r="18" spans="1:24" ht="21.75" customHeight="1" x14ac:dyDescent="0.2">
      <c r="A18" s="191" t="s">
        <v>58</v>
      </c>
      <c r="B18" s="191"/>
      <c r="D18" s="32">
        <v>1000000</v>
      </c>
      <c r="E18" s="31"/>
      <c r="F18" s="32">
        <v>-14711940</v>
      </c>
      <c r="G18" s="31"/>
      <c r="H18" s="32">
        <v>0</v>
      </c>
      <c r="I18" s="31"/>
      <c r="J18" s="32">
        <v>-13711940</v>
      </c>
      <c r="K18" s="31"/>
      <c r="L18" s="129">
        <f>J18/درآمد!$F$12</f>
        <v>-8.5880475908526249E-5</v>
      </c>
      <c r="M18" s="31"/>
      <c r="N18" s="32">
        <f>'درآمد سود سهام'!O12</f>
        <v>1000000</v>
      </c>
      <c r="O18" s="31"/>
      <c r="P18" s="32">
        <v>-14711940</v>
      </c>
      <c r="Q18" s="31"/>
      <c r="R18" s="32">
        <v>0</v>
      </c>
      <c r="S18" s="31"/>
      <c r="T18" s="32">
        <f t="shared" si="0"/>
        <v>-13711940</v>
      </c>
      <c r="U18" s="48"/>
      <c r="V18" s="70">
        <f>T18/درآمد!$F$12</f>
        <v>-8.5880475908526249E-5</v>
      </c>
      <c r="X18" s="100"/>
    </row>
    <row r="19" spans="1:24" ht="21.75" customHeight="1" x14ac:dyDescent="0.2">
      <c r="A19" s="191" t="s">
        <v>20</v>
      </c>
      <c r="B19" s="191"/>
      <c r="D19" s="32">
        <v>4241060000</v>
      </c>
      <c r="E19" s="31"/>
      <c r="F19" s="32">
        <v>-5409107258</v>
      </c>
      <c r="G19" s="31"/>
      <c r="H19" s="32">
        <v>0</v>
      </c>
      <c r="I19" s="31"/>
      <c r="J19" s="32">
        <v>-1168047258</v>
      </c>
      <c r="K19" s="31"/>
      <c r="L19" s="126">
        <f>J19/درآمد!$F$12</f>
        <v>-7.3157010897574775E-3</v>
      </c>
      <c r="M19" s="31"/>
      <c r="N19" s="32">
        <f>'درآمد سود سهام'!O13</f>
        <v>4241060000</v>
      </c>
      <c r="O19" s="31"/>
      <c r="P19" s="32">
        <v>-5409107258</v>
      </c>
      <c r="Q19" s="31"/>
      <c r="R19" s="32">
        <v>0</v>
      </c>
      <c r="S19" s="31"/>
      <c r="T19" s="32">
        <f t="shared" si="0"/>
        <v>-1168047258</v>
      </c>
      <c r="U19" s="48"/>
      <c r="V19" s="70">
        <f>T19/درآمد!$F$12</f>
        <v>-7.3157010897574775E-3</v>
      </c>
      <c r="X19" s="100"/>
    </row>
    <row r="20" spans="1:24" ht="21.75" customHeight="1" x14ac:dyDescent="0.2">
      <c r="A20" s="191" t="s">
        <v>27</v>
      </c>
      <c r="B20" s="191"/>
      <c r="D20" s="32">
        <v>0</v>
      </c>
      <c r="E20" s="31"/>
      <c r="F20" s="32">
        <v>-2138967443</v>
      </c>
      <c r="G20" s="31"/>
      <c r="H20" s="32">
        <v>0</v>
      </c>
      <c r="I20" s="31"/>
      <c r="J20" s="32">
        <v>-2138967443</v>
      </c>
      <c r="K20" s="31"/>
      <c r="L20" s="126">
        <f>J20/درآمد!$F$12</f>
        <v>-1.3396758004898176E-2</v>
      </c>
      <c r="M20" s="31"/>
      <c r="N20" s="32">
        <v>0</v>
      </c>
      <c r="O20" s="31"/>
      <c r="P20" s="32">
        <v>-2138967443</v>
      </c>
      <c r="Q20" s="31"/>
      <c r="R20" s="32">
        <v>0</v>
      </c>
      <c r="S20" s="31"/>
      <c r="T20" s="32">
        <f t="shared" si="0"/>
        <v>-2138967443</v>
      </c>
      <c r="U20" s="48"/>
      <c r="V20" s="70">
        <f>T20/درآمد!$F$12</f>
        <v>-1.3396758004898176E-2</v>
      </c>
      <c r="X20" s="100"/>
    </row>
    <row r="21" spans="1:24" ht="21.75" customHeight="1" x14ac:dyDescent="0.2">
      <c r="A21" s="191" t="s">
        <v>50</v>
      </c>
      <c r="B21" s="191"/>
      <c r="D21" s="32">
        <v>0</v>
      </c>
      <c r="E21" s="31"/>
      <c r="F21" s="32">
        <v>-582753760</v>
      </c>
      <c r="G21" s="31"/>
      <c r="H21" s="32">
        <v>0</v>
      </c>
      <c r="I21" s="31"/>
      <c r="J21" s="32">
        <v>-582753760</v>
      </c>
      <c r="K21" s="31"/>
      <c r="L21" s="126">
        <f>J21/درآمد!$F$12</f>
        <v>-3.6498971149438435E-3</v>
      </c>
      <c r="M21" s="31"/>
      <c r="N21" s="32">
        <v>0</v>
      </c>
      <c r="O21" s="31"/>
      <c r="P21" s="32">
        <v>-582753760</v>
      </c>
      <c r="Q21" s="31"/>
      <c r="R21" s="32">
        <v>0</v>
      </c>
      <c r="S21" s="31"/>
      <c r="T21" s="32">
        <f t="shared" si="0"/>
        <v>-582753760</v>
      </c>
      <c r="U21" s="48"/>
      <c r="V21" s="70">
        <f>T21/درآمد!$F$12</f>
        <v>-3.6498971149438435E-3</v>
      </c>
      <c r="X21" s="100"/>
    </row>
    <row r="22" spans="1:24" ht="21.75" customHeight="1" x14ac:dyDescent="0.2">
      <c r="A22" s="191" t="s">
        <v>79</v>
      </c>
      <c r="B22" s="191"/>
      <c r="D22" s="32">
        <v>0</v>
      </c>
      <c r="E22" s="31"/>
      <c r="F22" s="32">
        <v>223636833</v>
      </c>
      <c r="G22" s="31"/>
      <c r="H22" s="32">
        <v>1999099</v>
      </c>
      <c r="I22" s="31"/>
      <c r="J22" s="32">
        <v>225635932</v>
      </c>
      <c r="K22" s="31"/>
      <c r="L22" s="129">
        <f>J22/درآمد!$F$12</f>
        <v>1.4132005552988029E-3</v>
      </c>
      <c r="M22" s="31"/>
      <c r="N22" s="32">
        <v>0</v>
      </c>
      <c r="O22" s="31"/>
      <c r="P22" s="32">
        <v>223636833</v>
      </c>
      <c r="Q22" s="31"/>
      <c r="R22" s="32">
        <v>1999099</v>
      </c>
      <c r="S22" s="31"/>
      <c r="T22" s="32">
        <f t="shared" si="0"/>
        <v>225635932</v>
      </c>
      <c r="U22" s="48"/>
      <c r="V22" s="70">
        <f>T22/درآمد!$F$12</f>
        <v>1.4132005552988029E-3</v>
      </c>
      <c r="X22" s="100"/>
    </row>
    <row r="23" spans="1:24" ht="21.75" customHeight="1" x14ac:dyDescent="0.2">
      <c r="A23" s="191" t="s">
        <v>67</v>
      </c>
      <c r="B23" s="191"/>
      <c r="D23" s="32">
        <v>0</v>
      </c>
      <c r="E23" s="31"/>
      <c r="F23" s="32">
        <v>100690519</v>
      </c>
      <c r="G23" s="31"/>
      <c r="H23" s="32">
        <v>0</v>
      </c>
      <c r="I23" s="31"/>
      <c r="J23" s="32">
        <v>100690519</v>
      </c>
      <c r="K23" s="31"/>
      <c r="L23" s="129">
        <f>J23/درآمد!$F$12</f>
        <v>6.3064378134651295E-4</v>
      </c>
      <c r="M23" s="31"/>
      <c r="N23" s="32">
        <v>0</v>
      </c>
      <c r="O23" s="31"/>
      <c r="P23" s="32">
        <v>100690519</v>
      </c>
      <c r="Q23" s="31"/>
      <c r="R23" s="32">
        <v>0</v>
      </c>
      <c r="S23" s="31"/>
      <c r="T23" s="32">
        <f t="shared" si="0"/>
        <v>100690519</v>
      </c>
      <c r="U23" s="48"/>
      <c r="V23" s="70">
        <f>T23/درآمد!$F$12</f>
        <v>6.3064378134651295E-4</v>
      </c>
      <c r="X23" s="100"/>
    </row>
    <row r="24" spans="1:24" ht="21.75" customHeight="1" x14ac:dyDescent="0.2">
      <c r="A24" s="191" t="s">
        <v>75</v>
      </c>
      <c r="B24" s="191"/>
      <c r="D24" s="32">
        <v>0</v>
      </c>
      <c r="E24" s="31"/>
      <c r="F24" s="32">
        <v>-116209168</v>
      </c>
      <c r="G24" s="31"/>
      <c r="H24" s="32">
        <v>0</v>
      </c>
      <c r="I24" s="31"/>
      <c r="J24" s="32">
        <v>-116209168</v>
      </c>
      <c r="K24" s="31"/>
      <c r="L24" s="129">
        <f>J24/درآمد!$F$12</f>
        <v>-7.2784001773446201E-4</v>
      </c>
      <c r="M24" s="31"/>
      <c r="N24" s="32">
        <v>0</v>
      </c>
      <c r="O24" s="31"/>
      <c r="P24" s="32">
        <v>-116209168</v>
      </c>
      <c r="Q24" s="31"/>
      <c r="R24" s="32">
        <v>0</v>
      </c>
      <c r="S24" s="31"/>
      <c r="T24" s="32">
        <f t="shared" si="0"/>
        <v>-116209168</v>
      </c>
      <c r="U24" s="48"/>
      <c r="V24" s="70">
        <f>T24/درآمد!$F$12</f>
        <v>-7.2784001773446201E-4</v>
      </c>
      <c r="X24" s="100"/>
    </row>
    <row r="25" spans="1:24" ht="21.75" customHeight="1" x14ac:dyDescent="0.2">
      <c r="A25" s="191" t="s">
        <v>30</v>
      </c>
      <c r="B25" s="191"/>
      <c r="D25" s="32">
        <v>0</v>
      </c>
      <c r="E25" s="31"/>
      <c r="F25" s="32">
        <v>-161658362</v>
      </c>
      <c r="G25" s="31"/>
      <c r="H25" s="32">
        <v>0</v>
      </c>
      <c r="I25" s="31"/>
      <c r="J25" s="32">
        <v>-161658362</v>
      </c>
      <c r="K25" s="31"/>
      <c r="L25" s="129">
        <f>J25/درآمد!$F$12</f>
        <v>-1.0124969233494907E-3</v>
      </c>
      <c r="M25" s="31"/>
      <c r="N25" s="32">
        <v>0</v>
      </c>
      <c r="O25" s="31"/>
      <c r="P25" s="32">
        <v>-161658362</v>
      </c>
      <c r="Q25" s="31"/>
      <c r="R25" s="32">
        <v>0</v>
      </c>
      <c r="S25" s="31"/>
      <c r="T25" s="32">
        <f t="shared" si="0"/>
        <v>-161658362</v>
      </c>
      <c r="U25" s="48"/>
      <c r="V25" s="70">
        <f>T25/درآمد!$F$12</f>
        <v>-1.0124969233494907E-3</v>
      </c>
      <c r="X25" s="100"/>
    </row>
    <row r="26" spans="1:24" ht="21.75" customHeight="1" x14ac:dyDescent="0.2">
      <c r="A26" s="191" t="s">
        <v>72</v>
      </c>
      <c r="B26" s="191"/>
      <c r="D26" s="32">
        <v>0</v>
      </c>
      <c r="E26" s="31"/>
      <c r="F26" s="32">
        <v>149766713</v>
      </c>
      <c r="G26" s="31"/>
      <c r="H26" s="32">
        <v>0</v>
      </c>
      <c r="I26" s="31"/>
      <c r="J26" s="32">
        <v>149766713</v>
      </c>
      <c r="K26" s="31"/>
      <c r="L26" s="129">
        <f>J26/درآمد!$F$12</f>
        <v>9.3801727455747796E-4</v>
      </c>
      <c r="M26" s="31"/>
      <c r="N26" s="32">
        <v>0</v>
      </c>
      <c r="O26" s="31"/>
      <c r="P26" s="32">
        <v>149766713</v>
      </c>
      <c r="Q26" s="31"/>
      <c r="R26" s="32">
        <v>0</v>
      </c>
      <c r="S26" s="31"/>
      <c r="T26" s="32">
        <f t="shared" si="0"/>
        <v>149766713</v>
      </c>
      <c r="U26" s="48"/>
      <c r="V26" s="70">
        <f>T26/درآمد!$F$12</f>
        <v>9.3801727455747796E-4</v>
      </c>
      <c r="X26" s="100"/>
    </row>
    <row r="27" spans="1:24" ht="21.75" customHeight="1" x14ac:dyDescent="0.2">
      <c r="A27" s="191" t="s">
        <v>60</v>
      </c>
      <c r="B27" s="191"/>
      <c r="D27" s="32">
        <v>0</v>
      </c>
      <c r="E27" s="31"/>
      <c r="F27" s="32">
        <v>-5736661</v>
      </c>
      <c r="G27" s="31"/>
      <c r="H27" s="32">
        <v>0</v>
      </c>
      <c r="I27" s="31"/>
      <c r="J27" s="32">
        <v>-5736661</v>
      </c>
      <c r="K27" s="31"/>
      <c r="L27" s="129">
        <f>J27/درآمد!$F$12</f>
        <v>-3.5929793800576873E-5</v>
      </c>
      <c r="M27" s="31"/>
      <c r="N27" s="32">
        <v>0</v>
      </c>
      <c r="O27" s="31"/>
      <c r="P27" s="32">
        <v>-5736661</v>
      </c>
      <c r="Q27" s="31"/>
      <c r="R27" s="32">
        <v>0</v>
      </c>
      <c r="S27" s="31"/>
      <c r="T27" s="32">
        <f t="shared" si="0"/>
        <v>-5736661</v>
      </c>
      <c r="U27" s="48"/>
      <c r="V27" s="70">
        <f>T27/درآمد!$F$12</f>
        <v>-3.5929793800576873E-5</v>
      </c>
      <c r="X27" s="100"/>
    </row>
    <row r="28" spans="1:24" ht="21.75" customHeight="1" x14ac:dyDescent="0.2">
      <c r="A28" s="191" t="s">
        <v>24</v>
      </c>
      <c r="B28" s="191"/>
      <c r="D28" s="32">
        <v>0</v>
      </c>
      <c r="E28" s="31"/>
      <c r="F28" s="32">
        <v>-7736007</v>
      </c>
      <c r="G28" s="31"/>
      <c r="H28" s="32">
        <v>0</v>
      </c>
      <c r="I28" s="31"/>
      <c r="J28" s="32">
        <v>-7736007</v>
      </c>
      <c r="K28" s="31"/>
      <c r="L28" s="129">
        <f>J28/درآمد!$F$12</f>
        <v>-4.8452076277440713E-5</v>
      </c>
      <c r="M28" s="31"/>
      <c r="N28" s="32">
        <v>0</v>
      </c>
      <c r="O28" s="31"/>
      <c r="P28" s="32">
        <v>-7736007</v>
      </c>
      <c r="Q28" s="31"/>
      <c r="R28" s="32">
        <v>0</v>
      </c>
      <c r="S28" s="31"/>
      <c r="T28" s="32">
        <f t="shared" si="0"/>
        <v>-7736007</v>
      </c>
      <c r="U28" s="48"/>
      <c r="V28" s="70">
        <f>T28/درآمد!$F$12</f>
        <v>-4.8452076277440713E-5</v>
      </c>
      <c r="X28" s="100"/>
    </row>
    <row r="29" spans="1:24" ht="21.75" customHeight="1" x14ac:dyDescent="0.2">
      <c r="A29" s="191" t="s">
        <v>56</v>
      </c>
      <c r="B29" s="191"/>
      <c r="D29" s="32">
        <v>0</v>
      </c>
      <c r="E29" s="31"/>
      <c r="F29" s="32">
        <v>-764464212</v>
      </c>
      <c r="G29" s="31"/>
      <c r="H29" s="32">
        <v>0</v>
      </c>
      <c r="I29" s="31"/>
      <c r="J29" s="32">
        <v>-764464212</v>
      </c>
      <c r="K29" s="31"/>
      <c r="L29" s="126">
        <f>J29/درآمد!$F$12</f>
        <v>-4.7879840738507097E-3</v>
      </c>
      <c r="M29" s="31"/>
      <c r="N29" s="32">
        <v>0</v>
      </c>
      <c r="O29" s="31"/>
      <c r="P29" s="32">
        <v>-764464212</v>
      </c>
      <c r="Q29" s="31"/>
      <c r="R29" s="32">
        <v>0</v>
      </c>
      <c r="S29" s="31"/>
      <c r="T29" s="32">
        <f t="shared" si="0"/>
        <v>-764464212</v>
      </c>
      <c r="U29" s="48"/>
      <c r="V29" s="70">
        <f>T29/درآمد!$F$12</f>
        <v>-4.7879840738507097E-3</v>
      </c>
      <c r="X29" s="100"/>
    </row>
    <row r="30" spans="1:24" ht="21.75" customHeight="1" x14ac:dyDescent="0.2">
      <c r="A30" s="191" t="s">
        <v>71</v>
      </c>
      <c r="B30" s="191"/>
      <c r="D30" s="32">
        <v>0</v>
      </c>
      <c r="E30" s="31"/>
      <c r="F30" s="32">
        <v>-593781700</v>
      </c>
      <c r="G30" s="31"/>
      <c r="H30" s="32">
        <v>23794000</v>
      </c>
      <c r="I30" s="31"/>
      <c r="J30" s="32">
        <v>-569987700</v>
      </c>
      <c r="K30" s="31"/>
      <c r="L30" s="126">
        <f>J30/درآمد!$F$12</f>
        <v>-3.5699408645316626E-3</v>
      </c>
      <c r="M30" s="31"/>
      <c r="N30" s="32">
        <v>0</v>
      </c>
      <c r="O30" s="31"/>
      <c r="P30" s="32">
        <v>-593781700</v>
      </c>
      <c r="Q30" s="31"/>
      <c r="R30" s="32">
        <v>23794000</v>
      </c>
      <c r="S30" s="31"/>
      <c r="T30" s="32">
        <f t="shared" si="0"/>
        <v>-569987700</v>
      </c>
      <c r="U30" s="48"/>
      <c r="V30" s="70">
        <f>T30/درآمد!$F$12</f>
        <v>-3.5699408645316626E-3</v>
      </c>
      <c r="X30" s="100"/>
    </row>
    <row r="31" spans="1:24" ht="21.75" customHeight="1" x14ac:dyDescent="0.2">
      <c r="A31" s="191" t="s">
        <v>73</v>
      </c>
      <c r="B31" s="191"/>
      <c r="D31" s="32">
        <v>0</v>
      </c>
      <c r="E31" s="31"/>
      <c r="F31" s="32">
        <v>-168358440</v>
      </c>
      <c r="G31" s="31"/>
      <c r="H31" s="32">
        <v>0</v>
      </c>
      <c r="I31" s="31"/>
      <c r="J31" s="32">
        <v>-168358440</v>
      </c>
      <c r="K31" s="31"/>
      <c r="L31" s="129">
        <f>J31/درآمد!$F$12</f>
        <v>-1.0544607801971904E-3</v>
      </c>
      <c r="M31" s="31"/>
      <c r="N31" s="32">
        <v>0</v>
      </c>
      <c r="O31" s="31"/>
      <c r="P31" s="32">
        <v>-168358440</v>
      </c>
      <c r="Q31" s="31"/>
      <c r="R31" s="32">
        <v>0</v>
      </c>
      <c r="S31" s="31"/>
      <c r="T31" s="32">
        <f t="shared" si="0"/>
        <v>-168358440</v>
      </c>
      <c r="U31" s="48"/>
      <c r="V31" s="70">
        <f>T31/درآمد!$F$12</f>
        <v>-1.0544607801971904E-3</v>
      </c>
      <c r="X31" s="100"/>
    </row>
    <row r="32" spans="1:24" ht="21.75" customHeight="1" x14ac:dyDescent="0.2">
      <c r="A32" s="191" t="s">
        <v>74</v>
      </c>
      <c r="B32" s="191"/>
      <c r="D32" s="32">
        <v>0</v>
      </c>
      <c r="E32" s="31"/>
      <c r="F32" s="32">
        <v>-382703049</v>
      </c>
      <c r="G32" s="31"/>
      <c r="H32" s="32">
        <v>449408</v>
      </c>
      <c r="I32" s="31"/>
      <c r="J32" s="32">
        <v>-382253641</v>
      </c>
      <c r="K32" s="31"/>
      <c r="L32" s="129">
        <f>J32/درآمد!$F$12</f>
        <v>-2.3941269147069589E-3</v>
      </c>
      <c r="M32" s="31"/>
      <c r="N32" s="32">
        <v>0</v>
      </c>
      <c r="O32" s="31"/>
      <c r="P32" s="32">
        <v>-382703049</v>
      </c>
      <c r="Q32" s="31"/>
      <c r="R32" s="32">
        <v>449408</v>
      </c>
      <c r="S32" s="31"/>
      <c r="T32" s="32">
        <f t="shared" si="0"/>
        <v>-382253641</v>
      </c>
      <c r="U32" s="48"/>
      <c r="V32" s="70">
        <f>T32/درآمد!$F$12</f>
        <v>-2.3941269147069589E-3</v>
      </c>
      <c r="X32" s="100"/>
    </row>
    <row r="33" spans="1:24" ht="21.75" customHeight="1" x14ac:dyDescent="0.2">
      <c r="A33" s="191" t="s">
        <v>45</v>
      </c>
      <c r="B33" s="191"/>
      <c r="D33" s="32">
        <v>0</v>
      </c>
      <c r="E33" s="31"/>
      <c r="F33" s="32">
        <v>-5236218594</v>
      </c>
      <c r="G33" s="31"/>
      <c r="H33" s="32">
        <v>0</v>
      </c>
      <c r="I33" s="31"/>
      <c r="J33" s="32">
        <v>-5236218594</v>
      </c>
      <c r="K33" s="31"/>
      <c r="L33" s="126">
        <f>J33/درآمد!$F$12</f>
        <v>-3.2795428277384103E-2</v>
      </c>
      <c r="M33" s="31"/>
      <c r="N33" s="32">
        <v>0</v>
      </c>
      <c r="O33" s="31"/>
      <c r="P33" s="32">
        <v>-5236218594</v>
      </c>
      <c r="Q33" s="31"/>
      <c r="R33" s="32">
        <v>0</v>
      </c>
      <c r="S33" s="31"/>
      <c r="T33" s="32">
        <f t="shared" si="0"/>
        <v>-5236218594</v>
      </c>
      <c r="U33" s="48"/>
      <c r="V33" s="70">
        <f>T33/درآمد!$F$12</f>
        <v>-3.2795428277384103E-2</v>
      </c>
      <c r="X33" s="100"/>
    </row>
    <row r="34" spans="1:24" ht="21.75" customHeight="1" x14ac:dyDescent="0.2">
      <c r="A34" s="191" t="s">
        <v>65</v>
      </c>
      <c r="B34" s="191"/>
      <c r="D34" s="32">
        <v>0</v>
      </c>
      <c r="E34" s="31"/>
      <c r="F34" s="32">
        <v>540623915</v>
      </c>
      <c r="G34" s="31"/>
      <c r="H34" s="32">
        <v>0</v>
      </c>
      <c r="I34" s="31"/>
      <c r="J34" s="32">
        <v>540623915</v>
      </c>
      <c r="K34" s="31"/>
      <c r="L34" s="129">
        <f>J34/درآمد!$F$12</f>
        <v>3.3860299204730069E-3</v>
      </c>
      <c r="M34" s="31"/>
      <c r="N34" s="32">
        <v>0</v>
      </c>
      <c r="O34" s="31"/>
      <c r="P34" s="32">
        <v>540623915</v>
      </c>
      <c r="Q34" s="31"/>
      <c r="R34" s="32">
        <v>0</v>
      </c>
      <c r="S34" s="31"/>
      <c r="T34" s="32">
        <f t="shared" si="0"/>
        <v>540623915</v>
      </c>
      <c r="U34" s="48"/>
      <c r="V34" s="70">
        <f>T34/درآمد!$F$12</f>
        <v>3.3860299204730069E-3</v>
      </c>
      <c r="X34" s="100"/>
    </row>
    <row r="35" spans="1:24" ht="21.75" customHeight="1" thickBot="1" x14ac:dyDescent="0.25">
      <c r="A35" s="185" t="s">
        <v>513</v>
      </c>
      <c r="B35" s="185"/>
      <c r="D35" s="34">
        <f>SUM(D8:D34)</f>
        <v>25054446600</v>
      </c>
      <c r="E35" s="31"/>
      <c r="F35" s="34">
        <f>SUM(F8:F34)</f>
        <v>31033141158</v>
      </c>
      <c r="G35" s="31"/>
      <c r="H35" s="34">
        <f>SUM(H8:H34)</f>
        <v>2374667074</v>
      </c>
      <c r="I35" s="31"/>
      <c r="J35" s="34">
        <f>SUM(J8:J34)</f>
        <v>58462254832</v>
      </c>
      <c r="K35" s="31"/>
      <c r="L35" s="34">
        <f>SUM(L8:L34)</f>
        <v>0.36616016899561243</v>
      </c>
      <c r="M35" s="31"/>
      <c r="N35" s="34">
        <f>SUM(N8:N34)</f>
        <v>25054446600</v>
      </c>
      <c r="O35" s="31"/>
      <c r="P35" s="34">
        <f>SUM(P8:P34)</f>
        <v>31033141158</v>
      </c>
      <c r="Q35" s="31"/>
      <c r="R35" s="34">
        <f>SUM(R8:R34)</f>
        <v>2374667074</v>
      </c>
      <c r="S35" s="31"/>
      <c r="T35" s="34">
        <f>SUM(T8:T34)</f>
        <v>58462254832</v>
      </c>
      <c r="U35" s="171"/>
      <c r="V35" s="34">
        <f>SUM(V8:V34)</f>
        <v>0.36616016899561243</v>
      </c>
      <c r="X35" s="100"/>
    </row>
    <row r="36" spans="1:24" ht="21.75" customHeight="1" thickTop="1" x14ac:dyDescent="0.2">
      <c r="A36" s="185">
        <v>11</v>
      </c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X36" s="100"/>
    </row>
    <row r="37" spans="1:24" ht="21.75" customHeight="1" x14ac:dyDescent="0.2">
      <c r="A37" s="196" t="s">
        <v>0</v>
      </c>
      <c r="B37" s="196"/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196"/>
      <c r="P37" s="196"/>
      <c r="Q37" s="196"/>
      <c r="R37" s="196"/>
      <c r="S37" s="196"/>
      <c r="T37" s="196"/>
      <c r="U37" s="196"/>
      <c r="V37" s="196"/>
      <c r="X37" s="100"/>
    </row>
    <row r="38" spans="1:24" ht="21.75" customHeight="1" x14ac:dyDescent="0.2">
      <c r="A38" s="196" t="s">
        <v>276</v>
      </c>
      <c r="B38" s="196"/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6"/>
      <c r="S38" s="196"/>
      <c r="T38" s="196"/>
      <c r="U38" s="196"/>
      <c r="V38" s="196"/>
      <c r="X38" s="100"/>
    </row>
    <row r="39" spans="1:24" ht="21.75" customHeight="1" x14ac:dyDescent="0.2">
      <c r="A39" s="196" t="s">
        <v>2</v>
      </c>
      <c r="B39" s="196"/>
      <c r="C39" s="196"/>
      <c r="D39" s="196"/>
      <c r="E39" s="196"/>
      <c r="F39" s="196"/>
      <c r="G39" s="196"/>
      <c r="H39" s="196"/>
      <c r="I39" s="196"/>
      <c r="J39" s="196"/>
      <c r="K39" s="196"/>
      <c r="L39" s="196"/>
      <c r="M39" s="196"/>
      <c r="N39" s="196"/>
      <c r="O39" s="196"/>
      <c r="P39" s="196"/>
      <c r="Q39" s="196"/>
      <c r="R39" s="196"/>
      <c r="S39" s="196"/>
      <c r="T39" s="196"/>
      <c r="U39" s="196"/>
      <c r="V39" s="196"/>
      <c r="X39" s="100"/>
    </row>
    <row r="40" spans="1:24" ht="21.75" customHeight="1" x14ac:dyDescent="0.2">
      <c r="X40" s="100"/>
    </row>
    <row r="41" spans="1:24" ht="21.75" customHeight="1" x14ac:dyDescent="0.2">
      <c r="A41" s="167" t="s">
        <v>291</v>
      </c>
      <c r="B41" s="186" t="s">
        <v>537</v>
      </c>
      <c r="C41" s="186"/>
      <c r="D41" s="186"/>
      <c r="E41" s="186"/>
      <c r="F41" s="186"/>
      <c r="G41" s="186"/>
      <c r="H41" s="186"/>
      <c r="I41" s="186"/>
      <c r="J41" s="186"/>
      <c r="K41" s="186"/>
      <c r="L41" s="186"/>
      <c r="M41" s="186"/>
      <c r="N41" s="186"/>
      <c r="O41" s="186"/>
      <c r="P41" s="186"/>
      <c r="Q41" s="186"/>
      <c r="R41" s="186"/>
      <c r="S41" s="186"/>
      <c r="T41" s="186"/>
      <c r="U41" s="186"/>
      <c r="V41" s="186"/>
      <c r="X41" s="100"/>
    </row>
    <row r="42" spans="1:24" ht="21.75" customHeight="1" x14ac:dyDescent="0.2">
      <c r="D42" s="194" t="s">
        <v>293</v>
      </c>
      <c r="E42" s="194"/>
      <c r="F42" s="194"/>
      <c r="G42" s="194"/>
      <c r="H42" s="194"/>
      <c r="I42" s="194"/>
      <c r="J42" s="194"/>
      <c r="K42" s="194"/>
      <c r="L42" s="194"/>
      <c r="N42" s="194" t="s">
        <v>294</v>
      </c>
      <c r="O42" s="194"/>
      <c r="P42" s="194"/>
      <c r="Q42" s="194"/>
      <c r="R42" s="194"/>
      <c r="S42" s="194"/>
      <c r="T42" s="194"/>
      <c r="U42" s="194"/>
      <c r="V42" s="194"/>
      <c r="X42" s="100"/>
    </row>
    <row r="43" spans="1:24" ht="21.75" customHeight="1" x14ac:dyDescent="0.2">
      <c r="A43" s="207" t="s">
        <v>295</v>
      </c>
      <c r="B43" s="207"/>
      <c r="C43" s="107"/>
      <c r="D43" s="61" t="s">
        <v>296</v>
      </c>
      <c r="E43" s="108"/>
      <c r="F43" s="61" t="s">
        <v>297</v>
      </c>
      <c r="G43" s="108"/>
      <c r="H43" s="61" t="s">
        <v>298</v>
      </c>
      <c r="I43" s="108"/>
      <c r="J43" s="109" t="s">
        <v>273</v>
      </c>
      <c r="K43" s="110"/>
      <c r="L43" s="125" t="s">
        <v>281</v>
      </c>
      <c r="M43" s="108"/>
      <c r="N43" s="61" t="s">
        <v>296</v>
      </c>
      <c r="O43" s="108"/>
      <c r="P43" s="61" t="s">
        <v>297</v>
      </c>
      <c r="Q43" s="108"/>
      <c r="R43" s="61" t="s">
        <v>298</v>
      </c>
      <c r="S43" s="108"/>
      <c r="T43" s="109" t="s">
        <v>273</v>
      </c>
      <c r="U43" s="110"/>
      <c r="V43" s="109" t="s">
        <v>281</v>
      </c>
      <c r="X43" s="100"/>
    </row>
    <row r="44" spans="1:24" ht="21.75" customHeight="1" x14ac:dyDescent="0.2">
      <c r="A44" s="211" t="s">
        <v>514</v>
      </c>
      <c r="B44" s="211"/>
      <c r="D44" s="32">
        <f>D35</f>
        <v>25054446600</v>
      </c>
      <c r="E44" s="31"/>
      <c r="F44" s="32">
        <f>F35</f>
        <v>31033141158</v>
      </c>
      <c r="G44" s="31"/>
      <c r="H44" s="32">
        <f>H35</f>
        <v>2374667074</v>
      </c>
      <c r="I44" s="31"/>
      <c r="J44" s="32">
        <f>J35</f>
        <v>58462254832</v>
      </c>
      <c r="K44" s="31"/>
      <c r="L44" s="32">
        <f>L35</f>
        <v>0.36616016899561243</v>
      </c>
      <c r="M44" s="31"/>
      <c r="N44" s="32">
        <f>N35</f>
        <v>25054446600</v>
      </c>
      <c r="O44" s="31"/>
      <c r="P44" s="32">
        <f>P35</f>
        <v>31033141158</v>
      </c>
      <c r="Q44" s="31"/>
      <c r="R44" s="32">
        <f>R35</f>
        <v>2374667074</v>
      </c>
      <c r="S44" s="31"/>
      <c r="T44" s="32">
        <f>T35</f>
        <v>58462254832</v>
      </c>
      <c r="U44" s="171"/>
      <c r="V44" s="32">
        <f>V35</f>
        <v>0.36616016899561243</v>
      </c>
      <c r="X44" s="100"/>
    </row>
    <row r="45" spans="1:24" ht="21.75" customHeight="1" x14ac:dyDescent="0.2">
      <c r="A45" s="191" t="s">
        <v>68</v>
      </c>
      <c r="B45" s="191"/>
      <c r="D45" s="32">
        <v>0</v>
      </c>
      <c r="E45" s="31"/>
      <c r="F45" s="32">
        <v>140309368</v>
      </c>
      <c r="G45" s="31"/>
      <c r="H45" s="32">
        <v>0</v>
      </c>
      <c r="I45" s="31"/>
      <c r="J45" s="32">
        <v>140309368</v>
      </c>
      <c r="K45" s="31"/>
      <c r="L45" s="129">
        <f>J45/درآمد!$F$12</f>
        <v>8.7878413253445853E-4</v>
      </c>
      <c r="M45" s="31"/>
      <c r="N45" s="32">
        <v>0</v>
      </c>
      <c r="O45" s="31"/>
      <c r="P45" s="32">
        <v>140309368</v>
      </c>
      <c r="Q45" s="31"/>
      <c r="R45" s="32">
        <v>0</v>
      </c>
      <c r="S45" s="31"/>
      <c r="T45" s="32">
        <f t="shared" si="0"/>
        <v>140309368</v>
      </c>
      <c r="U45" s="48"/>
      <c r="V45" s="70">
        <f>T45/درآمد!$F$12</f>
        <v>8.7878413253445853E-4</v>
      </c>
      <c r="X45" s="100"/>
    </row>
    <row r="46" spans="1:24" ht="21.75" customHeight="1" x14ac:dyDescent="0.2">
      <c r="A46" s="191" t="s">
        <v>54</v>
      </c>
      <c r="B46" s="191"/>
      <c r="D46" s="32">
        <v>0</v>
      </c>
      <c r="E46" s="31"/>
      <c r="F46" s="32">
        <v>5094911589</v>
      </c>
      <c r="G46" s="31"/>
      <c r="H46" s="32">
        <v>0</v>
      </c>
      <c r="I46" s="31"/>
      <c r="J46" s="32">
        <v>5094911589</v>
      </c>
      <c r="K46" s="31"/>
      <c r="L46" s="126">
        <f>J46/درآمد!$F$12</f>
        <v>3.1910395755464629E-2</v>
      </c>
      <c r="M46" s="31"/>
      <c r="N46" s="32">
        <v>0</v>
      </c>
      <c r="O46" s="31"/>
      <c r="P46" s="32">
        <v>5094911589</v>
      </c>
      <c r="Q46" s="31"/>
      <c r="R46" s="32">
        <v>0</v>
      </c>
      <c r="S46" s="31"/>
      <c r="T46" s="32">
        <f t="shared" si="0"/>
        <v>5094911589</v>
      </c>
      <c r="U46" s="48"/>
      <c r="V46" s="70">
        <f>T46/درآمد!$F$12</f>
        <v>3.1910395755464629E-2</v>
      </c>
      <c r="X46" s="100"/>
    </row>
    <row r="47" spans="1:24" ht="21.75" customHeight="1" x14ac:dyDescent="0.2">
      <c r="A47" s="191" t="s">
        <v>299</v>
      </c>
      <c r="B47" s="191"/>
      <c r="D47" s="32">
        <v>0</v>
      </c>
      <c r="E47" s="31"/>
      <c r="F47" s="32">
        <v>-302808185</v>
      </c>
      <c r="G47" s="31"/>
      <c r="H47" s="32">
        <v>0</v>
      </c>
      <c r="I47" s="31"/>
      <c r="J47" s="32">
        <v>-302808185</v>
      </c>
      <c r="K47" s="31"/>
      <c r="L47" s="129">
        <f>J47/درآمد!$F$12</f>
        <v>-1.8965449846482013E-3</v>
      </c>
      <c r="M47" s="31"/>
      <c r="N47" s="32">
        <v>0</v>
      </c>
      <c r="O47" s="31"/>
      <c r="P47" s="32">
        <v>-302808185</v>
      </c>
      <c r="Q47" s="31"/>
      <c r="R47" s="32">
        <v>0</v>
      </c>
      <c r="S47" s="31"/>
      <c r="T47" s="32">
        <f t="shared" si="0"/>
        <v>-302808185</v>
      </c>
      <c r="U47" s="48"/>
      <c r="V47" s="70">
        <f>T47/درآمد!$F$12</f>
        <v>-1.8965449846482013E-3</v>
      </c>
      <c r="X47" s="100"/>
    </row>
    <row r="48" spans="1:24" ht="21.75" customHeight="1" x14ac:dyDescent="0.2">
      <c r="A48" s="191" t="s">
        <v>36</v>
      </c>
      <c r="B48" s="191"/>
      <c r="D48" s="32">
        <v>0</v>
      </c>
      <c r="E48" s="31"/>
      <c r="F48" s="32">
        <v>-19268640</v>
      </c>
      <c r="G48" s="31"/>
      <c r="H48" s="32">
        <v>0</v>
      </c>
      <c r="I48" s="31"/>
      <c r="J48" s="32">
        <v>-19268640</v>
      </c>
      <c r="K48" s="31"/>
      <c r="L48" s="129">
        <f>J48/درآمد!$F$12</f>
        <v>-1.2068313989924586E-4</v>
      </c>
      <c r="M48" s="31"/>
      <c r="N48" s="32">
        <v>0</v>
      </c>
      <c r="O48" s="31"/>
      <c r="P48" s="32">
        <v>-19268640</v>
      </c>
      <c r="Q48" s="31"/>
      <c r="R48" s="32">
        <v>0</v>
      </c>
      <c r="S48" s="31"/>
      <c r="T48" s="32">
        <f t="shared" si="0"/>
        <v>-19268640</v>
      </c>
      <c r="U48" s="48"/>
      <c r="V48" s="70">
        <f>T48/درآمد!$F$12</f>
        <v>-1.2068313989924586E-4</v>
      </c>
      <c r="X48" s="100"/>
    </row>
    <row r="49" spans="1:25" ht="21.75" customHeight="1" x14ac:dyDescent="0.2">
      <c r="A49" s="191" t="s">
        <v>66</v>
      </c>
      <c r="B49" s="191"/>
      <c r="D49" s="32">
        <v>0</v>
      </c>
      <c r="E49" s="31"/>
      <c r="F49" s="32">
        <v>0</v>
      </c>
      <c r="G49" s="31"/>
      <c r="H49" s="32">
        <v>51868818</v>
      </c>
      <c r="I49" s="31"/>
      <c r="J49" s="32">
        <v>51868818</v>
      </c>
      <c r="K49" s="31"/>
      <c r="L49" s="129">
        <f>J49/درآمد!$F$12</f>
        <v>3.248642259704121E-4</v>
      </c>
      <c r="M49" s="31"/>
      <c r="N49" s="32">
        <v>0</v>
      </c>
      <c r="O49" s="31"/>
      <c r="P49" s="32">
        <v>0</v>
      </c>
      <c r="Q49" s="31"/>
      <c r="R49" s="32">
        <v>51868818</v>
      </c>
      <c r="S49" s="31"/>
      <c r="T49" s="32">
        <f t="shared" si="0"/>
        <v>51868818</v>
      </c>
      <c r="U49" s="48"/>
      <c r="V49" s="70">
        <f>T49/درآمد!$F$12</f>
        <v>3.248642259704121E-4</v>
      </c>
      <c r="X49" s="100"/>
      <c r="Y49" s="122"/>
    </row>
    <row r="50" spans="1:25" ht="21.75" customHeight="1" x14ac:dyDescent="0.2">
      <c r="A50" s="191" t="s">
        <v>61</v>
      </c>
      <c r="B50" s="191"/>
      <c r="D50" s="32">
        <v>0</v>
      </c>
      <c r="E50" s="31"/>
      <c r="F50" s="32">
        <v>-167143543</v>
      </c>
      <c r="G50" s="31"/>
      <c r="H50" s="32">
        <v>0</v>
      </c>
      <c r="I50" s="31"/>
      <c r="J50" s="32">
        <v>-167143543</v>
      </c>
      <c r="K50" s="31"/>
      <c r="L50" s="129">
        <f>J50/درآمد!$F$12</f>
        <v>-1.0468516503045681E-3</v>
      </c>
      <c r="M50" s="31"/>
      <c r="N50" s="32">
        <v>0</v>
      </c>
      <c r="O50" s="31"/>
      <c r="P50" s="32">
        <v>-167143543</v>
      </c>
      <c r="Q50" s="31"/>
      <c r="R50" s="32">
        <v>0</v>
      </c>
      <c r="S50" s="31"/>
      <c r="T50" s="32">
        <f t="shared" si="0"/>
        <v>-167143543</v>
      </c>
      <c r="U50" s="48"/>
      <c r="V50" s="70">
        <f>T50/درآمد!$F$12</f>
        <v>-1.0468516503045681E-3</v>
      </c>
      <c r="X50" s="100"/>
      <c r="Y50" s="122"/>
    </row>
    <row r="51" spans="1:25" ht="21.75" customHeight="1" x14ac:dyDescent="0.2">
      <c r="A51" s="191" t="s">
        <v>43</v>
      </c>
      <c r="B51" s="191"/>
      <c r="D51" s="32">
        <v>0</v>
      </c>
      <c r="E51" s="31"/>
      <c r="F51" s="32">
        <v>-62262282</v>
      </c>
      <c r="G51" s="31"/>
      <c r="H51" s="32">
        <v>0</v>
      </c>
      <c r="I51" s="31"/>
      <c r="J51" s="32">
        <v>-62262282</v>
      </c>
      <c r="K51" s="31"/>
      <c r="L51" s="129">
        <f>J51/درآمد!$F$12</f>
        <v>-3.8996045849900652E-4</v>
      </c>
      <c r="M51" s="31"/>
      <c r="N51" s="32">
        <v>0</v>
      </c>
      <c r="O51" s="31"/>
      <c r="P51" s="32">
        <v>-62262282</v>
      </c>
      <c r="Q51" s="31"/>
      <c r="R51" s="32">
        <v>0</v>
      </c>
      <c r="S51" s="31"/>
      <c r="T51" s="32">
        <f t="shared" si="0"/>
        <v>-62262282</v>
      </c>
      <c r="U51" s="48"/>
      <c r="V51" s="70">
        <f>T51/درآمد!$F$12</f>
        <v>-3.8996045849900652E-4</v>
      </c>
      <c r="X51" s="100"/>
      <c r="Y51" s="122"/>
    </row>
    <row r="52" spans="1:25" ht="21.75" customHeight="1" x14ac:dyDescent="0.2">
      <c r="A52" s="191" t="s">
        <v>49</v>
      </c>
      <c r="B52" s="191"/>
      <c r="D52" s="32">
        <v>0</v>
      </c>
      <c r="E52" s="31"/>
      <c r="F52" s="32">
        <v>-400138922</v>
      </c>
      <c r="G52" s="31"/>
      <c r="H52" s="32">
        <v>0</v>
      </c>
      <c r="I52" s="31"/>
      <c r="J52" s="32">
        <v>-400138922</v>
      </c>
      <c r="K52" s="31"/>
      <c r="L52" s="129">
        <f>J52/درآمد!$F$12</f>
        <v>-2.5061458153175014E-3</v>
      </c>
      <c r="M52" s="31"/>
      <c r="N52" s="32">
        <v>0</v>
      </c>
      <c r="O52" s="31"/>
      <c r="P52" s="32">
        <v>-400138922</v>
      </c>
      <c r="Q52" s="31"/>
      <c r="R52" s="32">
        <v>0</v>
      </c>
      <c r="S52" s="31"/>
      <c r="T52" s="32">
        <f t="shared" si="0"/>
        <v>-400138922</v>
      </c>
      <c r="U52" s="48"/>
      <c r="V52" s="70">
        <f>T52/درآمد!$F$12</f>
        <v>-2.5061458153175014E-3</v>
      </c>
      <c r="X52" s="100"/>
      <c r="Y52" s="122"/>
    </row>
    <row r="53" spans="1:25" ht="21.75" customHeight="1" x14ac:dyDescent="0.2">
      <c r="A53" s="191" t="s">
        <v>64</v>
      </c>
      <c r="B53" s="191"/>
      <c r="D53" s="32">
        <v>0</v>
      </c>
      <c r="E53" s="31"/>
      <c r="F53" s="32">
        <v>728179025</v>
      </c>
      <c r="G53" s="31"/>
      <c r="H53" s="32">
        <v>0</v>
      </c>
      <c r="I53" s="31"/>
      <c r="J53" s="32">
        <v>728179025</v>
      </c>
      <c r="K53" s="31"/>
      <c r="L53" s="126">
        <f>J53/درآمد!$F$12</f>
        <v>4.5607230788354261E-3</v>
      </c>
      <c r="M53" s="31"/>
      <c r="N53" s="32">
        <v>0</v>
      </c>
      <c r="O53" s="31"/>
      <c r="P53" s="32">
        <v>728179025</v>
      </c>
      <c r="Q53" s="31"/>
      <c r="R53" s="32">
        <v>0</v>
      </c>
      <c r="S53" s="31"/>
      <c r="T53" s="32">
        <f t="shared" si="0"/>
        <v>728179025</v>
      </c>
      <c r="U53" s="48"/>
      <c r="V53" s="70">
        <f>T53/درآمد!$F$12</f>
        <v>4.5607230788354261E-3</v>
      </c>
      <c r="X53" s="100"/>
      <c r="Y53" s="122"/>
    </row>
    <row r="54" spans="1:25" ht="21.75" customHeight="1" x14ac:dyDescent="0.2">
      <c r="A54" s="191" t="s">
        <v>37</v>
      </c>
      <c r="B54" s="191"/>
      <c r="D54" s="32">
        <v>0</v>
      </c>
      <c r="E54" s="31"/>
      <c r="F54" s="32">
        <v>9898335462</v>
      </c>
      <c r="G54" s="31"/>
      <c r="H54" s="32">
        <v>0</v>
      </c>
      <c r="I54" s="31"/>
      <c r="J54" s="32">
        <v>9898335462</v>
      </c>
      <c r="K54" s="31"/>
      <c r="L54" s="126">
        <f>J54/درآمد!$F$12</f>
        <v>6.1995148766607937E-2</v>
      </c>
      <c r="M54" s="31"/>
      <c r="N54" s="32">
        <v>0</v>
      </c>
      <c r="O54" s="31"/>
      <c r="P54" s="32">
        <v>9898335462</v>
      </c>
      <c r="Q54" s="31"/>
      <c r="R54" s="32">
        <v>0</v>
      </c>
      <c r="S54" s="31"/>
      <c r="T54" s="32">
        <f t="shared" si="0"/>
        <v>9898335462</v>
      </c>
      <c r="U54" s="48"/>
      <c r="V54" s="70">
        <f>T54/درآمد!$F$12</f>
        <v>6.1995148766607937E-2</v>
      </c>
      <c r="X54" s="100"/>
      <c r="Y54" s="122"/>
    </row>
    <row r="55" spans="1:25" ht="21.75" customHeight="1" x14ac:dyDescent="0.2">
      <c r="A55" s="191" t="s">
        <v>55</v>
      </c>
      <c r="B55" s="191"/>
      <c r="D55" s="32">
        <v>0</v>
      </c>
      <c r="E55" s="31"/>
      <c r="F55" s="32">
        <v>198810000</v>
      </c>
      <c r="G55" s="31"/>
      <c r="H55" s="32">
        <v>0</v>
      </c>
      <c r="I55" s="31"/>
      <c r="J55" s="32">
        <v>198810000</v>
      </c>
      <c r="K55" s="31"/>
      <c r="L55" s="129">
        <f>J55/درآمد!$F$12</f>
        <v>1.245184664998104E-3</v>
      </c>
      <c r="M55" s="31"/>
      <c r="N55" s="32">
        <v>0</v>
      </c>
      <c r="O55" s="31"/>
      <c r="P55" s="32">
        <v>198810000</v>
      </c>
      <c r="Q55" s="31"/>
      <c r="R55" s="32">
        <v>0</v>
      </c>
      <c r="S55" s="31"/>
      <c r="T55" s="32">
        <f t="shared" si="0"/>
        <v>198810000</v>
      </c>
      <c r="U55" s="48"/>
      <c r="V55" s="70">
        <f>T55/درآمد!$F$12</f>
        <v>1.245184664998104E-3</v>
      </c>
      <c r="X55" s="100"/>
      <c r="Y55" s="122"/>
    </row>
    <row r="56" spans="1:25" ht="21.75" customHeight="1" x14ac:dyDescent="0.2">
      <c r="A56" s="191" t="s">
        <v>57</v>
      </c>
      <c r="B56" s="191"/>
      <c r="D56" s="32">
        <v>0</v>
      </c>
      <c r="E56" s="31"/>
      <c r="F56" s="32">
        <v>-180917100</v>
      </c>
      <c r="G56" s="31"/>
      <c r="H56" s="32">
        <v>0</v>
      </c>
      <c r="I56" s="31"/>
      <c r="J56" s="32">
        <v>-180917100</v>
      </c>
      <c r="K56" s="31"/>
      <c r="L56" s="129">
        <f>J56/درآمد!$F$12</f>
        <v>-1.1331180451482747E-3</v>
      </c>
      <c r="M56" s="31"/>
      <c r="N56" s="32">
        <v>0</v>
      </c>
      <c r="O56" s="31"/>
      <c r="P56" s="32">
        <v>-180917100</v>
      </c>
      <c r="Q56" s="31"/>
      <c r="R56" s="32">
        <v>0</v>
      </c>
      <c r="S56" s="31"/>
      <c r="T56" s="32">
        <f t="shared" si="0"/>
        <v>-180917100</v>
      </c>
      <c r="U56" s="48"/>
      <c r="V56" s="70">
        <f>T56/درآمد!$F$12</f>
        <v>-1.1331180451482747E-3</v>
      </c>
      <c r="X56" s="100"/>
      <c r="Y56" s="122"/>
    </row>
    <row r="57" spans="1:25" ht="21.75" customHeight="1" x14ac:dyDescent="0.2">
      <c r="A57" s="191" t="s">
        <v>44</v>
      </c>
      <c r="B57" s="191"/>
      <c r="D57" s="32">
        <v>0</v>
      </c>
      <c r="E57" s="31"/>
      <c r="F57" s="32">
        <v>-2544853487</v>
      </c>
      <c r="G57" s="31"/>
      <c r="H57" s="32">
        <v>0</v>
      </c>
      <c r="I57" s="31"/>
      <c r="J57" s="32">
        <v>-2544853487</v>
      </c>
      <c r="K57" s="31"/>
      <c r="L57" s="126">
        <f>J57/درآمد!$F$12</f>
        <v>-1.5938899133239533E-2</v>
      </c>
      <c r="M57" s="31"/>
      <c r="N57" s="32">
        <v>0</v>
      </c>
      <c r="O57" s="31"/>
      <c r="P57" s="32">
        <v>-2544853487</v>
      </c>
      <c r="Q57" s="31"/>
      <c r="R57" s="32">
        <v>0</v>
      </c>
      <c r="S57" s="31"/>
      <c r="T57" s="32">
        <f t="shared" si="0"/>
        <v>-2544853487</v>
      </c>
      <c r="U57" s="48"/>
      <c r="V57" s="70">
        <f>T57/درآمد!$F$12</f>
        <v>-1.5938899133239533E-2</v>
      </c>
      <c r="X57" s="100"/>
      <c r="Y57" s="122"/>
    </row>
    <row r="58" spans="1:25" ht="21.75" customHeight="1" x14ac:dyDescent="0.2">
      <c r="A58" s="191" t="s">
        <v>59</v>
      </c>
      <c r="B58" s="191"/>
      <c r="D58" s="32">
        <v>0</v>
      </c>
      <c r="E58" s="31"/>
      <c r="F58" s="32">
        <v>-346846358</v>
      </c>
      <c r="G58" s="31"/>
      <c r="H58" s="32">
        <v>0</v>
      </c>
      <c r="I58" s="31"/>
      <c r="J58" s="32">
        <v>-346846358</v>
      </c>
      <c r="K58" s="31"/>
      <c r="L58" s="129">
        <f>J58/درآمد!$F$12</f>
        <v>-2.1723643986320731E-3</v>
      </c>
      <c r="M58" s="31"/>
      <c r="N58" s="32">
        <v>0</v>
      </c>
      <c r="O58" s="31"/>
      <c r="P58" s="32">
        <v>-346846358</v>
      </c>
      <c r="Q58" s="31"/>
      <c r="R58" s="32">
        <v>0</v>
      </c>
      <c r="S58" s="31"/>
      <c r="T58" s="32">
        <f t="shared" si="0"/>
        <v>-346846358</v>
      </c>
      <c r="U58" s="48"/>
      <c r="V58" s="70">
        <f>T58/درآمد!$F$12</f>
        <v>-2.1723643986320731E-3</v>
      </c>
      <c r="X58" s="100"/>
      <c r="Y58" s="122"/>
    </row>
    <row r="59" spans="1:25" ht="21.75" customHeight="1" x14ac:dyDescent="0.2">
      <c r="A59" s="191" t="s">
        <v>39</v>
      </c>
      <c r="B59" s="191"/>
      <c r="D59" s="32">
        <v>0</v>
      </c>
      <c r="E59" s="31"/>
      <c r="F59" s="32">
        <v>-1040981088</v>
      </c>
      <c r="G59" s="31"/>
      <c r="H59" s="32">
        <v>0</v>
      </c>
      <c r="I59" s="31"/>
      <c r="J59" s="32">
        <v>-1040981088</v>
      </c>
      <c r="K59" s="31"/>
      <c r="L59" s="126">
        <f>J59/درآمد!$F$12</f>
        <v>-6.5198616132520594E-3</v>
      </c>
      <c r="M59" s="31"/>
      <c r="N59" s="32">
        <v>0</v>
      </c>
      <c r="O59" s="31"/>
      <c r="P59" s="32">
        <v>-1040981088</v>
      </c>
      <c r="Q59" s="31"/>
      <c r="R59" s="32">
        <v>0</v>
      </c>
      <c r="S59" s="31"/>
      <c r="T59" s="32">
        <f t="shared" si="0"/>
        <v>-1040981088</v>
      </c>
      <c r="U59" s="48"/>
      <c r="V59" s="70">
        <f>T59/درآمد!$F$12</f>
        <v>-6.5198616132520594E-3</v>
      </c>
      <c r="X59" s="100"/>
      <c r="Y59" s="122"/>
    </row>
    <row r="60" spans="1:25" ht="21.75" customHeight="1" x14ac:dyDescent="0.2">
      <c r="A60" s="191" t="s">
        <v>34</v>
      </c>
      <c r="B60" s="191"/>
      <c r="D60" s="32">
        <v>0</v>
      </c>
      <c r="E60" s="31"/>
      <c r="F60" s="32">
        <v>-569253379</v>
      </c>
      <c r="G60" s="31"/>
      <c r="H60" s="32">
        <v>0</v>
      </c>
      <c r="I60" s="31"/>
      <c r="J60" s="32">
        <v>-569253379</v>
      </c>
      <c r="K60" s="31"/>
      <c r="L60" s="129">
        <f>J60/درآمد!$F$12</f>
        <v>-3.565341673100718E-3</v>
      </c>
      <c r="M60" s="31"/>
      <c r="N60" s="32">
        <v>0</v>
      </c>
      <c r="O60" s="31"/>
      <c r="P60" s="32">
        <v>-569253379</v>
      </c>
      <c r="Q60" s="31"/>
      <c r="R60" s="32">
        <v>0</v>
      </c>
      <c r="S60" s="31"/>
      <c r="T60" s="32">
        <f t="shared" si="0"/>
        <v>-569253379</v>
      </c>
      <c r="U60" s="48"/>
      <c r="V60" s="70">
        <f>T60/درآمد!$F$12</f>
        <v>-3.565341673100718E-3</v>
      </c>
      <c r="X60" s="100"/>
      <c r="Y60" s="122"/>
    </row>
    <row r="61" spans="1:25" ht="21.75" customHeight="1" x14ac:dyDescent="0.2">
      <c r="A61" s="191" t="s">
        <v>70</v>
      </c>
      <c r="B61" s="191"/>
      <c r="D61" s="32">
        <v>0</v>
      </c>
      <c r="E61" s="31"/>
      <c r="F61" s="32">
        <v>-106239469</v>
      </c>
      <c r="G61" s="31"/>
      <c r="H61" s="32">
        <v>29821639</v>
      </c>
      <c r="I61" s="31"/>
      <c r="J61" s="32">
        <v>-76417830</v>
      </c>
      <c r="K61" s="31"/>
      <c r="L61" s="129">
        <f>J61/درآمد!$F$12</f>
        <v>-4.7861933528711866E-4</v>
      </c>
      <c r="M61" s="31"/>
      <c r="N61" s="32">
        <v>0</v>
      </c>
      <c r="O61" s="31"/>
      <c r="P61" s="32">
        <v>-106239469</v>
      </c>
      <c r="Q61" s="31"/>
      <c r="R61" s="32">
        <v>29821639</v>
      </c>
      <c r="S61" s="31"/>
      <c r="T61" s="32">
        <f t="shared" si="0"/>
        <v>-76417830</v>
      </c>
      <c r="U61" s="48"/>
      <c r="V61" s="70">
        <f>T61/درآمد!$F$12</f>
        <v>-4.7861933528711866E-4</v>
      </c>
      <c r="X61" s="100"/>
      <c r="Y61" s="122"/>
    </row>
    <row r="62" spans="1:25" ht="21.75" customHeight="1" x14ac:dyDescent="0.2">
      <c r="A62" s="191" t="s">
        <v>26</v>
      </c>
      <c r="B62" s="191"/>
      <c r="D62" s="32">
        <v>0</v>
      </c>
      <c r="E62" s="31"/>
      <c r="F62" s="32">
        <v>-6882529938</v>
      </c>
      <c r="G62" s="31"/>
      <c r="H62" s="32">
        <v>-80742567</v>
      </c>
      <c r="I62" s="31"/>
      <c r="J62" s="32">
        <v>-6963272505</v>
      </c>
      <c r="K62" s="31"/>
      <c r="L62" s="126">
        <f>J62/درآمد!$F$12</f>
        <v>-4.3612293855585405E-2</v>
      </c>
      <c r="M62" s="31"/>
      <c r="N62" s="32">
        <v>0</v>
      </c>
      <c r="O62" s="31"/>
      <c r="P62" s="32">
        <v>-6882529938</v>
      </c>
      <c r="Q62" s="31"/>
      <c r="R62" s="32">
        <v>-80742567</v>
      </c>
      <c r="S62" s="31"/>
      <c r="T62" s="32">
        <f t="shared" si="0"/>
        <v>-6963272505</v>
      </c>
      <c r="U62" s="48"/>
      <c r="V62" s="70">
        <f>T62/درآمد!$F$12</f>
        <v>-4.3612293855585405E-2</v>
      </c>
      <c r="X62" s="100"/>
      <c r="Y62" s="122"/>
    </row>
    <row r="63" spans="1:25" ht="21.75" customHeight="1" x14ac:dyDescent="0.2">
      <c r="A63" s="191" t="s">
        <v>53</v>
      </c>
      <c r="B63" s="191"/>
      <c r="D63" s="32">
        <v>0</v>
      </c>
      <c r="E63" s="31"/>
      <c r="F63" s="32">
        <v>30461799835</v>
      </c>
      <c r="G63" s="31"/>
      <c r="H63" s="32">
        <v>0</v>
      </c>
      <c r="I63" s="31"/>
      <c r="J63" s="32">
        <v>30461799835</v>
      </c>
      <c r="K63" s="31"/>
      <c r="L63" s="126">
        <f>J63/درآمد!$F$12</f>
        <v>0.19078801882593319</v>
      </c>
      <c r="M63" s="31"/>
      <c r="N63" s="32">
        <v>0</v>
      </c>
      <c r="O63" s="31"/>
      <c r="P63" s="32">
        <v>30461799835</v>
      </c>
      <c r="Q63" s="31"/>
      <c r="R63" s="32">
        <v>0</v>
      </c>
      <c r="S63" s="31"/>
      <c r="T63" s="32">
        <f t="shared" si="0"/>
        <v>30461799835</v>
      </c>
      <c r="U63" s="48"/>
      <c r="V63" s="70">
        <f>T63/درآمد!$F$12</f>
        <v>0.19078801882593319</v>
      </c>
      <c r="X63" s="100"/>
      <c r="Y63" s="122"/>
    </row>
    <row r="64" spans="1:25" ht="21.75" customHeight="1" x14ac:dyDescent="0.2">
      <c r="A64" s="191" t="s">
        <v>28</v>
      </c>
      <c r="B64" s="191"/>
      <c r="D64" s="32">
        <v>0</v>
      </c>
      <c r="E64" s="31"/>
      <c r="F64" s="32">
        <v>-2768621584</v>
      </c>
      <c r="G64" s="31"/>
      <c r="H64" s="32">
        <v>-1024436686</v>
      </c>
      <c r="I64" s="31"/>
      <c r="J64" s="32">
        <v>-3793058270</v>
      </c>
      <c r="K64" s="31"/>
      <c r="L64" s="126">
        <f>J64/درآمد!$F$12</f>
        <v>-2.3756641975998381E-2</v>
      </c>
      <c r="M64" s="31"/>
      <c r="N64" s="32">
        <v>0</v>
      </c>
      <c r="O64" s="31"/>
      <c r="P64" s="32">
        <v>-2768621584</v>
      </c>
      <c r="Q64" s="31"/>
      <c r="R64" s="32">
        <v>-1024436686</v>
      </c>
      <c r="S64" s="31"/>
      <c r="T64" s="32">
        <f t="shared" si="0"/>
        <v>-3793058270</v>
      </c>
      <c r="U64" s="48"/>
      <c r="V64" s="70">
        <f>T64/درآمد!$F$12</f>
        <v>-2.3756641975998381E-2</v>
      </c>
      <c r="X64" s="100"/>
      <c r="Y64" s="122"/>
    </row>
    <row r="65" spans="1:25" ht="21.75" customHeight="1" x14ac:dyDescent="0.2">
      <c r="A65" s="191" t="s">
        <v>51</v>
      </c>
      <c r="B65" s="191"/>
      <c r="D65" s="32">
        <v>0</v>
      </c>
      <c r="E65" s="31"/>
      <c r="F65" s="32">
        <v>-297</v>
      </c>
      <c r="G65" s="31"/>
      <c r="H65" s="32">
        <v>0</v>
      </c>
      <c r="I65" s="31"/>
      <c r="J65" s="32">
        <v>-297</v>
      </c>
      <c r="K65" s="31"/>
      <c r="L65" s="129">
        <f>J65/درآمد!$F$12</f>
        <v>-1.8601672224960359E-9</v>
      </c>
      <c r="M65" s="31"/>
      <c r="N65" s="32">
        <v>0</v>
      </c>
      <c r="O65" s="31"/>
      <c r="P65" s="32">
        <v>-297</v>
      </c>
      <c r="Q65" s="31"/>
      <c r="R65" s="32">
        <v>0</v>
      </c>
      <c r="S65" s="31"/>
      <c r="T65" s="32">
        <f t="shared" si="0"/>
        <v>-297</v>
      </c>
      <c r="U65" s="48"/>
      <c r="V65" s="70">
        <f>T65/درآمد!$F$12</f>
        <v>-1.8601672224960359E-9</v>
      </c>
      <c r="X65" s="100"/>
      <c r="Y65" s="122"/>
    </row>
    <row r="66" spans="1:25" ht="21.75" customHeight="1" x14ac:dyDescent="0.2">
      <c r="A66" s="191" t="s">
        <v>29</v>
      </c>
      <c r="B66" s="191"/>
      <c r="D66" s="32">
        <v>0</v>
      </c>
      <c r="E66" s="31"/>
      <c r="F66" s="32">
        <v>-92312223</v>
      </c>
      <c r="G66" s="31"/>
      <c r="H66" s="32">
        <v>-246807</v>
      </c>
      <c r="I66" s="31"/>
      <c r="J66" s="32">
        <v>-92559030</v>
      </c>
      <c r="K66" s="31"/>
      <c r="L66" s="129">
        <f>J66/درآمد!$F$12</f>
        <v>-5.7971472643780222E-4</v>
      </c>
      <c r="M66" s="31"/>
      <c r="N66" s="32">
        <v>0</v>
      </c>
      <c r="O66" s="31"/>
      <c r="P66" s="32">
        <v>-92312223</v>
      </c>
      <c r="Q66" s="31"/>
      <c r="R66" s="32">
        <v>-246807</v>
      </c>
      <c r="S66" s="31"/>
      <c r="T66" s="32">
        <f t="shared" si="0"/>
        <v>-92559030</v>
      </c>
      <c r="U66" s="48"/>
      <c r="V66" s="70">
        <f>T66/درآمد!$F$12</f>
        <v>-5.7971472643780222E-4</v>
      </c>
      <c r="X66" s="100"/>
      <c r="Y66" s="122"/>
    </row>
    <row r="67" spans="1:25" ht="21.75" customHeight="1" x14ac:dyDescent="0.2">
      <c r="A67" s="191" t="s">
        <v>23</v>
      </c>
      <c r="B67" s="191"/>
      <c r="D67" s="32">
        <v>0</v>
      </c>
      <c r="E67" s="31"/>
      <c r="F67" s="32">
        <v>-96713090</v>
      </c>
      <c r="G67" s="31"/>
      <c r="H67" s="32">
        <v>-60181922</v>
      </c>
      <c r="I67" s="31"/>
      <c r="J67" s="32">
        <v>-156895012</v>
      </c>
      <c r="K67" s="31"/>
      <c r="L67" s="129">
        <f>J67/درآمد!$F$12</f>
        <v>-9.8266316059098403E-4</v>
      </c>
      <c r="M67" s="31"/>
      <c r="N67" s="32">
        <v>0</v>
      </c>
      <c r="O67" s="31"/>
      <c r="P67" s="32">
        <v>-96713090</v>
      </c>
      <c r="Q67" s="31"/>
      <c r="R67" s="32">
        <v>-60181922</v>
      </c>
      <c r="S67" s="31"/>
      <c r="T67" s="32">
        <f t="shared" si="0"/>
        <v>-156895012</v>
      </c>
      <c r="U67" s="48"/>
      <c r="V67" s="70">
        <f>T67/درآمد!$F$12</f>
        <v>-9.8266316059098403E-4</v>
      </c>
      <c r="X67" s="100"/>
      <c r="Y67" s="122"/>
    </row>
    <row r="68" spans="1:25" ht="21.75" customHeight="1" x14ac:dyDescent="0.2">
      <c r="A68" s="191" t="s">
        <v>69</v>
      </c>
      <c r="B68" s="191"/>
      <c r="D68" s="32">
        <v>0</v>
      </c>
      <c r="E68" s="31"/>
      <c r="F68" s="32">
        <v>2648104</v>
      </c>
      <c r="G68" s="31"/>
      <c r="H68" s="32">
        <v>0</v>
      </c>
      <c r="I68" s="31"/>
      <c r="J68" s="32">
        <v>2648104</v>
      </c>
      <c r="K68" s="31"/>
      <c r="L68" s="129">
        <f>J68/درآمد!$F$12</f>
        <v>1.6585576641618327E-5</v>
      </c>
      <c r="M68" s="31"/>
      <c r="N68" s="32">
        <v>0</v>
      </c>
      <c r="O68" s="31"/>
      <c r="P68" s="32">
        <v>2648104</v>
      </c>
      <c r="Q68" s="31"/>
      <c r="R68" s="32">
        <v>0</v>
      </c>
      <c r="S68" s="31"/>
      <c r="T68" s="32">
        <f t="shared" si="0"/>
        <v>2648104</v>
      </c>
      <c r="U68" s="48"/>
      <c r="V68" s="70">
        <f>T68/درآمد!$F$12</f>
        <v>1.6585576641618327E-5</v>
      </c>
      <c r="X68" s="100"/>
      <c r="Y68" s="122"/>
    </row>
    <row r="69" spans="1:25" ht="21.75" customHeight="1" x14ac:dyDescent="0.2">
      <c r="A69" s="191" t="s">
        <v>180</v>
      </c>
      <c r="B69" s="191"/>
      <c r="D69" s="32">
        <v>0</v>
      </c>
      <c r="E69" s="31"/>
      <c r="F69" s="32">
        <v>22782712076</v>
      </c>
      <c r="G69" s="31"/>
      <c r="H69" s="32">
        <v>5453808948</v>
      </c>
      <c r="I69" s="31"/>
      <c r="J69" s="32">
        <v>28236521024</v>
      </c>
      <c r="K69" s="31"/>
      <c r="L69" s="126">
        <f>J69/درآمد!$F$12</f>
        <v>0.17685067638439395</v>
      </c>
      <c r="M69" s="31"/>
      <c r="N69" s="32">
        <v>0</v>
      </c>
      <c r="O69" s="31"/>
      <c r="P69" s="32">
        <v>22782712076</v>
      </c>
      <c r="Q69" s="31"/>
      <c r="R69" s="32">
        <v>5453808948</v>
      </c>
      <c r="S69" s="31"/>
      <c r="T69" s="32">
        <f t="shared" si="0"/>
        <v>28236521024</v>
      </c>
      <c r="U69" s="48"/>
      <c r="V69" s="70">
        <f>T69/درآمد!$F$12</f>
        <v>0.17685067638439395</v>
      </c>
      <c r="X69" s="100"/>
      <c r="Y69" s="122"/>
    </row>
    <row r="70" spans="1:25" ht="21.75" customHeight="1" x14ac:dyDescent="0.2">
      <c r="A70" s="191" t="s">
        <v>218</v>
      </c>
      <c r="B70" s="191"/>
      <c r="D70" s="32">
        <v>0</v>
      </c>
      <c r="E70" s="31"/>
      <c r="F70" s="32">
        <v>6317337709</v>
      </c>
      <c r="G70" s="31"/>
      <c r="H70" s="32">
        <v>0</v>
      </c>
      <c r="I70" s="31"/>
      <c r="J70" s="32">
        <v>6317337709</v>
      </c>
      <c r="K70" s="31"/>
      <c r="L70" s="126">
        <f>J70/درآمد!$F$12</f>
        <v>3.9566681951919196E-2</v>
      </c>
      <c r="M70" s="31"/>
      <c r="N70" s="32">
        <v>0</v>
      </c>
      <c r="O70" s="31"/>
      <c r="P70" s="32">
        <v>6317337709</v>
      </c>
      <c r="Q70" s="31"/>
      <c r="R70" s="32">
        <v>0</v>
      </c>
      <c r="S70" s="31"/>
      <c r="T70" s="32">
        <f t="shared" si="0"/>
        <v>6317337709</v>
      </c>
      <c r="U70" s="48"/>
      <c r="V70" s="70">
        <f>T70/درآمد!$F$12</f>
        <v>3.9566681951919196E-2</v>
      </c>
      <c r="X70" s="100"/>
      <c r="Y70" s="122"/>
    </row>
    <row r="71" spans="1:25" ht="21.75" customHeight="1" x14ac:dyDescent="0.2">
      <c r="A71" s="191" t="s">
        <v>213</v>
      </c>
      <c r="B71" s="191"/>
      <c r="D71" s="32">
        <v>0</v>
      </c>
      <c r="E71" s="31"/>
      <c r="F71" s="32">
        <v>3586707047</v>
      </c>
      <c r="G71" s="31"/>
      <c r="H71" s="32">
        <v>0</v>
      </c>
      <c r="I71" s="31"/>
      <c r="J71" s="32">
        <v>3586707047</v>
      </c>
      <c r="K71" s="31"/>
      <c r="L71" s="126">
        <f>J71/درآمد!$F$12</f>
        <v>2.2464225203787706E-2</v>
      </c>
      <c r="M71" s="31"/>
      <c r="N71" s="32">
        <v>0</v>
      </c>
      <c r="O71" s="31"/>
      <c r="P71" s="32">
        <v>3586707047</v>
      </c>
      <c r="Q71" s="31"/>
      <c r="R71" s="32">
        <v>0</v>
      </c>
      <c r="S71" s="31"/>
      <c r="T71" s="32">
        <f t="shared" si="0"/>
        <v>3586707047</v>
      </c>
      <c r="U71" s="48"/>
      <c r="V71" s="70">
        <f>T71/درآمد!$F$12</f>
        <v>2.2464225203787706E-2</v>
      </c>
      <c r="X71" s="100"/>
      <c r="Y71" s="122"/>
    </row>
    <row r="72" spans="1:25" ht="21.75" customHeight="1" thickBot="1" x14ac:dyDescent="0.25">
      <c r="A72" s="185" t="s">
        <v>513</v>
      </c>
      <c r="B72" s="185"/>
      <c r="D72" s="34">
        <f>SUM(D44:D71)</f>
        <v>25054446600</v>
      </c>
      <c r="E72" s="31"/>
      <c r="F72" s="34">
        <f>SUM(F44:F71)</f>
        <v>94664001788</v>
      </c>
      <c r="G72" s="31"/>
      <c r="H72" s="34">
        <f>SUM(H44:H71)</f>
        <v>6744558497</v>
      </c>
      <c r="I72" s="31"/>
      <c r="J72" s="34">
        <f>SUM(J44:J71)</f>
        <v>126463006885</v>
      </c>
      <c r="K72" s="31"/>
      <c r="L72" s="38">
        <f>SUM(L44:L71)</f>
        <v>0.79206175173659088</v>
      </c>
      <c r="M72" s="31"/>
      <c r="N72" s="34">
        <f>SUM(N44:N71)</f>
        <v>25054446600</v>
      </c>
      <c r="O72" s="31"/>
      <c r="P72" s="34">
        <f>SUM(P44:P71)</f>
        <v>94664001788</v>
      </c>
      <c r="Q72" s="31"/>
      <c r="R72" s="34">
        <f>SUM(R44:R71)</f>
        <v>6744558497</v>
      </c>
      <c r="S72" s="31"/>
      <c r="T72" s="34">
        <f>SUM(T44:T71)</f>
        <v>126463006885</v>
      </c>
      <c r="U72" s="171"/>
      <c r="V72" s="38">
        <f>SUM(V44:V71)</f>
        <v>0.79206175173659088</v>
      </c>
      <c r="X72" s="100"/>
      <c r="Y72" s="122"/>
    </row>
    <row r="73" spans="1:25" ht="21.75" customHeight="1" thickTop="1" x14ac:dyDescent="0.2">
      <c r="A73" s="185">
        <v>12</v>
      </c>
      <c r="B73" s="185"/>
      <c r="C73" s="185"/>
      <c r="D73" s="185"/>
      <c r="E73" s="185"/>
      <c r="F73" s="185"/>
      <c r="G73" s="185"/>
      <c r="H73" s="185"/>
      <c r="I73" s="185"/>
      <c r="J73" s="185"/>
      <c r="K73" s="185"/>
      <c r="L73" s="185"/>
      <c r="M73" s="185"/>
      <c r="N73" s="185"/>
      <c r="O73" s="185"/>
      <c r="P73" s="185"/>
      <c r="Q73" s="185"/>
      <c r="R73" s="185"/>
      <c r="S73" s="185"/>
      <c r="T73" s="185"/>
      <c r="U73" s="185"/>
      <c r="V73" s="185"/>
      <c r="X73" s="100"/>
      <c r="Y73" s="122"/>
    </row>
    <row r="74" spans="1:25" ht="21.75" customHeight="1" x14ac:dyDescent="0.2">
      <c r="A74" s="196" t="s">
        <v>0</v>
      </c>
      <c r="B74" s="196"/>
      <c r="C74" s="196"/>
      <c r="D74" s="19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196"/>
      <c r="P74" s="196"/>
      <c r="Q74" s="196"/>
      <c r="R74" s="196"/>
      <c r="S74" s="196"/>
      <c r="T74" s="196"/>
      <c r="U74" s="196"/>
      <c r="V74" s="196"/>
      <c r="X74" s="100"/>
      <c r="Y74" s="122"/>
    </row>
    <row r="75" spans="1:25" ht="21.75" customHeight="1" x14ac:dyDescent="0.2">
      <c r="A75" s="196" t="s">
        <v>276</v>
      </c>
      <c r="B75" s="196"/>
      <c r="C75" s="196"/>
      <c r="D75" s="19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196"/>
      <c r="P75" s="196"/>
      <c r="Q75" s="196"/>
      <c r="R75" s="196"/>
      <c r="S75" s="196"/>
      <c r="T75" s="196"/>
      <c r="U75" s="196"/>
      <c r="V75" s="196"/>
      <c r="X75" s="100"/>
      <c r="Y75" s="122"/>
    </row>
    <row r="76" spans="1:25" ht="21.75" customHeight="1" x14ac:dyDescent="0.2">
      <c r="A76" s="196" t="s">
        <v>2</v>
      </c>
      <c r="B76" s="196"/>
      <c r="C76" s="196"/>
      <c r="D76" s="196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6"/>
      <c r="P76" s="196"/>
      <c r="Q76" s="196"/>
      <c r="R76" s="196"/>
      <c r="S76" s="196"/>
      <c r="T76" s="196"/>
      <c r="U76" s="196"/>
      <c r="V76" s="196"/>
      <c r="X76" s="100"/>
      <c r="Y76" s="122"/>
    </row>
    <row r="77" spans="1:25" ht="21.75" customHeight="1" x14ac:dyDescent="0.2">
      <c r="X77" s="100"/>
      <c r="Y77" s="122"/>
    </row>
    <row r="78" spans="1:25" ht="21.75" customHeight="1" x14ac:dyDescent="0.2">
      <c r="A78" s="167" t="s">
        <v>291</v>
      </c>
      <c r="B78" s="186" t="s">
        <v>537</v>
      </c>
      <c r="C78" s="186"/>
      <c r="D78" s="186"/>
      <c r="E78" s="186"/>
      <c r="F78" s="186"/>
      <c r="G78" s="186"/>
      <c r="H78" s="186"/>
      <c r="I78" s="186"/>
      <c r="J78" s="186"/>
      <c r="K78" s="186"/>
      <c r="L78" s="186"/>
      <c r="M78" s="186"/>
      <c r="N78" s="186"/>
      <c r="O78" s="186"/>
      <c r="P78" s="186"/>
      <c r="Q78" s="186"/>
      <c r="R78" s="186"/>
      <c r="S78" s="186"/>
      <c r="T78" s="186"/>
      <c r="U78" s="186"/>
      <c r="V78" s="186"/>
      <c r="X78" s="100"/>
      <c r="Y78" s="122"/>
    </row>
    <row r="79" spans="1:25" ht="21.75" customHeight="1" x14ac:dyDescent="0.2">
      <c r="D79" s="194" t="s">
        <v>293</v>
      </c>
      <c r="E79" s="194"/>
      <c r="F79" s="194"/>
      <c r="G79" s="194"/>
      <c r="H79" s="194"/>
      <c r="I79" s="194"/>
      <c r="J79" s="194"/>
      <c r="K79" s="194"/>
      <c r="L79" s="194"/>
      <c r="N79" s="194" t="s">
        <v>294</v>
      </c>
      <c r="O79" s="194"/>
      <c r="P79" s="194"/>
      <c r="Q79" s="194"/>
      <c r="R79" s="194"/>
      <c r="S79" s="194"/>
      <c r="T79" s="194"/>
      <c r="U79" s="194"/>
      <c r="V79" s="194"/>
      <c r="X79" s="100"/>
      <c r="Y79" s="122"/>
    </row>
    <row r="80" spans="1:25" ht="21.75" customHeight="1" x14ac:dyDescent="0.2">
      <c r="A80" s="207" t="s">
        <v>295</v>
      </c>
      <c r="B80" s="207"/>
      <c r="C80" s="107"/>
      <c r="D80" s="61" t="s">
        <v>296</v>
      </c>
      <c r="E80" s="108"/>
      <c r="F80" s="61" t="s">
        <v>297</v>
      </c>
      <c r="G80" s="108"/>
      <c r="H80" s="61" t="s">
        <v>298</v>
      </c>
      <c r="I80" s="108"/>
      <c r="J80" s="109" t="s">
        <v>273</v>
      </c>
      <c r="K80" s="110"/>
      <c r="L80" s="125" t="s">
        <v>281</v>
      </c>
      <c r="M80" s="108"/>
      <c r="N80" s="61" t="s">
        <v>296</v>
      </c>
      <c r="O80" s="108"/>
      <c r="P80" s="61" t="s">
        <v>297</v>
      </c>
      <c r="Q80" s="108"/>
      <c r="R80" s="61" t="s">
        <v>298</v>
      </c>
      <c r="S80" s="108"/>
      <c r="T80" s="109" t="s">
        <v>273</v>
      </c>
      <c r="U80" s="110"/>
      <c r="V80" s="109" t="s">
        <v>281</v>
      </c>
      <c r="X80" s="100"/>
      <c r="Y80" s="122"/>
    </row>
    <row r="81" spans="1:25" ht="21.75" customHeight="1" x14ac:dyDescent="0.2">
      <c r="A81" s="211" t="s">
        <v>514</v>
      </c>
      <c r="B81" s="211"/>
      <c r="D81" s="32">
        <f>D72</f>
        <v>25054446600</v>
      </c>
      <c r="E81" s="31"/>
      <c r="F81" s="32">
        <f>F72</f>
        <v>94664001788</v>
      </c>
      <c r="G81" s="31"/>
      <c r="H81" s="32">
        <f>H72</f>
        <v>6744558497</v>
      </c>
      <c r="I81" s="31"/>
      <c r="J81" s="32">
        <f>J72</f>
        <v>126463006885</v>
      </c>
      <c r="K81" s="31"/>
      <c r="L81" s="36">
        <f>L72</f>
        <v>0.79206175173659088</v>
      </c>
      <c r="M81" s="31"/>
      <c r="N81" s="32">
        <f>N72</f>
        <v>25054446600</v>
      </c>
      <c r="O81" s="31"/>
      <c r="P81" s="32">
        <f>P72</f>
        <v>94664001788</v>
      </c>
      <c r="Q81" s="31"/>
      <c r="R81" s="32">
        <f>R72</f>
        <v>6744558497</v>
      </c>
      <c r="S81" s="31"/>
      <c r="T81" s="32">
        <f>T72</f>
        <v>126463006885</v>
      </c>
      <c r="U81" s="171"/>
      <c r="V81" s="36">
        <f>V72</f>
        <v>0.79206175173659088</v>
      </c>
      <c r="X81" s="100"/>
      <c r="Y81" s="122"/>
    </row>
    <row r="82" spans="1:25" ht="21.75" customHeight="1" x14ac:dyDescent="0.2">
      <c r="A82" s="191" t="s">
        <v>189</v>
      </c>
      <c r="B82" s="191"/>
      <c r="D82" s="32">
        <v>0</v>
      </c>
      <c r="E82" s="31"/>
      <c r="F82" s="32">
        <v>3172569031</v>
      </c>
      <c r="G82" s="31"/>
      <c r="H82" s="32">
        <v>0</v>
      </c>
      <c r="I82" s="31"/>
      <c r="J82" s="32">
        <v>3172569031</v>
      </c>
      <c r="K82" s="31"/>
      <c r="L82" s="126">
        <f>J82/درآمد!$F$12</f>
        <v>1.9870400412701043E-2</v>
      </c>
      <c r="M82" s="31"/>
      <c r="N82" s="32">
        <v>0</v>
      </c>
      <c r="O82" s="31"/>
      <c r="P82" s="32">
        <v>3172569031</v>
      </c>
      <c r="Q82" s="31"/>
      <c r="R82" s="32">
        <v>0</v>
      </c>
      <c r="S82" s="31"/>
      <c r="T82" s="32">
        <f t="shared" si="0"/>
        <v>3172569031</v>
      </c>
      <c r="U82" s="48"/>
      <c r="V82" s="70">
        <f>T82/درآمد!$F$12</f>
        <v>1.9870400412701043E-2</v>
      </c>
      <c r="X82" s="100"/>
      <c r="Y82" s="122"/>
    </row>
    <row r="83" spans="1:25" ht="21.75" customHeight="1" x14ac:dyDescent="0.2">
      <c r="A83" s="191" t="s">
        <v>196</v>
      </c>
      <c r="B83" s="191"/>
      <c r="D83" s="32">
        <v>0</v>
      </c>
      <c r="E83" s="31"/>
      <c r="F83" s="32">
        <v>2858301802</v>
      </c>
      <c r="G83" s="31"/>
      <c r="H83" s="32">
        <v>580160011</v>
      </c>
      <c r="I83" s="31"/>
      <c r="J83" s="32">
        <v>3438461813</v>
      </c>
      <c r="K83" s="31"/>
      <c r="L83" s="126">
        <f>J83/درآمد!$F$12</f>
        <v>2.1535737240225231E-2</v>
      </c>
      <c r="M83" s="31"/>
      <c r="N83" s="32">
        <v>0</v>
      </c>
      <c r="O83" s="31"/>
      <c r="P83" s="32">
        <v>2858301802</v>
      </c>
      <c r="Q83" s="31"/>
      <c r="R83" s="32">
        <v>580160011</v>
      </c>
      <c r="S83" s="31"/>
      <c r="T83" s="32">
        <f t="shared" si="0"/>
        <v>3438461813</v>
      </c>
      <c r="U83" s="48"/>
      <c r="V83" s="70">
        <f>T83/درآمد!$F$12</f>
        <v>2.1535737240225231E-2</v>
      </c>
      <c r="X83" s="100"/>
      <c r="Y83" s="122"/>
    </row>
    <row r="84" spans="1:25" ht="21.75" customHeight="1" x14ac:dyDescent="0.2">
      <c r="A84" s="191" t="s">
        <v>130</v>
      </c>
      <c r="B84" s="191"/>
      <c r="D84" s="32">
        <v>0</v>
      </c>
      <c r="E84" s="31"/>
      <c r="F84" s="32">
        <v>1979490151</v>
      </c>
      <c r="G84" s="31"/>
      <c r="H84" s="32">
        <v>638821</v>
      </c>
      <c r="I84" s="31"/>
      <c r="J84" s="32">
        <v>1980128972</v>
      </c>
      <c r="K84" s="31"/>
      <c r="L84" s="126">
        <f>J84/درآمد!$F$12</f>
        <v>1.2401922592690811E-2</v>
      </c>
      <c r="M84" s="31"/>
      <c r="N84" s="32">
        <v>0</v>
      </c>
      <c r="O84" s="31"/>
      <c r="P84" s="32">
        <v>1979490151</v>
      </c>
      <c r="Q84" s="31"/>
      <c r="R84" s="32">
        <v>638821</v>
      </c>
      <c r="S84" s="31"/>
      <c r="T84" s="32">
        <f t="shared" si="0"/>
        <v>1980128972</v>
      </c>
      <c r="U84" s="48"/>
      <c r="V84" s="70">
        <f>T84/درآمد!$F$12</f>
        <v>1.2401922592690811E-2</v>
      </c>
      <c r="X84" s="100"/>
      <c r="Y84" s="122"/>
    </row>
    <row r="85" spans="1:25" ht="21.75" customHeight="1" x14ac:dyDescent="0.2">
      <c r="A85" s="191" t="s">
        <v>219</v>
      </c>
      <c r="B85" s="191"/>
      <c r="D85" s="32">
        <v>0</v>
      </c>
      <c r="E85" s="31"/>
      <c r="F85" s="32">
        <v>1965049880</v>
      </c>
      <c r="G85" s="31"/>
      <c r="H85" s="32">
        <v>0</v>
      </c>
      <c r="I85" s="31"/>
      <c r="J85" s="32">
        <v>1965049880</v>
      </c>
      <c r="K85" s="31"/>
      <c r="L85" s="126">
        <f>J85/درآمد!$F$12</f>
        <v>1.2307479385002588E-2</v>
      </c>
      <c r="M85" s="31"/>
      <c r="N85" s="32">
        <v>0</v>
      </c>
      <c r="O85" s="31"/>
      <c r="P85" s="32">
        <v>1965049880</v>
      </c>
      <c r="Q85" s="31"/>
      <c r="R85" s="32">
        <v>0</v>
      </c>
      <c r="S85" s="31"/>
      <c r="T85" s="32">
        <f t="shared" si="0"/>
        <v>1965049880</v>
      </c>
      <c r="U85" s="48"/>
      <c r="V85" s="70">
        <f>T85/درآمد!$F$12</f>
        <v>1.2307479385002588E-2</v>
      </c>
      <c r="X85" s="100"/>
      <c r="Y85" s="122"/>
    </row>
    <row r="86" spans="1:25" ht="21.75" customHeight="1" x14ac:dyDescent="0.2">
      <c r="A86" s="191" t="s">
        <v>171</v>
      </c>
      <c r="B86" s="191"/>
      <c r="D86" s="32">
        <v>0</v>
      </c>
      <c r="E86" s="31"/>
      <c r="F86" s="32">
        <v>1691640465</v>
      </c>
      <c r="G86" s="31"/>
      <c r="H86" s="32">
        <v>0</v>
      </c>
      <c r="I86" s="31"/>
      <c r="J86" s="32">
        <v>1691640465</v>
      </c>
      <c r="K86" s="31"/>
      <c r="L86" s="126">
        <f>J86/درآمد!$F$12</f>
        <v>1.0595064462090751E-2</v>
      </c>
      <c r="M86" s="31"/>
      <c r="N86" s="32">
        <v>0</v>
      </c>
      <c r="O86" s="31"/>
      <c r="P86" s="32">
        <v>1691640465</v>
      </c>
      <c r="Q86" s="31"/>
      <c r="R86" s="32">
        <v>0</v>
      </c>
      <c r="S86" s="31"/>
      <c r="T86" s="32">
        <f t="shared" si="0"/>
        <v>1691640465</v>
      </c>
      <c r="U86" s="48"/>
      <c r="V86" s="70">
        <f>T86/درآمد!$F$12</f>
        <v>1.0595064462090751E-2</v>
      </c>
      <c r="X86" s="100"/>
      <c r="Y86" s="122"/>
    </row>
    <row r="87" spans="1:25" ht="21.75" customHeight="1" x14ac:dyDescent="0.2">
      <c r="A87" s="191" t="s">
        <v>190</v>
      </c>
      <c r="B87" s="191"/>
      <c r="D87" s="32">
        <v>0</v>
      </c>
      <c r="E87" s="31"/>
      <c r="F87" s="32">
        <v>1501814183</v>
      </c>
      <c r="G87" s="31"/>
      <c r="H87" s="32">
        <v>5562</v>
      </c>
      <c r="I87" s="31"/>
      <c r="J87" s="32">
        <v>1501819745</v>
      </c>
      <c r="K87" s="31"/>
      <c r="L87" s="126">
        <f>J87/درآمد!$F$12</f>
        <v>9.4061813594153373E-3</v>
      </c>
      <c r="M87" s="31"/>
      <c r="N87" s="32">
        <v>0</v>
      </c>
      <c r="O87" s="31"/>
      <c r="P87" s="32">
        <v>1501814183</v>
      </c>
      <c r="Q87" s="31"/>
      <c r="R87" s="32">
        <v>5562</v>
      </c>
      <c r="S87" s="31"/>
      <c r="T87" s="32">
        <f t="shared" si="0"/>
        <v>1501819745</v>
      </c>
      <c r="U87" s="48"/>
      <c r="V87" s="70">
        <f>T87/درآمد!$F$12</f>
        <v>9.4061813594153373E-3</v>
      </c>
      <c r="X87" s="100"/>
      <c r="Y87" s="122"/>
    </row>
    <row r="88" spans="1:25" ht="21.75" customHeight="1" x14ac:dyDescent="0.2">
      <c r="A88" s="191" t="s">
        <v>104</v>
      </c>
      <c r="B88" s="191"/>
      <c r="D88" s="32">
        <v>0</v>
      </c>
      <c r="E88" s="31"/>
      <c r="F88" s="32">
        <v>1098516215</v>
      </c>
      <c r="G88" s="31"/>
      <c r="H88" s="32">
        <v>0</v>
      </c>
      <c r="I88" s="31"/>
      <c r="J88" s="32">
        <v>1098516215</v>
      </c>
      <c r="K88" s="31"/>
      <c r="L88" s="126">
        <f>J88/درآمد!$F$12</f>
        <v>6.8802150051293209E-3</v>
      </c>
      <c r="M88" s="31"/>
      <c r="N88" s="32">
        <v>0</v>
      </c>
      <c r="O88" s="31"/>
      <c r="P88" s="32">
        <v>1098516215</v>
      </c>
      <c r="Q88" s="31"/>
      <c r="R88" s="32">
        <v>0</v>
      </c>
      <c r="S88" s="31"/>
      <c r="T88" s="32">
        <f t="shared" si="0"/>
        <v>1098516215</v>
      </c>
      <c r="U88" s="48"/>
      <c r="V88" s="70">
        <f>T88/درآمد!$F$12</f>
        <v>6.8802150051293209E-3</v>
      </c>
      <c r="X88" s="100"/>
      <c r="Y88" s="122"/>
    </row>
    <row r="89" spans="1:25" ht="21.75" customHeight="1" x14ac:dyDescent="0.2">
      <c r="A89" s="191" t="s">
        <v>200</v>
      </c>
      <c r="B89" s="191"/>
      <c r="D89" s="32">
        <v>0</v>
      </c>
      <c r="E89" s="31"/>
      <c r="F89" s="32">
        <v>1034537540</v>
      </c>
      <c r="G89" s="31"/>
      <c r="H89" s="32">
        <v>140882</v>
      </c>
      <c r="I89" s="31"/>
      <c r="J89" s="32">
        <v>1034678422</v>
      </c>
      <c r="K89" s="31"/>
      <c r="L89" s="126">
        <f>J89/درآمد!$F$12</f>
        <v>6.4803868229909812E-3</v>
      </c>
      <c r="M89" s="31"/>
      <c r="N89" s="32">
        <v>0</v>
      </c>
      <c r="O89" s="31"/>
      <c r="P89" s="32">
        <v>1034537540</v>
      </c>
      <c r="Q89" s="31"/>
      <c r="R89" s="32">
        <v>140882</v>
      </c>
      <c r="S89" s="31"/>
      <c r="T89" s="32">
        <f t="shared" si="0"/>
        <v>1034678422</v>
      </c>
      <c r="U89" s="48"/>
      <c r="V89" s="70">
        <f>T89/درآمد!$F$12</f>
        <v>6.4803868229909812E-3</v>
      </c>
      <c r="X89" s="100"/>
      <c r="Y89" s="122"/>
    </row>
    <row r="90" spans="1:25" ht="21.75" customHeight="1" x14ac:dyDescent="0.2">
      <c r="A90" s="191" t="s">
        <v>179</v>
      </c>
      <c r="B90" s="191"/>
      <c r="D90" s="32">
        <v>0</v>
      </c>
      <c r="E90" s="31"/>
      <c r="F90" s="32">
        <v>654607852</v>
      </c>
      <c r="G90" s="31"/>
      <c r="H90" s="32">
        <v>0</v>
      </c>
      <c r="I90" s="31"/>
      <c r="J90" s="32">
        <v>654607852</v>
      </c>
      <c r="K90" s="31"/>
      <c r="L90" s="126">
        <f>J90/درآمد!$F$12</f>
        <v>4.0999328952152731E-3</v>
      </c>
      <c r="M90" s="31"/>
      <c r="N90" s="32">
        <v>0</v>
      </c>
      <c r="O90" s="31"/>
      <c r="P90" s="32">
        <v>654607852</v>
      </c>
      <c r="Q90" s="31"/>
      <c r="R90" s="32">
        <v>0</v>
      </c>
      <c r="S90" s="31"/>
      <c r="T90" s="32">
        <f t="shared" si="0"/>
        <v>654607852</v>
      </c>
      <c r="U90" s="48"/>
      <c r="V90" s="70">
        <f>T90/درآمد!$F$12</f>
        <v>4.0999328952152731E-3</v>
      </c>
      <c r="X90" s="100"/>
      <c r="Y90" s="122"/>
    </row>
    <row r="91" spans="1:25" ht="21.75" customHeight="1" x14ac:dyDescent="0.2">
      <c r="A91" s="191" t="s">
        <v>203</v>
      </c>
      <c r="B91" s="191"/>
      <c r="D91" s="32">
        <v>0</v>
      </c>
      <c r="E91" s="31"/>
      <c r="F91" s="32">
        <v>633393800</v>
      </c>
      <c r="G91" s="31"/>
      <c r="H91" s="32">
        <v>0</v>
      </c>
      <c r="I91" s="31"/>
      <c r="J91" s="32">
        <v>633393800</v>
      </c>
      <c r="K91" s="31"/>
      <c r="L91" s="126">
        <f>J91/درآمد!$F$12</f>
        <v>3.967065271690942E-3</v>
      </c>
      <c r="M91" s="31"/>
      <c r="N91" s="32">
        <v>0</v>
      </c>
      <c r="O91" s="31"/>
      <c r="P91" s="32">
        <v>633393800</v>
      </c>
      <c r="Q91" s="31"/>
      <c r="R91" s="32">
        <v>0</v>
      </c>
      <c r="S91" s="31"/>
      <c r="T91" s="32">
        <f t="shared" si="0"/>
        <v>633393800</v>
      </c>
      <c r="U91" s="48"/>
      <c r="V91" s="70">
        <f>T91/درآمد!$F$12</f>
        <v>3.967065271690942E-3</v>
      </c>
      <c r="X91" s="100"/>
      <c r="Y91" s="122"/>
    </row>
    <row r="92" spans="1:25" ht="21.75" customHeight="1" x14ac:dyDescent="0.2">
      <c r="A92" s="191" t="s">
        <v>198</v>
      </c>
      <c r="B92" s="191"/>
      <c r="D92" s="32">
        <v>0</v>
      </c>
      <c r="E92" s="31"/>
      <c r="F92" s="32">
        <v>632420111</v>
      </c>
      <c r="G92" s="31"/>
      <c r="H92" s="32">
        <v>0</v>
      </c>
      <c r="I92" s="31"/>
      <c r="J92" s="32">
        <v>632420111</v>
      </c>
      <c r="K92" s="31"/>
      <c r="L92" s="126">
        <f>J92/درآمد!$F$12</f>
        <v>3.9609668731633157E-3</v>
      </c>
      <c r="M92" s="31"/>
      <c r="N92" s="32">
        <v>0</v>
      </c>
      <c r="O92" s="31"/>
      <c r="P92" s="32">
        <v>632420111</v>
      </c>
      <c r="Q92" s="31"/>
      <c r="R92" s="32">
        <v>0</v>
      </c>
      <c r="S92" s="31"/>
      <c r="T92" s="32">
        <f t="shared" si="0"/>
        <v>632420111</v>
      </c>
      <c r="U92" s="48"/>
      <c r="V92" s="70">
        <f>T92/درآمد!$F$12</f>
        <v>3.9609668731633157E-3</v>
      </c>
      <c r="X92" s="100"/>
      <c r="Y92" s="122"/>
    </row>
    <row r="93" spans="1:25" ht="21.75" customHeight="1" x14ac:dyDescent="0.2">
      <c r="A93" s="191" t="s">
        <v>193</v>
      </c>
      <c r="B93" s="191"/>
      <c r="D93" s="32">
        <v>0</v>
      </c>
      <c r="E93" s="31"/>
      <c r="F93" s="32">
        <v>618490060</v>
      </c>
      <c r="G93" s="31"/>
      <c r="H93" s="32">
        <v>0</v>
      </c>
      <c r="I93" s="31"/>
      <c r="J93" s="32">
        <v>618490060</v>
      </c>
      <c r="K93" s="31"/>
      <c r="L93" s="126">
        <f>J93/درآمد!$F$12</f>
        <v>3.8737203267730862E-3</v>
      </c>
      <c r="M93" s="31"/>
      <c r="N93" s="32">
        <v>0</v>
      </c>
      <c r="O93" s="31"/>
      <c r="P93" s="32">
        <v>618490060</v>
      </c>
      <c r="Q93" s="31"/>
      <c r="R93" s="32">
        <v>0</v>
      </c>
      <c r="S93" s="31"/>
      <c r="T93" s="32">
        <f t="shared" si="0"/>
        <v>618490060</v>
      </c>
      <c r="U93" s="48"/>
      <c r="V93" s="70">
        <f>T93/درآمد!$F$12</f>
        <v>3.8737203267730862E-3</v>
      </c>
      <c r="X93" s="100"/>
      <c r="Y93" s="122"/>
    </row>
    <row r="94" spans="1:25" ht="21.75" customHeight="1" x14ac:dyDescent="0.2">
      <c r="A94" s="191" t="s">
        <v>206</v>
      </c>
      <c r="B94" s="191"/>
      <c r="D94" s="32">
        <v>0</v>
      </c>
      <c r="E94" s="31"/>
      <c r="F94" s="32">
        <v>484341254</v>
      </c>
      <c r="G94" s="31"/>
      <c r="H94" s="32">
        <v>21987152</v>
      </c>
      <c r="I94" s="31"/>
      <c r="J94" s="32">
        <v>506328406</v>
      </c>
      <c r="K94" s="31"/>
      <c r="L94" s="126">
        <f>J94/درآمد!$F$12</f>
        <v>3.1712306554204216E-3</v>
      </c>
      <c r="M94" s="31"/>
      <c r="N94" s="32">
        <v>0</v>
      </c>
      <c r="O94" s="31"/>
      <c r="P94" s="32">
        <v>484341254</v>
      </c>
      <c r="Q94" s="31"/>
      <c r="R94" s="32">
        <v>21987152</v>
      </c>
      <c r="S94" s="31"/>
      <c r="T94" s="32">
        <f t="shared" ref="T94:T177" si="1">N94+P94+R94</f>
        <v>506328406</v>
      </c>
      <c r="U94" s="48"/>
      <c r="V94" s="70">
        <f>T94/درآمد!$F$12</f>
        <v>3.1712306554204216E-3</v>
      </c>
      <c r="X94" s="100"/>
      <c r="Y94" s="122"/>
    </row>
    <row r="95" spans="1:25" ht="21.75" customHeight="1" x14ac:dyDescent="0.2">
      <c r="A95" s="191" t="s">
        <v>163</v>
      </c>
      <c r="B95" s="191"/>
      <c r="D95" s="32">
        <v>0</v>
      </c>
      <c r="E95" s="31"/>
      <c r="F95" s="32">
        <v>457725007</v>
      </c>
      <c r="G95" s="31"/>
      <c r="H95" s="32">
        <v>0</v>
      </c>
      <c r="I95" s="31"/>
      <c r="J95" s="32">
        <v>457725007</v>
      </c>
      <c r="K95" s="31"/>
      <c r="L95" s="126">
        <f>J95/درآمد!$F$12</f>
        <v>2.8668183667951803E-3</v>
      </c>
      <c r="M95" s="31"/>
      <c r="N95" s="32">
        <v>0</v>
      </c>
      <c r="O95" s="31"/>
      <c r="P95" s="32">
        <v>457725007</v>
      </c>
      <c r="Q95" s="31"/>
      <c r="R95" s="32">
        <v>0</v>
      </c>
      <c r="S95" s="31"/>
      <c r="T95" s="32">
        <f t="shared" si="1"/>
        <v>457725007</v>
      </c>
      <c r="U95" s="48"/>
      <c r="V95" s="70">
        <f>T95/درآمد!$F$12</f>
        <v>2.8668183667951803E-3</v>
      </c>
      <c r="X95" s="100"/>
      <c r="Y95" s="122"/>
    </row>
    <row r="96" spans="1:25" ht="21.75" customHeight="1" x14ac:dyDescent="0.2">
      <c r="A96" s="191" t="s">
        <v>184</v>
      </c>
      <c r="B96" s="191"/>
      <c r="D96" s="32">
        <v>0</v>
      </c>
      <c r="E96" s="31"/>
      <c r="F96" s="32">
        <v>427446510</v>
      </c>
      <c r="G96" s="31"/>
      <c r="H96" s="32">
        <v>0</v>
      </c>
      <c r="I96" s="31"/>
      <c r="J96" s="32">
        <v>427446510</v>
      </c>
      <c r="K96" s="31"/>
      <c r="L96" s="126">
        <f>J96/درآمد!$F$12</f>
        <v>2.6771784083243232E-3</v>
      </c>
      <c r="M96" s="31"/>
      <c r="N96" s="32">
        <v>0</v>
      </c>
      <c r="O96" s="31"/>
      <c r="P96" s="32">
        <v>427446510</v>
      </c>
      <c r="Q96" s="31"/>
      <c r="R96" s="32">
        <v>0</v>
      </c>
      <c r="S96" s="31"/>
      <c r="T96" s="32">
        <f t="shared" si="1"/>
        <v>427446510</v>
      </c>
      <c r="U96" s="48"/>
      <c r="V96" s="70">
        <f>T96/درآمد!$F$12</f>
        <v>2.6771784083243232E-3</v>
      </c>
      <c r="X96" s="100"/>
      <c r="Y96" s="122"/>
    </row>
    <row r="97" spans="1:25" ht="21.75" customHeight="1" x14ac:dyDescent="0.2">
      <c r="A97" s="191" t="s">
        <v>187</v>
      </c>
      <c r="B97" s="191"/>
      <c r="D97" s="32">
        <v>0</v>
      </c>
      <c r="E97" s="31"/>
      <c r="F97" s="32">
        <v>423949859</v>
      </c>
      <c r="G97" s="31"/>
      <c r="H97" s="32">
        <v>4033146</v>
      </c>
      <c r="I97" s="31"/>
      <c r="J97" s="32">
        <v>427983005</v>
      </c>
      <c r="K97" s="31"/>
      <c r="L97" s="126">
        <f>J97/درآمد!$F$12</f>
        <v>2.6805385780685424E-3</v>
      </c>
      <c r="M97" s="31"/>
      <c r="N97" s="32">
        <v>0</v>
      </c>
      <c r="O97" s="31"/>
      <c r="P97" s="32">
        <v>423949859</v>
      </c>
      <c r="Q97" s="31"/>
      <c r="R97" s="32">
        <v>4033146</v>
      </c>
      <c r="S97" s="31"/>
      <c r="T97" s="32">
        <f t="shared" si="1"/>
        <v>427983005</v>
      </c>
      <c r="U97" s="48"/>
      <c r="V97" s="70">
        <f>T97/درآمد!$F$12</f>
        <v>2.6805385780685424E-3</v>
      </c>
      <c r="X97" s="100"/>
      <c r="Y97" s="122"/>
    </row>
    <row r="98" spans="1:25" ht="21.75" customHeight="1" x14ac:dyDescent="0.2">
      <c r="A98" s="191" t="s">
        <v>214</v>
      </c>
      <c r="B98" s="191"/>
      <c r="D98" s="32">
        <v>0</v>
      </c>
      <c r="E98" s="31"/>
      <c r="F98" s="32">
        <v>237938717</v>
      </c>
      <c r="G98" s="31"/>
      <c r="H98" s="32">
        <v>494625620</v>
      </c>
      <c r="I98" s="31"/>
      <c r="J98" s="32">
        <v>732564337</v>
      </c>
      <c r="K98" s="31"/>
      <c r="L98" s="126">
        <f>J98/درآمد!$F$12</f>
        <v>4.588189118036835E-3</v>
      </c>
      <c r="M98" s="31"/>
      <c r="N98" s="32">
        <v>0</v>
      </c>
      <c r="O98" s="31"/>
      <c r="P98" s="32">
        <v>237938717</v>
      </c>
      <c r="Q98" s="31"/>
      <c r="R98" s="32">
        <v>494625620</v>
      </c>
      <c r="S98" s="31"/>
      <c r="T98" s="32">
        <f t="shared" si="1"/>
        <v>732564337</v>
      </c>
      <c r="U98" s="48"/>
      <c r="V98" s="70">
        <f>T98/درآمد!$F$12</f>
        <v>4.588189118036835E-3</v>
      </c>
      <c r="X98" s="100"/>
      <c r="Y98" s="122"/>
    </row>
    <row r="99" spans="1:25" ht="21.75" customHeight="1" x14ac:dyDescent="0.2">
      <c r="A99" s="191" t="s">
        <v>153</v>
      </c>
      <c r="B99" s="191"/>
      <c r="D99" s="32">
        <v>0</v>
      </c>
      <c r="E99" s="31"/>
      <c r="F99" s="32">
        <v>226761395</v>
      </c>
      <c r="G99" s="31"/>
      <c r="H99" s="32">
        <v>0</v>
      </c>
      <c r="I99" s="31"/>
      <c r="J99" s="32">
        <v>226761395</v>
      </c>
      <c r="K99" s="31"/>
      <c r="L99" s="126">
        <f>J99/درآمد!$F$12</f>
        <v>1.4202495431194495E-3</v>
      </c>
      <c r="M99" s="31"/>
      <c r="N99" s="32">
        <v>0</v>
      </c>
      <c r="O99" s="31"/>
      <c r="P99" s="32">
        <v>226761395</v>
      </c>
      <c r="Q99" s="31"/>
      <c r="R99" s="32">
        <v>0</v>
      </c>
      <c r="S99" s="31"/>
      <c r="T99" s="32">
        <f t="shared" si="1"/>
        <v>226761395</v>
      </c>
      <c r="U99" s="48"/>
      <c r="V99" s="70">
        <f>T99/درآمد!$F$12</f>
        <v>1.4202495431194495E-3</v>
      </c>
      <c r="X99" s="100"/>
      <c r="Y99" s="122"/>
    </row>
    <row r="100" spans="1:25" ht="21.75" customHeight="1" x14ac:dyDescent="0.2">
      <c r="A100" s="191" t="s">
        <v>114</v>
      </c>
      <c r="B100" s="191"/>
      <c r="D100" s="32">
        <v>0</v>
      </c>
      <c r="E100" s="31"/>
      <c r="F100" s="32">
        <v>215728436</v>
      </c>
      <c r="G100" s="31"/>
      <c r="H100" s="32">
        <v>209895</v>
      </c>
      <c r="I100" s="31"/>
      <c r="J100" s="32">
        <v>215938331</v>
      </c>
      <c r="K100" s="31"/>
      <c r="L100" s="126">
        <f>J100/درآمد!$F$12</f>
        <v>1.3524626444670021E-3</v>
      </c>
      <c r="M100" s="31"/>
      <c r="N100" s="32">
        <v>0</v>
      </c>
      <c r="O100" s="31"/>
      <c r="P100" s="32">
        <v>215728436</v>
      </c>
      <c r="Q100" s="31"/>
      <c r="R100" s="32">
        <v>209895</v>
      </c>
      <c r="S100" s="31"/>
      <c r="T100" s="32">
        <f t="shared" si="1"/>
        <v>215938331</v>
      </c>
      <c r="U100" s="48"/>
      <c r="V100" s="70">
        <f>T100/درآمد!$F$12</f>
        <v>1.3524626444670021E-3</v>
      </c>
      <c r="X100" s="100"/>
      <c r="Y100" s="122"/>
    </row>
    <row r="101" spans="1:25" ht="21.75" customHeight="1" x14ac:dyDescent="0.2">
      <c r="A101" s="191" t="s">
        <v>217</v>
      </c>
      <c r="B101" s="191"/>
      <c r="D101" s="32">
        <v>0</v>
      </c>
      <c r="E101" s="31"/>
      <c r="F101" s="32">
        <v>143113209</v>
      </c>
      <c r="G101" s="31"/>
      <c r="H101" s="32">
        <v>0</v>
      </c>
      <c r="I101" s="31"/>
      <c r="J101" s="32">
        <v>143113209</v>
      </c>
      <c r="K101" s="31"/>
      <c r="L101" s="126">
        <f>J101/درآمد!$F$12</f>
        <v>8.9634511948829859E-4</v>
      </c>
      <c r="M101" s="31"/>
      <c r="N101" s="32">
        <v>0</v>
      </c>
      <c r="O101" s="31"/>
      <c r="P101" s="32">
        <v>143113209</v>
      </c>
      <c r="Q101" s="31"/>
      <c r="R101" s="32">
        <v>0</v>
      </c>
      <c r="S101" s="31"/>
      <c r="T101" s="32">
        <f t="shared" si="1"/>
        <v>143113209</v>
      </c>
      <c r="U101" s="48"/>
      <c r="V101" s="70">
        <f>T101/درآمد!$F$12</f>
        <v>8.9634511948829859E-4</v>
      </c>
      <c r="X101" s="100"/>
      <c r="Y101" s="122"/>
    </row>
    <row r="102" spans="1:25" ht="21.75" customHeight="1" x14ac:dyDescent="0.2">
      <c r="A102" s="191" t="s">
        <v>129</v>
      </c>
      <c r="B102" s="191"/>
      <c r="D102" s="32">
        <v>0</v>
      </c>
      <c r="E102" s="31"/>
      <c r="F102" s="32">
        <v>112519018</v>
      </c>
      <c r="G102" s="31"/>
      <c r="H102" s="32">
        <v>138939</v>
      </c>
      <c r="I102" s="31"/>
      <c r="J102" s="32">
        <v>112657957</v>
      </c>
      <c r="K102" s="31"/>
      <c r="L102" s="126">
        <f>J102/درآمد!$F$12</f>
        <v>7.0559811099248429E-4</v>
      </c>
      <c r="M102" s="31"/>
      <c r="N102" s="32">
        <v>0</v>
      </c>
      <c r="O102" s="31"/>
      <c r="P102" s="32">
        <v>112519018</v>
      </c>
      <c r="Q102" s="31"/>
      <c r="R102" s="32">
        <v>138939</v>
      </c>
      <c r="S102" s="31"/>
      <c r="T102" s="32">
        <f t="shared" si="1"/>
        <v>112657957</v>
      </c>
      <c r="U102" s="48"/>
      <c r="V102" s="70">
        <f>T102/درآمد!$F$12</f>
        <v>7.0559811099248429E-4</v>
      </c>
      <c r="X102" s="100"/>
      <c r="Y102" s="122"/>
    </row>
    <row r="103" spans="1:25" ht="21.75" customHeight="1" x14ac:dyDescent="0.2">
      <c r="A103" s="191" t="s">
        <v>100</v>
      </c>
      <c r="B103" s="191"/>
      <c r="D103" s="32">
        <v>0</v>
      </c>
      <c r="E103" s="31"/>
      <c r="F103" s="32">
        <v>75240465</v>
      </c>
      <c r="G103" s="31"/>
      <c r="H103" s="32">
        <v>0</v>
      </c>
      <c r="I103" s="31"/>
      <c r="J103" s="32">
        <v>75240465</v>
      </c>
      <c r="K103" s="31"/>
      <c r="L103" s="126">
        <f>J103/درآمد!$F$12</f>
        <v>4.7124527541535422E-4</v>
      </c>
      <c r="M103" s="31"/>
      <c r="N103" s="32">
        <v>0</v>
      </c>
      <c r="O103" s="31"/>
      <c r="P103" s="32">
        <v>75240465</v>
      </c>
      <c r="Q103" s="31"/>
      <c r="R103" s="32">
        <v>0</v>
      </c>
      <c r="S103" s="31"/>
      <c r="T103" s="32">
        <f t="shared" si="1"/>
        <v>75240465</v>
      </c>
      <c r="U103" s="48"/>
      <c r="V103" s="70">
        <f>T103/درآمد!$F$12</f>
        <v>4.7124527541535422E-4</v>
      </c>
      <c r="X103" s="100"/>
      <c r="Y103" s="122"/>
    </row>
    <row r="104" spans="1:25" ht="21.75" customHeight="1" x14ac:dyDescent="0.2">
      <c r="A104" s="191" t="s">
        <v>158</v>
      </c>
      <c r="B104" s="191"/>
      <c r="D104" s="32">
        <v>0</v>
      </c>
      <c r="E104" s="31"/>
      <c r="F104" s="32">
        <v>72141785</v>
      </c>
      <c r="G104" s="31"/>
      <c r="H104" s="32">
        <v>0</v>
      </c>
      <c r="I104" s="31"/>
      <c r="J104" s="32">
        <v>72141785</v>
      </c>
      <c r="K104" s="31"/>
      <c r="L104" s="126">
        <f>J104/درآمد!$F$12</f>
        <v>4.5183765599109827E-4</v>
      </c>
      <c r="M104" s="31"/>
      <c r="N104" s="32">
        <v>0</v>
      </c>
      <c r="O104" s="31"/>
      <c r="P104" s="32">
        <v>72141785</v>
      </c>
      <c r="Q104" s="31"/>
      <c r="R104" s="32">
        <v>0</v>
      </c>
      <c r="S104" s="31"/>
      <c r="T104" s="32">
        <f t="shared" si="1"/>
        <v>72141785</v>
      </c>
      <c r="U104" s="48"/>
      <c r="V104" s="70">
        <f>T104/درآمد!$F$12</f>
        <v>4.5183765599109827E-4</v>
      </c>
      <c r="X104" s="100"/>
      <c r="Y104" s="122"/>
    </row>
    <row r="105" spans="1:25" ht="21.75" customHeight="1" x14ac:dyDescent="0.2">
      <c r="A105" s="191" t="s">
        <v>133</v>
      </c>
      <c r="B105" s="191"/>
      <c r="D105" s="32">
        <v>0</v>
      </c>
      <c r="E105" s="31"/>
      <c r="F105" s="32">
        <v>57900087</v>
      </c>
      <c r="G105" s="31"/>
      <c r="H105" s="32">
        <v>0</v>
      </c>
      <c r="I105" s="31"/>
      <c r="J105" s="32">
        <v>57900087</v>
      </c>
      <c r="K105" s="31"/>
      <c r="L105" s="126">
        <f>J105/درآمد!$F$12</f>
        <v>3.6263920544467624E-4</v>
      </c>
      <c r="M105" s="31"/>
      <c r="N105" s="32">
        <v>0</v>
      </c>
      <c r="O105" s="31"/>
      <c r="P105" s="32">
        <v>57900087</v>
      </c>
      <c r="Q105" s="31"/>
      <c r="R105" s="32">
        <v>0</v>
      </c>
      <c r="S105" s="31"/>
      <c r="T105" s="32">
        <f t="shared" si="1"/>
        <v>57900087</v>
      </c>
      <c r="U105" s="48"/>
      <c r="V105" s="70">
        <f>T105/درآمد!$F$12</f>
        <v>3.6263920544467624E-4</v>
      </c>
      <c r="X105" s="100"/>
      <c r="Y105" s="122"/>
    </row>
    <row r="106" spans="1:25" ht="21.75" customHeight="1" x14ac:dyDescent="0.2">
      <c r="A106" s="191" t="s">
        <v>146</v>
      </c>
      <c r="B106" s="191"/>
      <c r="D106" s="32">
        <v>0</v>
      </c>
      <c r="E106" s="31"/>
      <c r="F106" s="32">
        <v>57189270</v>
      </c>
      <c r="G106" s="31"/>
      <c r="H106" s="32">
        <v>0</v>
      </c>
      <c r="I106" s="31"/>
      <c r="J106" s="32">
        <v>57189270</v>
      </c>
      <c r="K106" s="31"/>
      <c r="L106" s="126">
        <f>J106/درآمد!$F$12</f>
        <v>3.5818722401507027E-4</v>
      </c>
      <c r="M106" s="31"/>
      <c r="N106" s="32">
        <v>0</v>
      </c>
      <c r="O106" s="31"/>
      <c r="P106" s="32">
        <v>57189270</v>
      </c>
      <c r="Q106" s="31"/>
      <c r="R106" s="32">
        <v>0</v>
      </c>
      <c r="S106" s="31"/>
      <c r="T106" s="32">
        <f t="shared" si="1"/>
        <v>57189270</v>
      </c>
      <c r="U106" s="48"/>
      <c r="V106" s="70">
        <f>T106/درآمد!$F$12</f>
        <v>3.5818722401507027E-4</v>
      </c>
      <c r="X106" s="100"/>
      <c r="Y106" s="122"/>
    </row>
    <row r="107" spans="1:25" ht="21.75" customHeight="1" x14ac:dyDescent="0.2">
      <c r="A107" s="191" t="s">
        <v>165</v>
      </c>
      <c r="B107" s="191"/>
      <c r="D107" s="32">
        <v>0</v>
      </c>
      <c r="E107" s="31"/>
      <c r="F107" s="32">
        <v>52696427</v>
      </c>
      <c r="G107" s="31"/>
      <c r="H107" s="32">
        <v>0</v>
      </c>
      <c r="I107" s="31"/>
      <c r="J107" s="32">
        <v>52696427</v>
      </c>
      <c r="K107" s="31"/>
      <c r="L107" s="126">
        <f>J107/درآمد!$F$12</f>
        <v>3.300476978048994E-4</v>
      </c>
      <c r="M107" s="31"/>
      <c r="N107" s="32">
        <v>0</v>
      </c>
      <c r="O107" s="31"/>
      <c r="P107" s="32">
        <v>52696427</v>
      </c>
      <c r="Q107" s="31"/>
      <c r="R107" s="32">
        <v>0</v>
      </c>
      <c r="S107" s="31"/>
      <c r="T107" s="32">
        <f t="shared" si="1"/>
        <v>52696427</v>
      </c>
      <c r="U107" s="48"/>
      <c r="V107" s="70">
        <f>T107/درآمد!$F$12</f>
        <v>3.300476978048994E-4</v>
      </c>
      <c r="X107" s="100"/>
      <c r="Y107" s="122"/>
    </row>
    <row r="108" spans="1:25" ht="21.75" customHeight="1" x14ac:dyDescent="0.2">
      <c r="A108" s="191" t="s">
        <v>216</v>
      </c>
      <c r="B108" s="191"/>
      <c r="D108" s="32">
        <v>0</v>
      </c>
      <c r="E108" s="31"/>
      <c r="F108" s="32">
        <v>43668752</v>
      </c>
      <c r="G108" s="31"/>
      <c r="H108" s="32">
        <v>0</v>
      </c>
      <c r="I108" s="31"/>
      <c r="J108" s="32">
        <v>43668752</v>
      </c>
      <c r="K108" s="31"/>
      <c r="L108" s="126">
        <f>J108/درآمد!$F$12</f>
        <v>2.7350566032898388E-4</v>
      </c>
      <c r="M108" s="31"/>
      <c r="N108" s="32">
        <v>0</v>
      </c>
      <c r="O108" s="31"/>
      <c r="P108" s="32">
        <v>43668752</v>
      </c>
      <c r="Q108" s="31"/>
      <c r="R108" s="32">
        <v>0</v>
      </c>
      <c r="S108" s="31"/>
      <c r="T108" s="32">
        <f t="shared" si="1"/>
        <v>43668752</v>
      </c>
      <c r="U108" s="48"/>
      <c r="V108" s="70">
        <f>T108/درآمد!$F$12</f>
        <v>2.7350566032898388E-4</v>
      </c>
      <c r="X108" s="100"/>
      <c r="Y108" s="122"/>
    </row>
    <row r="109" spans="1:25" ht="21.75" customHeight="1" thickBot="1" x14ac:dyDescent="0.25">
      <c r="A109" s="185" t="s">
        <v>513</v>
      </c>
      <c r="B109" s="185"/>
      <c r="D109" s="34">
        <f>SUM(D81:D108)</f>
        <v>25054446600</v>
      </c>
      <c r="E109" s="31"/>
      <c r="F109" s="34">
        <f>SUM(F81:F108)</f>
        <v>115593193069</v>
      </c>
      <c r="G109" s="31"/>
      <c r="H109" s="34">
        <f>SUM(H81:H108)</f>
        <v>7846498525</v>
      </c>
      <c r="I109" s="31"/>
      <c r="J109" s="34">
        <f>SUM(J81:J108)</f>
        <v>148494138194</v>
      </c>
      <c r="K109" s="31"/>
      <c r="L109" s="38">
        <f>SUM(L81:L108)</f>
        <v>0.93004689764739223</v>
      </c>
      <c r="M109" s="31"/>
      <c r="N109" s="34">
        <f>SUM(N81:N108)</f>
        <v>25054446600</v>
      </c>
      <c r="O109" s="31"/>
      <c r="P109" s="34">
        <f>SUM(P81:P108)</f>
        <v>115593193069</v>
      </c>
      <c r="Q109" s="31"/>
      <c r="R109" s="34">
        <f>SUM(R81:R108)</f>
        <v>7846498525</v>
      </c>
      <c r="S109" s="31"/>
      <c r="T109" s="34">
        <f>SUM(T81:T108)</f>
        <v>148494138194</v>
      </c>
      <c r="U109" s="171"/>
      <c r="V109" s="38">
        <f>SUM(V81:V108)</f>
        <v>0.93004689764739223</v>
      </c>
      <c r="X109" s="100"/>
      <c r="Y109" s="122"/>
    </row>
    <row r="110" spans="1:25" ht="21.75" customHeight="1" thickTop="1" x14ac:dyDescent="0.2">
      <c r="A110" s="185">
        <v>13</v>
      </c>
      <c r="B110" s="185"/>
      <c r="C110" s="185"/>
      <c r="D110" s="185"/>
      <c r="E110" s="185"/>
      <c r="F110" s="185"/>
      <c r="G110" s="185"/>
      <c r="H110" s="185"/>
      <c r="I110" s="185"/>
      <c r="J110" s="185"/>
      <c r="K110" s="185"/>
      <c r="L110" s="185"/>
      <c r="M110" s="185"/>
      <c r="N110" s="185"/>
      <c r="O110" s="185"/>
      <c r="P110" s="185"/>
      <c r="Q110" s="185"/>
      <c r="R110" s="185"/>
      <c r="S110" s="185"/>
      <c r="T110" s="185"/>
      <c r="U110" s="185"/>
      <c r="V110" s="185"/>
      <c r="X110" s="100"/>
      <c r="Y110" s="122"/>
    </row>
    <row r="111" spans="1:25" ht="21.75" customHeight="1" x14ac:dyDescent="0.2">
      <c r="A111" s="196" t="s">
        <v>0</v>
      </c>
      <c r="B111" s="196"/>
      <c r="C111" s="196"/>
      <c r="D111" s="196"/>
      <c r="E111" s="196"/>
      <c r="F111" s="196"/>
      <c r="G111" s="196"/>
      <c r="H111" s="196"/>
      <c r="I111" s="196"/>
      <c r="J111" s="196"/>
      <c r="K111" s="196"/>
      <c r="L111" s="196"/>
      <c r="M111" s="196"/>
      <c r="N111" s="196"/>
      <c r="O111" s="196"/>
      <c r="P111" s="196"/>
      <c r="Q111" s="196"/>
      <c r="R111" s="196"/>
      <c r="S111" s="196"/>
      <c r="T111" s="196"/>
      <c r="U111" s="196"/>
      <c r="V111" s="196"/>
      <c r="X111" s="100"/>
      <c r="Y111" s="122"/>
    </row>
    <row r="112" spans="1:25" ht="21.75" customHeight="1" x14ac:dyDescent="0.2">
      <c r="A112" s="196" t="s">
        <v>276</v>
      </c>
      <c r="B112" s="196"/>
      <c r="C112" s="196"/>
      <c r="D112" s="196"/>
      <c r="E112" s="196"/>
      <c r="F112" s="196"/>
      <c r="G112" s="196"/>
      <c r="H112" s="196"/>
      <c r="I112" s="196"/>
      <c r="J112" s="196"/>
      <c r="K112" s="196"/>
      <c r="L112" s="196"/>
      <c r="M112" s="196"/>
      <c r="N112" s="196"/>
      <c r="O112" s="196"/>
      <c r="P112" s="196"/>
      <c r="Q112" s="196"/>
      <c r="R112" s="196"/>
      <c r="S112" s="196"/>
      <c r="T112" s="196"/>
      <c r="U112" s="196"/>
      <c r="V112" s="196"/>
      <c r="X112" s="100"/>
      <c r="Y112" s="122"/>
    </row>
    <row r="113" spans="1:25" ht="21.75" customHeight="1" x14ac:dyDescent="0.2">
      <c r="A113" s="196" t="s">
        <v>2</v>
      </c>
      <c r="B113" s="196"/>
      <c r="C113" s="196"/>
      <c r="D113" s="196"/>
      <c r="E113" s="196"/>
      <c r="F113" s="196"/>
      <c r="G113" s="196"/>
      <c r="H113" s="196"/>
      <c r="I113" s="196"/>
      <c r="J113" s="196"/>
      <c r="K113" s="196"/>
      <c r="L113" s="196"/>
      <c r="M113" s="196"/>
      <c r="N113" s="196"/>
      <c r="O113" s="196"/>
      <c r="P113" s="196"/>
      <c r="Q113" s="196"/>
      <c r="R113" s="196"/>
      <c r="S113" s="196"/>
      <c r="T113" s="196"/>
      <c r="U113" s="196"/>
      <c r="V113" s="196"/>
      <c r="X113" s="100"/>
      <c r="Y113" s="122"/>
    </row>
    <row r="114" spans="1:25" ht="21.75" customHeight="1" x14ac:dyDescent="0.2">
      <c r="X114" s="100"/>
      <c r="Y114" s="122"/>
    </row>
    <row r="115" spans="1:25" ht="21.75" customHeight="1" x14ac:dyDescent="0.2">
      <c r="A115" s="167" t="s">
        <v>291</v>
      </c>
      <c r="B115" s="186" t="s">
        <v>537</v>
      </c>
      <c r="C115" s="186"/>
      <c r="D115" s="186"/>
      <c r="E115" s="186"/>
      <c r="F115" s="186"/>
      <c r="G115" s="186"/>
      <c r="H115" s="186"/>
      <c r="I115" s="186"/>
      <c r="J115" s="186"/>
      <c r="K115" s="186"/>
      <c r="L115" s="186"/>
      <c r="M115" s="186"/>
      <c r="N115" s="186"/>
      <c r="O115" s="186"/>
      <c r="P115" s="186"/>
      <c r="Q115" s="186"/>
      <c r="R115" s="186"/>
      <c r="S115" s="186"/>
      <c r="T115" s="186"/>
      <c r="U115" s="186"/>
      <c r="V115" s="186"/>
      <c r="X115" s="100"/>
      <c r="Y115" s="122"/>
    </row>
    <row r="116" spans="1:25" ht="21.75" customHeight="1" x14ac:dyDescent="0.2">
      <c r="D116" s="194" t="s">
        <v>293</v>
      </c>
      <c r="E116" s="194"/>
      <c r="F116" s="194"/>
      <c r="G116" s="194"/>
      <c r="H116" s="194"/>
      <c r="I116" s="194"/>
      <c r="J116" s="194"/>
      <c r="K116" s="194"/>
      <c r="L116" s="194"/>
      <c r="N116" s="194" t="s">
        <v>294</v>
      </c>
      <c r="O116" s="194"/>
      <c r="P116" s="194"/>
      <c r="Q116" s="194"/>
      <c r="R116" s="194"/>
      <c r="S116" s="194"/>
      <c r="T116" s="194"/>
      <c r="U116" s="194"/>
      <c r="V116" s="194"/>
      <c r="X116" s="100"/>
      <c r="Y116" s="122"/>
    </row>
    <row r="117" spans="1:25" ht="21.75" customHeight="1" x14ac:dyDescent="0.2">
      <c r="A117" s="207" t="s">
        <v>295</v>
      </c>
      <c r="B117" s="207"/>
      <c r="C117" s="107"/>
      <c r="D117" s="61" t="s">
        <v>296</v>
      </c>
      <c r="E117" s="108"/>
      <c r="F117" s="61" t="s">
        <v>297</v>
      </c>
      <c r="G117" s="108"/>
      <c r="H117" s="61" t="s">
        <v>298</v>
      </c>
      <c r="I117" s="108"/>
      <c r="J117" s="109" t="s">
        <v>273</v>
      </c>
      <c r="K117" s="110"/>
      <c r="L117" s="125" t="s">
        <v>281</v>
      </c>
      <c r="M117" s="108"/>
      <c r="N117" s="61" t="s">
        <v>296</v>
      </c>
      <c r="O117" s="108"/>
      <c r="P117" s="61" t="s">
        <v>297</v>
      </c>
      <c r="Q117" s="108"/>
      <c r="R117" s="61" t="s">
        <v>298</v>
      </c>
      <c r="S117" s="108"/>
      <c r="T117" s="109" t="s">
        <v>273</v>
      </c>
      <c r="U117" s="110"/>
      <c r="V117" s="109" t="s">
        <v>281</v>
      </c>
      <c r="X117" s="100"/>
      <c r="Y117" s="122"/>
    </row>
    <row r="118" spans="1:25" ht="21.75" customHeight="1" x14ac:dyDescent="0.2">
      <c r="A118" s="211" t="s">
        <v>514</v>
      </c>
      <c r="B118" s="211"/>
      <c r="D118" s="32">
        <f>D109</f>
        <v>25054446600</v>
      </c>
      <c r="E118" s="31"/>
      <c r="F118" s="32">
        <f>F109</f>
        <v>115593193069</v>
      </c>
      <c r="G118" s="31"/>
      <c r="H118" s="32">
        <f>H109</f>
        <v>7846498525</v>
      </c>
      <c r="I118" s="31"/>
      <c r="J118" s="32">
        <f>J109</f>
        <v>148494138194</v>
      </c>
      <c r="K118" s="31"/>
      <c r="L118" s="36">
        <f>L109</f>
        <v>0.93004689764739223</v>
      </c>
      <c r="M118" s="31"/>
      <c r="N118" s="32">
        <f>N109</f>
        <v>25054446600</v>
      </c>
      <c r="O118" s="31"/>
      <c r="P118" s="32">
        <f>P109</f>
        <v>115593193069</v>
      </c>
      <c r="Q118" s="31"/>
      <c r="R118" s="32">
        <f>R109</f>
        <v>7846498525</v>
      </c>
      <c r="S118" s="31"/>
      <c r="T118" s="32">
        <f>T109</f>
        <v>148494138194</v>
      </c>
      <c r="U118" s="171"/>
      <c r="V118" s="36">
        <f>V109</f>
        <v>0.93004689764739223</v>
      </c>
      <c r="X118" s="100"/>
      <c r="Y118" s="122"/>
    </row>
    <row r="119" spans="1:25" ht="21.75" customHeight="1" x14ac:dyDescent="0.2">
      <c r="A119" s="191" t="s">
        <v>136</v>
      </c>
      <c r="B119" s="191"/>
      <c r="D119" s="32">
        <v>0</v>
      </c>
      <c r="E119" s="31"/>
      <c r="F119" s="32">
        <v>34257343</v>
      </c>
      <c r="G119" s="31"/>
      <c r="H119" s="32">
        <v>0</v>
      </c>
      <c r="I119" s="31"/>
      <c r="J119" s="32">
        <v>34257343</v>
      </c>
      <c r="K119" s="31"/>
      <c r="L119" s="126">
        <f>J119/درآمد!$F$12</f>
        <v>2.145602241697105E-4</v>
      </c>
      <c r="M119" s="31"/>
      <c r="N119" s="32">
        <v>0</v>
      </c>
      <c r="O119" s="31"/>
      <c r="P119" s="32">
        <v>34257343</v>
      </c>
      <c r="Q119" s="31"/>
      <c r="R119" s="32">
        <v>0</v>
      </c>
      <c r="S119" s="31"/>
      <c r="T119" s="32">
        <f t="shared" si="1"/>
        <v>34257343</v>
      </c>
      <c r="U119" s="48"/>
      <c r="V119" s="70">
        <f>T119/درآمد!$F$12</f>
        <v>2.145602241697105E-4</v>
      </c>
      <c r="X119" s="100"/>
      <c r="Y119" s="122"/>
    </row>
    <row r="120" spans="1:25" ht="21.75" customHeight="1" x14ac:dyDescent="0.2">
      <c r="A120" s="191" t="s">
        <v>229</v>
      </c>
      <c r="B120" s="191"/>
      <c r="D120" s="32">
        <v>0</v>
      </c>
      <c r="E120" s="31"/>
      <c r="F120" s="32">
        <v>31008697</v>
      </c>
      <c r="G120" s="31"/>
      <c r="H120" s="32">
        <v>0</v>
      </c>
      <c r="I120" s="31"/>
      <c r="J120" s="32">
        <v>31008697</v>
      </c>
      <c r="K120" s="31"/>
      <c r="L120" s="126">
        <f>J120/درآمد!$F$12</f>
        <v>1.9421333929869078E-4</v>
      </c>
      <c r="M120" s="31"/>
      <c r="N120" s="32">
        <v>0</v>
      </c>
      <c r="O120" s="31"/>
      <c r="P120" s="32">
        <v>31008697</v>
      </c>
      <c r="Q120" s="31"/>
      <c r="R120" s="32">
        <v>0</v>
      </c>
      <c r="S120" s="31"/>
      <c r="T120" s="32">
        <f t="shared" si="1"/>
        <v>31008697</v>
      </c>
      <c r="U120" s="48"/>
      <c r="V120" s="70">
        <f>T120/درآمد!$F$12</f>
        <v>1.9421333929869078E-4</v>
      </c>
      <c r="X120" s="100"/>
      <c r="Y120" s="122"/>
    </row>
    <row r="121" spans="1:25" ht="21.75" customHeight="1" x14ac:dyDescent="0.2">
      <c r="A121" s="191" t="s">
        <v>177</v>
      </c>
      <c r="B121" s="191"/>
      <c r="D121" s="32">
        <v>0</v>
      </c>
      <c r="E121" s="31"/>
      <c r="F121" s="32">
        <v>25943318</v>
      </c>
      <c r="G121" s="31"/>
      <c r="H121" s="32">
        <v>43986</v>
      </c>
      <c r="I121" s="31"/>
      <c r="J121" s="32">
        <v>25987304</v>
      </c>
      <c r="K121" s="31"/>
      <c r="L121" s="126">
        <f>J121/درآمد!$F$12</f>
        <v>1.6276340438330008E-4</v>
      </c>
      <c r="M121" s="31"/>
      <c r="N121" s="32">
        <v>0</v>
      </c>
      <c r="O121" s="31"/>
      <c r="P121" s="32">
        <v>25943318</v>
      </c>
      <c r="Q121" s="31"/>
      <c r="R121" s="32">
        <v>43986</v>
      </c>
      <c r="S121" s="31"/>
      <c r="T121" s="32">
        <f t="shared" si="1"/>
        <v>25987304</v>
      </c>
      <c r="U121" s="48"/>
      <c r="V121" s="70">
        <f>T121/درآمد!$F$12</f>
        <v>1.6276340438330008E-4</v>
      </c>
      <c r="X121" s="100"/>
      <c r="Y121" s="122"/>
    </row>
    <row r="122" spans="1:25" ht="21.75" customHeight="1" x14ac:dyDescent="0.2">
      <c r="A122" s="191" t="s">
        <v>111</v>
      </c>
      <c r="B122" s="191"/>
      <c r="D122" s="32">
        <v>0</v>
      </c>
      <c r="E122" s="31"/>
      <c r="F122" s="32">
        <v>19944863</v>
      </c>
      <c r="G122" s="31"/>
      <c r="H122" s="32">
        <v>0</v>
      </c>
      <c r="I122" s="31"/>
      <c r="J122" s="32">
        <v>19944863</v>
      </c>
      <c r="K122" s="31"/>
      <c r="L122" s="126">
        <f>J122/درآمد!$F$12</f>
        <v>1.2491845255816148E-4</v>
      </c>
      <c r="M122" s="31"/>
      <c r="N122" s="32">
        <v>0</v>
      </c>
      <c r="O122" s="31"/>
      <c r="P122" s="32">
        <v>19944863</v>
      </c>
      <c r="Q122" s="31"/>
      <c r="R122" s="32">
        <v>0</v>
      </c>
      <c r="S122" s="31"/>
      <c r="T122" s="32">
        <f t="shared" si="1"/>
        <v>19944863</v>
      </c>
      <c r="U122" s="48"/>
      <c r="V122" s="70">
        <f>T122/درآمد!$F$12</f>
        <v>1.2491845255816148E-4</v>
      </c>
      <c r="X122" s="100"/>
      <c r="Y122" s="122"/>
    </row>
    <row r="123" spans="1:25" ht="21.75" customHeight="1" x14ac:dyDescent="0.2">
      <c r="A123" s="191" t="s">
        <v>197</v>
      </c>
      <c r="B123" s="191"/>
      <c r="D123" s="32">
        <v>0</v>
      </c>
      <c r="E123" s="31"/>
      <c r="F123" s="32">
        <v>16183832</v>
      </c>
      <c r="G123" s="31"/>
      <c r="H123" s="32">
        <v>0</v>
      </c>
      <c r="I123" s="31"/>
      <c r="J123" s="32">
        <v>16183832</v>
      </c>
      <c r="K123" s="31"/>
      <c r="L123" s="126">
        <f>J123/درآمد!$F$12</f>
        <v>1.0136240343697799E-4</v>
      </c>
      <c r="M123" s="31"/>
      <c r="N123" s="32">
        <v>0</v>
      </c>
      <c r="O123" s="31"/>
      <c r="P123" s="32">
        <v>16183832</v>
      </c>
      <c r="Q123" s="31"/>
      <c r="R123" s="32">
        <v>0</v>
      </c>
      <c r="S123" s="31"/>
      <c r="T123" s="32">
        <f t="shared" si="1"/>
        <v>16183832</v>
      </c>
      <c r="U123" s="48"/>
      <c r="V123" s="70">
        <f>T123/درآمد!$F$12</f>
        <v>1.0136240343697799E-4</v>
      </c>
      <c r="X123" s="100"/>
      <c r="Y123" s="122"/>
    </row>
    <row r="124" spans="1:25" ht="21.75" customHeight="1" x14ac:dyDescent="0.2">
      <c r="A124" s="191" t="s">
        <v>172</v>
      </c>
      <c r="B124" s="191"/>
      <c r="D124" s="32">
        <v>0</v>
      </c>
      <c r="E124" s="31"/>
      <c r="F124" s="32">
        <v>9609526</v>
      </c>
      <c r="G124" s="31"/>
      <c r="H124" s="32">
        <v>0</v>
      </c>
      <c r="I124" s="31"/>
      <c r="J124" s="32">
        <v>9609526</v>
      </c>
      <c r="K124" s="31"/>
      <c r="L124" s="126">
        <f>J124/درآمد!$F$12</f>
        <v>6.0186280434085665E-5</v>
      </c>
      <c r="M124" s="31"/>
      <c r="N124" s="32">
        <v>0</v>
      </c>
      <c r="O124" s="31"/>
      <c r="P124" s="32">
        <v>9609526</v>
      </c>
      <c r="Q124" s="31"/>
      <c r="R124" s="32">
        <v>0</v>
      </c>
      <c r="S124" s="31"/>
      <c r="T124" s="32">
        <f t="shared" si="1"/>
        <v>9609526</v>
      </c>
      <c r="U124" s="48"/>
      <c r="V124" s="70">
        <f>T124/درآمد!$F$12</f>
        <v>6.0186280434085665E-5</v>
      </c>
      <c r="X124" s="100"/>
      <c r="Y124" s="122"/>
    </row>
    <row r="125" spans="1:25" ht="21.75" customHeight="1" x14ac:dyDescent="0.2">
      <c r="A125" s="191" t="s">
        <v>122</v>
      </c>
      <c r="B125" s="191"/>
      <c r="D125" s="32">
        <v>0</v>
      </c>
      <c r="E125" s="31"/>
      <c r="F125" s="32">
        <v>7406484</v>
      </c>
      <c r="G125" s="31"/>
      <c r="H125" s="32">
        <v>0</v>
      </c>
      <c r="I125" s="31"/>
      <c r="J125" s="32">
        <v>7406484</v>
      </c>
      <c r="K125" s="31"/>
      <c r="L125" s="126">
        <f>J125/درآمد!$F$12</f>
        <v>4.6388211349297408E-5</v>
      </c>
      <c r="M125" s="31"/>
      <c r="N125" s="32">
        <v>0</v>
      </c>
      <c r="O125" s="31"/>
      <c r="P125" s="32">
        <v>7406484</v>
      </c>
      <c r="Q125" s="31"/>
      <c r="R125" s="32">
        <v>0</v>
      </c>
      <c r="S125" s="31"/>
      <c r="T125" s="32">
        <f t="shared" si="1"/>
        <v>7406484</v>
      </c>
      <c r="U125" s="48"/>
      <c r="V125" s="70">
        <f>T125/درآمد!$F$12</f>
        <v>4.6388211349297408E-5</v>
      </c>
      <c r="X125" s="100"/>
      <c r="Y125" s="122"/>
    </row>
    <row r="126" spans="1:25" ht="21.75" customHeight="1" x14ac:dyDescent="0.2">
      <c r="A126" s="191" t="s">
        <v>162</v>
      </c>
      <c r="B126" s="191"/>
      <c r="D126" s="32">
        <v>0</v>
      </c>
      <c r="E126" s="31"/>
      <c r="F126" s="32">
        <v>2999227</v>
      </c>
      <c r="G126" s="31"/>
      <c r="H126" s="32">
        <v>0</v>
      </c>
      <c r="I126" s="31"/>
      <c r="J126" s="32">
        <v>2999227</v>
      </c>
      <c r="K126" s="31"/>
      <c r="L126" s="126">
        <f>J126/درآمد!$F$12</f>
        <v>1.8784726458670432E-5</v>
      </c>
      <c r="M126" s="31"/>
      <c r="N126" s="32">
        <v>0</v>
      </c>
      <c r="O126" s="31"/>
      <c r="P126" s="32">
        <v>2999227</v>
      </c>
      <c r="Q126" s="31"/>
      <c r="R126" s="32">
        <v>0</v>
      </c>
      <c r="S126" s="31"/>
      <c r="T126" s="32">
        <f t="shared" si="1"/>
        <v>2999227</v>
      </c>
      <c r="U126" s="48"/>
      <c r="V126" s="70">
        <f>T126/درآمد!$F$12</f>
        <v>1.8784726458670432E-5</v>
      </c>
      <c r="X126" s="100"/>
      <c r="Y126" s="122"/>
    </row>
    <row r="127" spans="1:25" ht="21.75" customHeight="1" x14ac:dyDescent="0.2">
      <c r="A127" s="191" t="s">
        <v>222</v>
      </c>
      <c r="B127" s="191"/>
      <c r="D127" s="32">
        <v>0</v>
      </c>
      <c r="E127" s="31"/>
      <c r="F127" s="32">
        <v>2675030</v>
      </c>
      <c r="G127" s="31"/>
      <c r="H127" s="32">
        <v>0</v>
      </c>
      <c r="I127" s="31"/>
      <c r="J127" s="32">
        <v>2675030</v>
      </c>
      <c r="K127" s="31"/>
      <c r="L127" s="126">
        <f>J127/درآمد!$F$12</f>
        <v>1.6754219276746032E-5</v>
      </c>
      <c r="M127" s="31"/>
      <c r="N127" s="32">
        <v>0</v>
      </c>
      <c r="O127" s="31"/>
      <c r="P127" s="32">
        <v>2675030</v>
      </c>
      <c r="Q127" s="31"/>
      <c r="R127" s="32">
        <v>0</v>
      </c>
      <c r="S127" s="31"/>
      <c r="T127" s="32">
        <f t="shared" si="1"/>
        <v>2675030</v>
      </c>
      <c r="U127" s="48"/>
      <c r="V127" s="70">
        <f>T127/درآمد!$F$12</f>
        <v>1.6754219276746032E-5</v>
      </c>
      <c r="X127" s="100"/>
      <c r="Y127" s="122"/>
    </row>
    <row r="128" spans="1:25" ht="21.75" customHeight="1" x14ac:dyDescent="0.2">
      <c r="A128" s="191" t="s">
        <v>166</v>
      </c>
      <c r="B128" s="191"/>
      <c r="D128" s="32">
        <v>0</v>
      </c>
      <c r="E128" s="31"/>
      <c r="F128" s="32">
        <v>953754</v>
      </c>
      <c r="G128" s="31"/>
      <c r="H128" s="32">
        <v>0</v>
      </c>
      <c r="I128" s="31"/>
      <c r="J128" s="32">
        <v>953754</v>
      </c>
      <c r="K128" s="31"/>
      <c r="L128" s="126">
        <f>J128/درآمد!$F$12</f>
        <v>5.9735418489039873E-6</v>
      </c>
      <c r="M128" s="31"/>
      <c r="N128" s="32">
        <v>0</v>
      </c>
      <c r="O128" s="31"/>
      <c r="P128" s="32">
        <v>953754</v>
      </c>
      <c r="Q128" s="31"/>
      <c r="R128" s="32">
        <v>0</v>
      </c>
      <c r="S128" s="31"/>
      <c r="T128" s="32">
        <f t="shared" si="1"/>
        <v>953754</v>
      </c>
      <c r="U128" s="48"/>
      <c r="V128" s="70">
        <f>T128/درآمد!$F$12</f>
        <v>5.9735418489039873E-6</v>
      </c>
      <c r="X128" s="100"/>
      <c r="Y128" s="122"/>
    </row>
    <row r="129" spans="1:25" ht="21.75" customHeight="1" x14ac:dyDescent="0.2">
      <c r="A129" s="191" t="s">
        <v>181</v>
      </c>
      <c r="B129" s="191"/>
      <c r="D129" s="32">
        <v>0</v>
      </c>
      <c r="E129" s="31"/>
      <c r="F129" s="32">
        <v>629838</v>
      </c>
      <c r="G129" s="31"/>
      <c r="H129" s="32">
        <v>0</v>
      </c>
      <c r="I129" s="31"/>
      <c r="J129" s="32">
        <v>629838</v>
      </c>
      <c r="K129" s="31"/>
      <c r="L129" s="126">
        <f>J129/درآمد!$F$12</f>
        <v>3.9447946231732602E-6</v>
      </c>
      <c r="M129" s="31"/>
      <c r="N129" s="32">
        <v>0</v>
      </c>
      <c r="O129" s="31"/>
      <c r="P129" s="32">
        <v>629838</v>
      </c>
      <c r="Q129" s="31"/>
      <c r="R129" s="32">
        <v>0</v>
      </c>
      <c r="S129" s="31"/>
      <c r="T129" s="32">
        <f t="shared" si="1"/>
        <v>629838</v>
      </c>
      <c r="U129" s="48"/>
      <c r="V129" s="70">
        <f>T129/درآمد!$F$12</f>
        <v>3.9447946231732602E-6</v>
      </c>
      <c r="X129" s="100"/>
      <c r="Y129" s="122"/>
    </row>
    <row r="130" spans="1:25" ht="21.75" customHeight="1" x14ac:dyDescent="0.2">
      <c r="A130" s="191" t="s">
        <v>192</v>
      </c>
      <c r="B130" s="191"/>
      <c r="D130" s="32">
        <v>0</v>
      </c>
      <c r="E130" s="31"/>
      <c r="F130" s="32">
        <v>623840</v>
      </c>
      <c r="G130" s="31"/>
      <c r="H130" s="32">
        <v>0</v>
      </c>
      <c r="I130" s="31"/>
      <c r="J130" s="32">
        <v>623840</v>
      </c>
      <c r="K130" s="31"/>
      <c r="L130" s="126">
        <f>J130/درآمد!$F$12</f>
        <v>3.9072280137438621E-6</v>
      </c>
      <c r="M130" s="31"/>
      <c r="N130" s="32">
        <v>0</v>
      </c>
      <c r="O130" s="31"/>
      <c r="P130" s="32">
        <v>623840</v>
      </c>
      <c r="Q130" s="31"/>
      <c r="R130" s="32">
        <v>0</v>
      </c>
      <c r="S130" s="31"/>
      <c r="T130" s="32">
        <f t="shared" si="1"/>
        <v>623840</v>
      </c>
      <c r="U130" s="48"/>
      <c r="V130" s="70">
        <f>T130/درآمد!$F$12</f>
        <v>3.9072280137438621E-6</v>
      </c>
      <c r="X130" s="100"/>
      <c r="Y130" s="122"/>
    </row>
    <row r="131" spans="1:25" ht="21.75" customHeight="1" x14ac:dyDescent="0.2">
      <c r="A131" s="191" t="s">
        <v>119</v>
      </c>
      <c r="B131" s="191"/>
      <c r="D131" s="32">
        <v>0</v>
      </c>
      <c r="E131" s="31"/>
      <c r="F131" s="32">
        <v>509867</v>
      </c>
      <c r="G131" s="31"/>
      <c r="H131" s="32">
        <v>0</v>
      </c>
      <c r="I131" s="31"/>
      <c r="J131" s="32">
        <v>509867</v>
      </c>
      <c r="K131" s="31"/>
      <c r="L131" s="126">
        <f>J131/درآمد!$F$12</f>
        <v>3.1933935395029844E-6</v>
      </c>
      <c r="M131" s="31"/>
      <c r="N131" s="32">
        <v>0</v>
      </c>
      <c r="O131" s="31"/>
      <c r="P131" s="32">
        <v>509867</v>
      </c>
      <c r="Q131" s="31"/>
      <c r="R131" s="32">
        <v>0</v>
      </c>
      <c r="S131" s="31"/>
      <c r="T131" s="32">
        <f t="shared" si="1"/>
        <v>509867</v>
      </c>
      <c r="U131" s="48"/>
      <c r="V131" s="70">
        <f>T131/درآمد!$F$12</f>
        <v>3.1933935395029844E-6</v>
      </c>
      <c r="X131" s="100"/>
      <c r="Y131" s="122"/>
    </row>
    <row r="132" spans="1:25" ht="21.75" customHeight="1" x14ac:dyDescent="0.2">
      <c r="A132" s="191" t="s">
        <v>117</v>
      </c>
      <c r="B132" s="191"/>
      <c r="D132" s="32">
        <v>0</v>
      </c>
      <c r="E132" s="31"/>
      <c r="F132" s="32">
        <v>470879</v>
      </c>
      <c r="G132" s="31"/>
      <c r="H132" s="32">
        <v>0</v>
      </c>
      <c r="I132" s="31"/>
      <c r="J132" s="32">
        <v>470879</v>
      </c>
      <c r="K132" s="31"/>
      <c r="L132" s="126">
        <f>J132/درآمد!$F$12</f>
        <v>2.9492043150225956E-6</v>
      </c>
      <c r="M132" s="31"/>
      <c r="N132" s="32">
        <v>0</v>
      </c>
      <c r="O132" s="31"/>
      <c r="P132" s="32">
        <v>470879</v>
      </c>
      <c r="Q132" s="31"/>
      <c r="R132" s="32">
        <v>0</v>
      </c>
      <c r="S132" s="31"/>
      <c r="T132" s="32">
        <f t="shared" si="1"/>
        <v>470879</v>
      </c>
      <c r="U132" s="48"/>
      <c r="V132" s="70">
        <f>T132/درآمد!$F$12</f>
        <v>2.9492043150225956E-6</v>
      </c>
      <c r="X132" s="100"/>
      <c r="Y132" s="122"/>
    </row>
    <row r="133" spans="1:25" ht="21.75" customHeight="1" x14ac:dyDescent="0.2">
      <c r="A133" s="191" t="s">
        <v>164</v>
      </c>
      <c r="B133" s="191"/>
      <c r="D133" s="32">
        <v>0</v>
      </c>
      <c r="E133" s="31"/>
      <c r="F133" s="32">
        <v>267932</v>
      </c>
      <c r="G133" s="31"/>
      <c r="H133" s="32">
        <v>0</v>
      </c>
      <c r="I133" s="31"/>
      <c r="J133" s="32">
        <v>267932</v>
      </c>
      <c r="K133" s="31"/>
      <c r="L133" s="126">
        <f>J133/درآمد!$F$12</f>
        <v>1.678108835884875E-6</v>
      </c>
      <c r="M133" s="31"/>
      <c r="N133" s="32">
        <v>0</v>
      </c>
      <c r="O133" s="31"/>
      <c r="P133" s="32">
        <v>267932</v>
      </c>
      <c r="Q133" s="31"/>
      <c r="R133" s="32">
        <v>0</v>
      </c>
      <c r="S133" s="31"/>
      <c r="T133" s="32">
        <f t="shared" si="1"/>
        <v>267932</v>
      </c>
      <c r="U133" s="48"/>
      <c r="V133" s="70">
        <f>T133/درآمد!$F$12</f>
        <v>1.678108835884875E-6</v>
      </c>
      <c r="X133" s="100"/>
      <c r="Y133" s="122"/>
    </row>
    <row r="134" spans="1:25" ht="21.75" customHeight="1" x14ac:dyDescent="0.2">
      <c r="A134" s="191" t="s">
        <v>233</v>
      </c>
      <c r="B134" s="191"/>
      <c r="D134" s="32">
        <v>0</v>
      </c>
      <c r="E134" s="31"/>
      <c r="F134" s="32">
        <v>27271</v>
      </c>
      <c r="G134" s="31"/>
      <c r="H134" s="32">
        <v>0</v>
      </c>
      <c r="I134" s="31"/>
      <c r="J134" s="32">
        <v>27271</v>
      </c>
      <c r="K134" s="31"/>
      <c r="L134" s="126">
        <f>J134/درآمد!$F$12</f>
        <v>1.7080343543666464E-7</v>
      </c>
      <c r="M134" s="31"/>
      <c r="N134" s="32">
        <v>0</v>
      </c>
      <c r="O134" s="31"/>
      <c r="P134" s="32">
        <v>27271</v>
      </c>
      <c r="Q134" s="31"/>
      <c r="R134" s="32">
        <v>0</v>
      </c>
      <c r="S134" s="31"/>
      <c r="T134" s="32">
        <f t="shared" si="1"/>
        <v>27271</v>
      </c>
      <c r="U134" s="48"/>
      <c r="V134" s="70">
        <f>T134/درآمد!$F$12</f>
        <v>1.7080343543666464E-7</v>
      </c>
      <c r="X134" s="100"/>
      <c r="Y134" s="122"/>
    </row>
    <row r="135" spans="1:25" ht="21.75" customHeight="1" x14ac:dyDescent="0.2">
      <c r="A135" s="191" t="s">
        <v>223</v>
      </c>
      <c r="B135" s="191"/>
      <c r="D135" s="32">
        <v>0</v>
      </c>
      <c r="E135" s="31"/>
      <c r="F135" s="32">
        <v>26908</v>
      </c>
      <c r="G135" s="31"/>
      <c r="H135" s="32">
        <v>0</v>
      </c>
      <c r="I135" s="31"/>
      <c r="J135" s="32">
        <v>26908</v>
      </c>
      <c r="K135" s="31"/>
      <c r="L135" s="126">
        <f>J135/درآمد!$F$12</f>
        <v>1.6852989772028059E-7</v>
      </c>
      <c r="M135" s="31"/>
      <c r="N135" s="32">
        <v>0</v>
      </c>
      <c r="O135" s="31"/>
      <c r="P135" s="32">
        <v>26908</v>
      </c>
      <c r="Q135" s="31"/>
      <c r="R135" s="32">
        <v>0</v>
      </c>
      <c r="S135" s="31"/>
      <c r="T135" s="32">
        <f t="shared" si="1"/>
        <v>26908</v>
      </c>
      <c r="U135" s="48"/>
      <c r="V135" s="70">
        <f>T135/درآمد!$F$12</f>
        <v>1.6852989772028059E-7</v>
      </c>
      <c r="X135" s="100"/>
      <c r="Y135" s="122"/>
    </row>
    <row r="136" spans="1:25" ht="21.75" customHeight="1" x14ac:dyDescent="0.2">
      <c r="A136" s="191" t="s">
        <v>227</v>
      </c>
      <c r="B136" s="191"/>
      <c r="D136" s="32">
        <v>0</v>
      </c>
      <c r="E136" s="31"/>
      <c r="F136" s="32">
        <v>6611</v>
      </c>
      <c r="G136" s="31"/>
      <c r="H136" s="32">
        <v>0</v>
      </c>
      <c r="I136" s="31"/>
      <c r="J136" s="32">
        <v>6611</v>
      </c>
      <c r="K136" s="31"/>
      <c r="L136" s="126">
        <f>J136/درآمد!$F$12</f>
        <v>4.1405944471115466E-8</v>
      </c>
      <c r="M136" s="31"/>
      <c r="N136" s="32">
        <v>0</v>
      </c>
      <c r="O136" s="31"/>
      <c r="P136" s="32">
        <v>6611</v>
      </c>
      <c r="Q136" s="31"/>
      <c r="R136" s="32">
        <v>0</v>
      </c>
      <c r="S136" s="31"/>
      <c r="T136" s="32">
        <f t="shared" si="1"/>
        <v>6611</v>
      </c>
      <c r="U136" s="48"/>
      <c r="V136" s="70">
        <f>T136/درآمد!$F$12</f>
        <v>4.1405944471115466E-8</v>
      </c>
      <c r="X136" s="100"/>
      <c r="Y136" s="122"/>
    </row>
    <row r="137" spans="1:25" ht="21.75" customHeight="1" x14ac:dyDescent="0.2">
      <c r="A137" s="191" t="s">
        <v>224</v>
      </c>
      <c r="B137" s="191"/>
      <c r="D137" s="32">
        <v>0</v>
      </c>
      <c r="E137" s="31"/>
      <c r="F137" s="32">
        <v>5150</v>
      </c>
      <c r="G137" s="31"/>
      <c r="H137" s="32">
        <v>0</v>
      </c>
      <c r="I137" s="31"/>
      <c r="J137" s="32">
        <v>5150</v>
      </c>
      <c r="K137" s="31"/>
      <c r="L137" s="126">
        <f>J137/درآمد!$F$12</f>
        <v>3.2255424901867289E-8</v>
      </c>
      <c r="M137" s="31"/>
      <c r="N137" s="32">
        <v>0</v>
      </c>
      <c r="O137" s="31"/>
      <c r="P137" s="32">
        <v>5150</v>
      </c>
      <c r="Q137" s="31"/>
      <c r="R137" s="32">
        <v>0</v>
      </c>
      <c r="S137" s="31"/>
      <c r="T137" s="32">
        <f t="shared" si="1"/>
        <v>5150</v>
      </c>
      <c r="U137" s="48"/>
      <c r="V137" s="70">
        <f>T137/درآمد!$F$12</f>
        <v>3.2255424901867289E-8</v>
      </c>
      <c r="X137" s="100"/>
      <c r="Y137" s="122"/>
    </row>
    <row r="138" spans="1:25" ht="21.75" customHeight="1" x14ac:dyDescent="0.2">
      <c r="A138" s="191" t="s">
        <v>232</v>
      </c>
      <c r="B138" s="191"/>
      <c r="D138" s="32">
        <v>0</v>
      </c>
      <c r="E138" s="31"/>
      <c r="F138" s="32">
        <v>1030</v>
      </c>
      <c r="G138" s="31"/>
      <c r="H138" s="32">
        <v>0</v>
      </c>
      <c r="I138" s="31"/>
      <c r="J138" s="32">
        <v>1030</v>
      </c>
      <c r="K138" s="31"/>
      <c r="L138" s="126">
        <f>J138/درآمد!$F$12</f>
        <v>6.4510849803734583E-9</v>
      </c>
      <c r="M138" s="31"/>
      <c r="N138" s="32">
        <v>0</v>
      </c>
      <c r="O138" s="31"/>
      <c r="P138" s="32">
        <v>1030</v>
      </c>
      <c r="Q138" s="31"/>
      <c r="R138" s="32">
        <v>0</v>
      </c>
      <c r="S138" s="31"/>
      <c r="T138" s="32">
        <f t="shared" si="1"/>
        <v>1030</v>
      </c>
      <c r="U138" s="48"/>
      <c r="V138" s="70">
        <f>T138/درآمد!$F$12</f>
        <v>6.4510849803734583E-9</v>
      </c>
      <c r="X138" s="100"/>
      <c r="Y138" s="122"/>
    </row>
    <row r="139" spans="1:25" ht="21.75" customHeight="1" x14ac:dyDescent="0.2">
      <c r="A139" s="191" t="s">
        <v>209</v>
      </c>
      <c r="B139" s="191"/>
      <c r="D139" s="32">
        <v>0</v>
      </c>
      <c r="E139" s="31"/>
      <c r="F139" s="32">
        <v>12</v>
      </c>
      <c r="G139" s="31"/>
      <c r="H139" s="32">
        <v>3071351848</v>
      </c>
      <c r="I139" s="31"/>
      <c r="J139" s="32">
        <v>3071351860</v>
      </c>
      <c r="K139" s="31"/>
      <c r="L139" s="126">
        <f>J139/درآمد!$F$12</f>
        <v>1.9236458110182604E-2</v>
      </c>
      <c r="M139" s="31"/>
      <c r="N139" s="32">
        <v>0</v>
      </c>
      <c r="O139" s="31"/>
      <c r="P139" s="32">
        <v>12</v>
      </c>
      <c r="Q139" s="31"/>
      <c r="R139" s="32">
        <v>3071351848</v>
      </c>
      <c r="S139" s="31"/>
      <c r="T139" s="32">
        <f t="shared" si="1"/>
        <v>3071351860</v>
      </c>
      <c r="U139" s="48"/>
      <c r="V139" s="70">
        <f>T139/درآمد!$F$12</f>
        <v>1.9236458110182604E-2</v>
      </c>
      <c r="X139" s="100"/>
      <c r="Y139" s="122"/>
    </row>
    <row r="140" spans="1:25" ht="21.75" customHeight="1" x14ac:dyDescent="0.2">
      <c r="A140" s="191" t="s">
        <v>225</v>
      </c>
      <c r="B140" s="191"/>
      <c r="D140" s="32">
        <v>0</v>
      </c>
      <c r="E140" s="31"/>
      <c r="F140" s="32">
        <v>-159505</v>
      </c>
      <c r="G140" s="31"/>
      <c r="H140" s="32">
        <v>0</v>
      </c>
      <c r="I140" s="31"/>
      <c r="J140" s="32">
        <v>-159505</v>
      </c>
      <c r="K140" s="31"/>
      <c r="L140" s="126">
        <f>J140/درآمد!$F$12</f>
        <v>-9.9901000950919267E-7</v>
      </c>
      <c r="M140" s="31"/>
      <c r="N140" s="32">
        <v>0</v>
      </c>
      <c r="O140" s="31"/>
      <c r="P140" s="32">
        <v>-159505</v>
      </c>
      <c r="Q140" s="31"/>
      <c r="R140" s="32">
        <v>0</v>
      </c>
      <c r="S140" s="31"/>
      <c r="T140" s="32">
        <f t="shared" si="1"/>
        <v>-159505</v>
      </c>
      <c r="U140" s="48"/>
      <c r="V140" s="70">
        <f>T140/درآمد!$F$12</f>
        <v>-9.9901000950919267E-7</v>
      </c>
      <c r="X140" s="100"/>
      <c r="Y140" s="122"/>
    </row>
    <row r="141" spans="1:25" ht="21.75" customHeight="1" x14ac:dyDescent="0.2">
      <c r="A141" s="191" t="s">
        <v>186</v>
      </c>
      <c r="B141" s="191"/>
      <c r="D141" s="32">
        <v>0</v>
      </c>
      <c r="E141" s="31"/>
      <c r="F141" s="32">
        <v>-10159160</v>
      </c>
      <c r="G141" s="31"/>
      <c r="H141" s="32">
        <v>0</v>
      </c>
      <c r="I141" s="31"/>
      <c r="J141" s="32">
        <v>-10159160</v>
      </c>
      <c r="K141" s="31"/>
      <c r="L141" s="126">
        <f>J141/درآمد!$F$12</f>
        <v>-6.362874222253477E-5</v>
      </c>
      <c r="M141" s="31"/>
      <c r="N141" s="32">
        <v>0</v>
      </c>
      <c r="O141" s="31"/>
      <c r="P141" s="32">
        <v>-10159160</v>
      </c>
      <c r="Q141" s="31"/>
      <c r="R141" s="32">
        <v>0</v>
      </c>
      <c r="S141" s="31"/>
      <c r="T141" s="32">
        <f t="shared" si="1"/>
        <v>-10159160</v>
      </c>
      <c r="U141" s="48"/>
      <c r="V141" s="70">
        <f>T141/درآمد!$F$12</f>
        <v>-6.362874222253477E-5</v>
      </c>
      <c r="X141" s="100"/>
      <c r="Y141" s="122"/>
    </row>
    <row r="142" spans="1:25" ht="21.75" customHeight="1" x14ac:dyDescent="0.2">
      <c r="A142" s="191" t="s">
        <v>230</v>
      </c>
      <c r="B142" s="191"/>
      <c r="D142" s="32">
        <v>0</v>
      </c>
      <c r="E142" s="31"/>
      <c r="F142" s="32">
        <v>-19363576</v>
      </c>
      <c r="G142" s="31"/>
      <c r="H142" s="32">
        <v>0</v>
      </c>
      <c r="I142" s="31"/>
      <c r="J142" s="32">
        <v>-19363576</v>
      </c>
      <c r="K142" s="31"/>
      <c r="L142" s="126">
        <f>J142/درآمد!$F$12</f>
        <v>-1.2127774203875725E-4</v>
      </c>
      <c r="M142" s="31"/>
      <c r="N142" s="32">
        <v>0</v>
      </c>
      <c r="O142" s="31"/>
      <c r="P142" s="32">
        <v>-19363576</v>
      </c>
      <c r="Q142" s="31"/>
      <c r="R142" s="32">
        <v>0</v>
      </c>
      <c r="S142" s="31"/>
      <c r="T142" s="32">
        <f t="shared" si="1"/>
        <v>-19363576</v>
      </c>
      <c r="U142" s="48"/>
      <c r="V142" s="70">
        <f>T142/درآمد!$F$12</f>
        <v>-1.2127774203875725E-4</v>
      </c>
      <c r="X142" s="100"/>
      <c r="Y142" s="122"/>
    </row>
    <row r="143" spans="1:25" ht="21.75" customHeight="1" x14ac:dyDescent="0.2">
      <c r="A143" s="191" t="s">
        <v>191</v>
      </c>
      <c r="B143" s="191"/>
      <c r="D143" s="32">
        <v>0</v>
      </c>
      <c r="E143" s="31"/>
      <c r="F143" s="32">
        <v>-24241257</v>
      </c>
      <c r="G143" s="31"/>
      <c r="H143" s="32">
        <v>0</v>
      </c>
      <c r="I143" s="31"/>
      <c r="J143" s="32">
        <v>-24241257</v>
      </c>
      <c r="K143" s="31"/>
      <c r="L143" s="126">
        <f>J143/درآمد!$F$12</f>
        <v>-1.518275814932747E-4</v>
      </c>
      <c r="M143" s="31"/>
      <c r="N143" s="32">
        <v>0</v>
      </c>
      <c r="O143" s="31"/>
      <c r="P143" s="32">
        <v>-24241257</v>
      </c>
      <c r="Q143" s="31"/>
      <c r="R143" s="32">
        <v>0</v>
      </c>
      <c r="S143" s="31"/>
      <c r="T143" s="32">
        <f t="shared" si="1"/>
        <v>-24241257</v>
      </c>
      <c r="U143" s="48"/>
      <c r="V143" s="70">
        <f>T143/درآمد!$F$12</f>
        <v>-1.518275814932747E-4</v>
      </c>
      <c r="X143" s="100"/>
      <c r="Y143" s="122"/>
    </row>
    <row r="144" spans="1:25" ht="21.75" customHeight="1" x14ac:dyDescent="0.2">
      <c r="A144" s="191" t="s">
        <v>226</v>
      </c>
      <c r="B144" s="191"/>
      <c r="D144" s="32">
        <v>0</v>
      </c>
      <c r="E144" s="31"/>
      <c r="F144" s="32">
        <v>-27935367</v>
      </c>
      <c r="G144" s="31"/>
      <c r="H144" s="32">
        <v>0</v>
      </c>
      <c r="I144" s="31"/>
      <c r="J144" s="32">
        <v>-27935367</v>
      </c>
      <c r="K144" s="31"/>
      <c r="L144" s="126">
        <f>J144/درآمد!$F$12</f>
        <v>-1.7496449172322364E-4</v>
      </c>
      <c r="M144" s="31"/>
      <c r="N144" s="32">
        <v>0</v>
      </c>
      <c r="O144" s="31"/>
      <c r="P144" s="32">
        <v>-27935367</v>
      </c>
      <c r="Q144" s="31"/>
      <c r="R144" s="32">
        <v>0</v>
      </c>
      <c r="S144" s="31"/>
      <c r="T144" s="32">
        <f t="shared" si="1"/>
        <v>-27935367</v>
      </c>
      <c r="U144" s="48"/>
      <c r="V144" s="70">
        <f>T144/درآمد!$F$12</f>
        <v>-1.7496449172322364E-4</v>
      </c>
      <c r="X144" s="100"/>
      <c r="Y144" s="122"/>
    </row>
    <row r="145" spans="1:25" ht="21.75" customHeight="1" x14ac:dyDescent="0.2">
      <c r="A145" s="191" t="s">
        <v>156</v>
      </c>
      <c r="B145" s="191"/>
      <c r="D145" s="32">
        <v>0</v>
      </c>
      <c r="E145" s="31"/>
      <c r="F145" s="32">
        <v>-39726539</v>
      </c>
      <c r="G145" s="31"/>
      <c r="H145" s="32">
        <v>0</v>
      </c>
      <c r="I145" s="31"/>
      <c r="J145" s="32">
        <v>-39726539</v>
      </c>
      <c r="K145" s="31"/>
      <c r="L145" s="126">
        <f>J145/درآمد!$F$12</f>
        <v>-2.4881483404380622E-4</v>
      </c>
      <c r="M145" s="31"/>
      <c r="N145" s="32">
        <v>0</v>
      </c>
      <c r="O145" s="31"/>
      <c r="P145" s="32">
        <v>-39726539</v>
      </c>
      <c r="Q145" s="31"/>
      <c r="R145" s="32">
        <v>0</v>
      </c>
      <c r="S145" s="31"/>
      <c r="T145" s="32">
        <f t="shared" si="1"/>
        <v>-39726539</v>
      </c>
      <c r="U145" s="48"/>
      <c r="V145" s="70">
        <f>T145/درآمد!$F$12</f>
        <v>-2.4881483404380622E-4</v>
      </c>
      <c r="X145" s="100"/>
      <c r="Y145" s="122"/>
    </row>
    <row r="146" spans="1:25" ht="21.75" customHeight="1" thickBot="1" x14ac:dyDescent="0.25">
      <c r="A146" s="185" t="s">
        <v>513</v>
      </c>
      <c r="B146" s="185"/>
      <c r="D146" s="34">
        <f>SUM(D118:D145)</f>
        <v>25054446600</v>
      </c>
      <c r="E146" s="31"/>
      <c r="F146" s="34">
        <f>SUM(F118:F145)</f>
        <v>115625159077</v>
      </c>
      <c r="G146" s="31"/>
      <c r="H146" s="34">
        <f>SUM(H118:H145)</f>
        <v>10917894359</v>
      </c>
      <c r="I146" s="31"/>
      <c r="J146" s="34">
        <f>SUM(J118:J145)</f>
        <v>151597500036</v>
      </c>
      <c r="K146" s="31"/>
      <c r="L146" s="38">
        <f>SUM(L118:L145)</f>
        <v>0.94948384033437283</v>
      </c>
      <c r="M146" s="31"/>
      <c r="N146" s="34">
        <f>SUM(N118:N145)</f>
        <v>25054446600</v>
      </c>
      <c r="O146" s="31"/>
      <c r="P146" s="34">
        <f>SUM(P118:P145)</f>
        <v>115625159077</v>
      </c>
      <c r="Q146" s="31"/>
      <c r="R146" s="34">
        <f>SUM(R118:R145)</f>
        <v>10917894359</v>
      </c>
      <c r="S146" s="31"/>
      <c r="T146" s="34">
        <f>SUM(T118:T145)</f>
        <v>151597500036</v>
      </c>
      <c r="U146" s="171"/>
      <c r="V146" s="38">
        <f>SUM(V118:V145)</f>
        <v>0.94948384033437283</v>
      </c>
      <c r="X146" s="100"/>
      <c r="Y146" s="122"/>
    </row>
    <row r="147" spans="1:25" ht="21.75" customHeight="1" thickTop="1" x14ac:dyDescent="0.2">
      <c r="A147" s="185">
        <v>14</v>
      </c>
      <c r="B147" s="185"/>
      <c r="C147" s="185"/>
      <c r="D147" s="185"/>
      <c r="E147" s="185"/>
      <c r="F147" s="185"/>
      <c r="G147" s="185"/>
      <c r="H147" s="185"/>
      <c r="I147" s="185"/>
      <c r="J147" s="185"/>
      <c r="K147" s="185"/>
      <c r="L147" s="185"/>
      <c r="M147" s="185"/>
      <c r="N147" s="185"/>
      <c r="O147" s="185"/>
      <c r="P147" s="185"/>
      <c r="Q147" s="185"/>
      <c r="R147" s="185"/>
      <c r="S147" s="185"/>
      <c r="T147" s="185"/>
      <c r="U147" s="185"/>
      <c r="V147" s="185"/>
      <c r="X147" s="100"/>
      <c r="Y147" s="122"/>
    </row>
    <row r="148" spans="1:25" ht="21.75" customHeight="1" x14ac:dyDescent="0.2">
      <c r="A148" s="196" t="s">
        <v>0</v>
      </c>
      <c r="B148" s="196"/>
      <c r="C148" s="196"/>
      <c r="D148" s="196"/>
      <c r="E148" s="196"/>
      <c r="F148" s="196"/>
      <c r="G148" s="196"/>
      <c r="H148" s="196"/>
      <c r="I148" s="196"/>
      <c r="J148" s="196"/>
      <c r="K148" s="196"/>
      <c r="L148" s="196"/>
      <c r="M148" s="196"/>
      <c r="N148" s="196"/>
      <c r="O148" s="196"/>
      <c r="P148" s="196"/>
      <c r="Q148" s="196"/>
      <c r="R148" s="196"/>
      <c r="S148" s="196"/>
      <c r="T148" s="196"/>
      <c r="U148" s="196"/>
      <c r="V148" s="196"/>
      <c r="X148" s="100"/>
      <c r="Y148" s="122"/>
    </row>
    <row r="149" spans="1:25" ht="21.75" customHeight="1" x14ac:dyDescent="0.2">
      <c r="A149" s="196" t="s">
        <v>276</v>
      </c>
      <c r="B149" s="196"/>
      <c r="C149" s="196"/>
      <c r="D149" s="196"/>
      <c r="E149" s="196"/>
      <c r="F149" s="196"/>
      <c r="G149" s="196"/>
      <c r="H149" s="196"/>
      <c r="I149" s="196"/>
      <c r="J149" s="196"/>
      <c r="K149" s="196"/>
      <c r="L149" s="196"/>
      <c r="M149" s="196"/>
      <c r="N149" s="196"/>
      <c r="O149" s="196"/>
      <c r="P149" s="196"/>
      <c r="Q149" s="196"/>
      <c r="R149" s="196"/>
      <c r="S149" s="196"/>
      <c r="T149" s="196"/>
      <c r="U149" s="196"/>
      <c r="V149" s="196"/>
      <c r="X149" s="100"/>
      <c r="Y149" s="122"/>
    </row>
    <row r="150" spans="1:25" ht="21.75" customHeight="1" x14ac:dyDescent="0.2">
      <c r="A150" s="196" t="s">
        <v>2</v>
      </c>
      <c r="B150" s="196"/>
      <c r="C150" s="196"/>
      <c r="D150" s="196"/>
      <c r="E150" s="196"/>
      <c r="F150" s="196"/>
      <c r="G150" s="196"/>
      <c r="H150" s="196"/>
      <c r="I150" s="196"/>
      <c r="J150" s="196"/>
      <c r="K150" s="196"/>
      <c r="L150" s="196"/>
      <c r="M150" s="196"/>
      <c r="N150" s="196"/>
      <c r="O150" s="196"/>
      <c r="P150" s="196"/>
      <c r="Q150" s="196"/>
      <c r="R150" s="196"/>
      <c r="S150" s="196"/>
      <c r="T150" s="196"/>
      <c r="U150" s="196"/>
      <c r="V150" s="196"/>
      <c r="X150" s="100"/>
      <c r="Y150" s="122"/>
    </row>
    <row r="151" spans="1:25" ht="21.75" customHeight="1" x14ac:dyDescent="0.2">
      <c r="X151" s="100"/>
      <c r="Y151" s="122"/>
    </row>
    <row r="152" spans="1:25" ht="21.75" customHeight="1" x14ac:dyDescent="0.2">
      <c r="A152" s="167" t="s">
        <v>291</v>
      </c>
      <c r="B152" s="186" t="s">
        <v>537</v>
      </c>
      <c r="C152" s="186"/>
      <c r="D152" s="186"/>
      <c r="E152" s="186"/>
      <c r="F152" s="186"/>
      <c r="G152" s="186"/>
      <c r="H152" s="186"/>
      <c r="I152" s="186"/>
      <c r="J152" s="186"/>
      <c r="K152" s="186"/>
      <c r="L152" s="186"/>
      <c r="M152" s="186"/>
      <c r="N152" s="186"/>
      <c r="O152" s="186"/>
      <c r="P152" s="186"/>
      <c r="Q152" s="186"/>
      <c r="R152" s="186"/>
      <c r="S152" s="186"/>
      <c r="T152" s="186"/>
      <c r="U152" s="186"/>
      <c r="V152" s="186"/>
      <c r="X152" s="100"/>
      <c r="Y152" s="122"/>
    </row>
    <row r="153" spans="1:25" ht="21.75" customHeight="1" x14ac:dyDescent="0.2">
      <c r="D153" s="194" t="s">
        <v>293</v>
      </c>
      <c r="E153" s="194"/>
      <c r="F153" s="194"/>
      <c r="G153" s="194"/>
      <c r="H153" s="194"/>
      <c r="I153" s="194"/>
      <c r="J153" s="194"/>
      <c r="K153" s="194"/>
      <c r="L153" s="194"/>
      <c r="N153" s="194" t="s">
        <v>294</v>
      </c>
      <c r="O153" s="194"/>
      <c r="P153" s="194"/>
      <c r="Q153" s="194"/>
      <c r="R153" s="194"/>
      <c r="S153" s="194"/>
      <c r="T153" s="194"/>
      <c r="U153" s="194"/>
      <c r="V153" s="194"/>
      <c r="X153" s="100"/>
      <c r="Y153" s="122"/>
    </row>
    <row r="154" spans="1:25" ht="21.75" customHeight="1" x14ac:dyDescent="0.2">
      <c r="A154" s="207" t="s">
        <v>295</v>
      </c>
      <c r="B154" s="207"/>
      <c r="C154" s="107"/>
      <c r="D154" s="61" t="s">
        <v>296</v>
      </c>
      <c r="E154" s="108"/>
      <c r="F154" s="61" t="s">
        <v>297</v>
      </c>
      <c r="G154" s="108"/>
      <c r="H154" s="61" t="s">
        <v>298</v>
      </c>
      <c r="I154" s="108"/>
      <c r="J154" s="109" t="s">
        <v>273</v>
      </c>
      <c r="K154" s="110"/>
      <c r="L154" s="125" t="s">
        <v>281</v>
      </c>
      <c r="M154" s="108"/>
      <c r="N154" s="61" t="s">
        <v>296</v>
      </c>
      <c r="O154" s="108"/>
      <c r="P154" s="61" t="s">
        <v>297</v>
      </c>
      <c r="Q154" s="108"/>
      <c r="R154" s="61" t="s">
        <v>298</v>
      </c>
      <c r="S154" s="108"/>
      <c r="T154" s="109" t="s">
        <v>273</v>
      </c>
      <c r="U154" s="110"/>
      <c r="V154" s="109" t="s">
        <v>281</v>
      </c>
      <c r="X154" s="100"/>
      <c r="Y154" s="122"/>
    </row>
    <row r="155" spans="1:25" ht="21.75" customHeight="1" x14ac:dyDescent="0.2">
      <c r="A155" s="211" t="s">
        <v>514</v>
      </c>
      <c r="B155" s="211"/>
      <c r="D155" s="32">
        <f>D146</f>
        <v>25054446600</v>
      </c>
      <c r="E155" s="31"/>
      <c r="F155" s="32">
        <f>F146</f>
        <v>115625159077</v>
      </c>
      <c r="G155" s="31"/>
      <c r="H155" s="32">
        <f>H146</f>
        <v>10917894359</v>
      </c>
      <c r="I155" s="31"/>
      <c r="J155" s="32">
        <f>J146</f>
        <v>151597500036</v>
      </c>
      <c r="K155" s="31"/>
      <c r="L155" s="36">
        <f>L146</f>
        <v>0.94948384033437283</v>
      </c>
      <c r="M155" s="31"/>
      <c r="N155" s="32">
        <f>N146</f>
        <v>25054446600</v>
      </c>
      <c r="O155" s="31"/>
      <c r="P155" s="32">
        <f>P146</f>
        <v>115625159077</v>
      </c>
      <c r="Q155" s="31"/>
      <c r="R155" s="32">
        <f>R146</f>
        <v>10917894359</v>
      </c>
      <c r="S155" s="31"/>
      <c r="T155" s="32">
        <f>T146</f>
        <v>151597500036</v>
      </c>
      <c r="U155" s="171"/>
      <c r="V155" s="36">
        <f>V146</f>
        <v>0.94948384033437283</v>
      </c>
      <c r="X155" s="100"/>
      <c r="Y155" s="122"/>
    </row>
    <row r="156" spans="1:25" ht="21.75" customHeight="1" x14ac:dyDescent="0.2">
      <c r="A156" s="191" t="s">
        <v>185</v>
      </c>
      <c r="B156" s="191"/>
      <c r="D156" s="32">
        <v>0</v>
      </c>
      <c r="E156" s="31"/>
      <c r="F156" s="32">
        <v>-60539438</v>
      </c>
      <c r="G156" s="31"/>
      <c r="H156" s="32">
        <v>142588672</v>
      </c>
      <c r="I156" s="31"/>
      <c r="J156" s="32">
        <v>82049234</v>
      </c>
      <c r="K156" s="31"/>
      <c r="L156" s="126">
        <f>J156/درآمد!$F$12</f>
        <v>5.1388988457140507E-4</v>
      </c>
      <c r="M156" s="31"/>
      <c r="N156" s="32">
        <v>0</v>
      </c>
      <c r="O156" s="31"/>
      <c r="P156" s="32">
        <v>-60539438</v>
      </c>
      <c r="Q156" s="31"/>
      <c r="R156" s="32">
        <v>142588672</v>
      </c>
      <c r="S156" s="31"/>
      <c r="T156" s="32">
        <f t="shared" si="1"/>
        <v>82049234</v>
      </c>
      <c r="U156" s="48"/>
      <c r="V156" s="70">
        <f>T156/درآمد!$F$12</f>
        <v>5.1388988457140507E-4</v>
      </c>
      <c r="X156" s="100"/>
      <c r="Y156" s="122"/>
    </row>
    <row r="157" spans="1:25" ht="21.75" customHeight="1" x14ac:dyDescent="0.2">
      <c r="A157" s="191" t="s">
        <v>201</v>
      </c>
      <c r="B157" s="191"/>
      <c r="D157" s="32">
        <v>0</v>
      </c>
      <c r="E157" s="31"/>
      <c r="F157" s="32">
        <v>-62855810</v>
      </c>
      <c r="G157" s="31"/>
      <c r="H157" s="32">
        <v>0</v>
      </c>
      <c r="I157" s="31"/>
      <c r="J157" s="32">
        <v>-62855810</v>
      </c>
      <c r="K157" s="31"/>
      <c r="L157" s="126">
        <f>J157/درآمد!$F$12</f>
        <v>-3.9367783671864835E-4</v>
      </c>
      <c r="M157" s="31"/>
      <c r="N157" s="32">
        <v>0</v>
      </c>
      <c r="O157" s="31"/>
      <c r="P157" s="32">
        <v>-62855810</v>
      </c>
      <c r="Q157" s="31"/>
      <c r="R157" s="32">
        <v>0</v>
      </c>
      <c r="S157" s="31"/>
      <c r="T157" s="32">
        <f t="shared" si="1"/>
        <v>-62855810</v>
      </c>
      <c r="U157" s="48"/>
      <c r="V157" s="70">
        <f>T157/درآمد!$F$12</f>
        <v>-3.9367783671864835E-4</v>
      </c>
      <c r="X157" s="100"/>
      <c r="Y157" s="122"/>
    </row>
    <row r="158" spans="1:25" ht="21.75" customHeight="1" x14ac:dyDescent="0.2">
      <c r="A158" s="191" t="s">
        <v>66</v>
      </c>
      <c r="B158" s="191"/>
      <c r="D158" s="32">
        <v>0</v>
      </c>
      <c r="E158" s="31"/>
      <c r="F158" s="32">
        <v>-78728952</v>
      </c>
      <c r="G158" s="31"/>
      <c r="H158" s="32">
        <v>0</v>
      </c>
      <c r="I158" s="31"/>
      <c r="J158" s="32">
        <v>-78728952</v>
      </c>
      <c r="K158" s="31"/>
      <c r="L158" s="126">
        <f>J158/درآمد!$F$12</f>
        <v>-4.9309432987159501E-4</v>
      </c>
      <c r="M158" s="31"/>
      <c r="N158" s="32">
        <v>0</v>
      </c>
      <c r="O158" s="31"/>
      <c r="P158" s="32">
        <v>-78728952</v>
      </c>
      <c r="Q158" s="31"/>
      <c r="R158" s="32">
        <v>0</v>
      </c>
      <c r="S158" s="31"/>
      <c r="T158" s="32">
        <f t="shared" si="1"/>
        <v>-78728952</v>
      </c>
      <c r="U158" s="48"/>
      <c r="V158" s="70">
        <f>T158/درآمد!$F$12</f>
        <v>-4.9309432987159501E-4</v>
      </c>
      <c r="X158" s="100"/>
      <c r="Y158" s="122"/>
    </row>
    <row r="159" spans="1:25" ht="21.75" customHeight="1" x14ac:dyDescent="0.2">
      <c r="A159" s="191" t="s">
        <v>215</v>
      </c>
      <c r="B159" s="191"/>
      <c r="D159" s="32">
        <v>0</v>
      </c>
      <c r="E159" s="31"/>
      <c r="F159" s="32">
        <v>-93333883</v>
      </c>
      <c r="G159" s="31"/>
      <c r="H159" s="32">
        <v>0</v>
      </c>
      <c r="I159" s="31"/>
      <c r="J159" s="32">
        <v>-93333883</v>
      </c>
      <c r="K159" s="31"/>
      <c r="L159" s="126">
        <f>J159/درآمد!$F$12</f>
        <v>-5.8456777745750834E-4</v>
      </c>
      <c r="M159" s="31"/>
      <c r="N159" s="32">
        <v>0</v>
      </c>
      <c r="O159" s="31"/>
      <c r="P159" s="32">
        <v>-93333883</v>
      </c>
      <c r="Q159" s="31"/>
      <c r="R159" s="32">
        <v>0</v>
      </c>
      <c r="S159" s="31"/>
      <c r="T159" s="32">
        <f t="shared" si="1"/>
        <v>-93333883</v>
      </c>
      <c r="U159" s="48"/>
      <c r="V159" s="70">
        <f>T159/درآمد!$F$12</f>
        <v>-5.8456777745750834E-4</v>
      </c>
      <c r="X159" s="100"/>
      <c r="Y159" s="122"/>
    </row>
    <row r="160" spans="1:25" ht="21.75" customHeight="1" x14ac:dyDescent="0.2">
      <c r="A160" s="191" t="s">
        <v>220</v>
      </c>
      <c r="B160" s="191"/>
      <c r="D160" s="32">
        <v>0</v>
      </c>
      <c r="E160" s="31"/>
      <c r="F160" s="32">
        <v>-94612861</v>
      </c>
      <c r="G160" s="31"/>
      <c r="H160" s="32">
        <v>0</v>
      </c>
      <c r="I160" s="31"/>
      <c r="J160" s="32">
        <v>-94612861</v>
      </c>
      <c r="K160" s="31"/>
      <c r="L160" s="126">
        <f>J160/درآمد!$F$12</f>
        <v>-5.9257825878374928E-4</v>
      </c>
      <c r="M160" s="31"/>
      <c r="N160" s="32">
        <v>0</v>
      </c>
      <c r="O160" s="31"/>
      <c r="P160" s="32">
        <v>-94612861</v>
      </c>
      <c r="Q160" s="31"/>
      <c r="R160" s="32">
        <v>0</v>
      </c>
      <c r="S160" s="31"/>
      <c r="T160" s="32">
        <f t="shared" si="1"/>
        <v>-94612861</v>
      </c>
      <c r="U160" s="48"/>
      <c r="V160" s="70">
        <f>T160/درآمد!$F$12</f>
        <v>-5.9257825878374928E-4</v>
      </c>
      <c r="X160" s="100"/>
      <c r="Y160" s="122"/>
    </row>
    <row r="161" spans="1:25" ht="21.75" customHeight="1" x14ac:dyDescent="0.2">
      <c r="A161" s="191" t="s">
        <v>102</v>
      </c>
      <c r="B161" s="191"/>
      <c r="D161" s="32">
        <v>0</v>
      </c>
      <c r="E161" s="31"/>
      <c r="F161" s="32">
        <v>-120459189</v>
      </c>
      <c r="G161" s="31"/>
      <c r="H161" s="32">
        <v>0</v>
      </c>
      <c r="I161" s="31"/>
      <c r="J161" s="32">
        <v>-120459189</v>
      </c>
      <c r="K161" s="31"/>
      <c r="L161" s="126">
        <f>J161/درآمد!$F$12</f>
        <v>-7.5445870379210452E-4</v>
      </c>
      <c r="M161" s="31"/>
      <c r="N161" s="32">
        <v>0</v>
      </c>
      <c r="O161" s="31"/>
      <c r="P161" s="32">
        <v>-120459189</v>
      </c>
      <c r="Q161" s="31"/>
      <c r="R161" s="32">
        <v>0</v>
      </c>
      <c r="S161" s="31"/>
      <c r="T161" s="32">
        <f t="shared" si="1"/>
        <v>-120459189</v>
      </c>
      <c r="U161" s="48"/>
      <c r="V161" s="70">
        <f>T161/درآمد!$F$12</f>
        <v>-7.5445870379210452E-4</v>
      </c>
      <c r="X161" s="100"/>
      <c r="Y161" s="122"/>
    </row>
    <row r="162" spans="1:25" ht="21.75" customHeight="1" x14ac:dyDescent="0.2">
      <c r="A162" s="191" t="s">
        <v>140</v>
      </c>
      <c r="B162" s="191"/>
      <c r="D162" s="32">
        <v>0</v>
      </c>
      <c r="E162" s="31"/>
      <c r="F162" s="32">
        <v>-133716467</v>
      </c>
      <c r="G162" s="31"/>
      <c r="H162" s="32">
        <v>0</v>
      </c>
      <c r="I162" s="31"/>
      <c r="J162" s="32">
        <v>-133716467</v>
      </c>
      <c r="K162" s="31"/>
      <c r="L162" s="126">
        <f>J162/درآمد!$F$12</f>
        <v>-8.3749154552650786E-4</v>
      </c>
      <c r="M162" s="31"/>
      <c r="N162" s="32">
        <v>0</v>
      </c>
      <c r="O162" s="31"/>
      <c r="P162" s="32">
        <v>-133716467</v>
      </c>
      <c r="Q162" s="31"/>
      <c r="R162" s="32">
        <v>0</v>
      </c>
      <c r="S162" s="31"/>
      <c r="T162" s="32">
        <f t="shared" si="1"/>
        <v>-133716467</v>
      </c>
      <c r="U162" s="48"/>
      <c r="V162" s="70">
        <f>T162/درآمد!$F$12</f>
        <v>-8.3749154552650786E-4</v>
      </c>
      <c r="X162" s="100"/>
      <c r="Y162" s="122"/>
    </row>
    <row r="163" spans="1:25" ht="21.75" customHeight="1" x14ac:dyDescent="0.2">
      <c r="A163" s="191" t="s">
        <v>31</v>
      </c>
      <c r="B163" s="191"/>
      <c r="D163" s="32">
        <v>0</v>
      </c>
      <c r="E163" s="31"/>
      <c r="F163" s="32">
        <v>-139071232</v>
      </c>
      <c r="G163" s="31"/>
      <c r="H163" s="32">
        <v>-600652</v>
      </c>
      <c r="I163" s="31"/>
      <c r="J163" s="32">
        <v>-139671884</v>
      </c>
      <c r="K163" s="31"/>
      <c r="L163" s="126">
        <f>J163/درآمد!$F$12</f>
        <v>-8.7479144956588732E-4</v>
      </c>
      <c r="M163" s="31"/>
      <c r="N163" s="32">
        <v>0</v>
      </c>
      <c r="O163" s="31"/>
      <c r="P163" s="32">
        <v>-139071232</v>
      </c>
      <c r="Q163" s="31"/>
      <c r="R163" s="176">
        <v>-600652</v>
      </c>
      <c r="S163" s="31"/>
      <c r="T163" s="32">
        <f t="shared" si="1"/>
        <v>-139671884</v>
      </c>
      <c r="U163" s="48"/>
      <c r="V163" s="70">
        <f>T163/درآمد!$F$12</f>
        <v>-8.7479144956588732E-4</v>
      </c>
      <c r="X163" s="100"/>
      <c r="Y163" s="122"/>
    </row>
    <row r="164" spans="1:25" ht="21.75" customHeight="1" x14ac:dyDescent="0.2">
      <c r="A164" s="191" t="s">
        <v>124</v>
      </c>
      <c r="B164" s="191"/>
      <c r="D164" s="32">
        <v>0</v>
      </c>
      <c r="E164" s="31"/>
      <c r="F164" s="32">
        <v>-153920464</v>
      </c>
      <c r="G164" s="31"/>
      <c r="H164" s="32">
        <v>101704</v>
      </c>
      <c r="I164" s="31"/>
      <c r="J164" s="32">
        <v>-153818760</v>
      </c>
      <c r="K164" s="31"/>
      <c r="L164" s="126">
        <f>J164/درآمد!$F$12</f>
        <v>-9.6339601197637827E-4</v>
      </c>
      <c r="M164" s="31"/>
      <c r="N164" s="32">
        <v>0</v>
      </c>
      <c r="O164" s="31"/>
      <c r="P164" s="32">
        <v>-153920464</v>
      </c>
      <c r="Q164" s="31"/>
      <c r="R164" s="32">
        <v>101704</v>
      </c>
      <c r="S164" s="31"/>
      <c r="T164" s="32">
        <f t="shared" si="1"/>
        <v>-153818760</v>
      </c>
      <c r="U164" s="48"/>
      <c r="V164" s="70">
        <f>T164/درآمد!$F$12</f>
        <v>-9.6339601197637827E-4</v>
      </c>
      <c r="X164" s="100"/>
      <c r="Y164" s="122"/>
    </row>
    <row r="165" spans="1:25" ht="21.75" customHeight="1" x14ac:dyDescent="0.2">
      <c r="A165" s="191" t="s">
        <v>149</v>
      </c>
      <c r="B165" s="191"/>
      <c r="D165" s="32">
        <v>0</v>
      </c>
      <c r="E165" s="31"/>
      <c r="F165" s="32">
        <v>-248443274</v>
      </c>
      <c r="G165" s="31"/>
      <c r="H165" s="32">
        <v>115851</v>
      </c>
      <c r="I165" s="31"/>
      <c r="J165" s="32">
        <v>-248327423</v>
      </c>
      <c r="K165" s="31"/>
      <c r="L165" s="126">
        <f>J165/درآمد!$F$12</f>
        <v>-1.5553216589613071E-3</v>
      </c>
      <c r="M165" s="31"/>
      <c r="N165" s="32">
        <v>0</v>
      </c>
      <c r="O165" s="31"/>
      <c r="P165" s="32">
        <v>-248443274</v>
      </c>
      <c r="Q165" s="31"/>
      <c r="R165" s="32">
        <v>115851</v>
      </c>
      <c r="S165" s="31"/>
      <c r="T165" s="32">
        <f t="shared" si="1"/>
        <v>-248327423</v>
      </c>
      <c r="U165" s="48"/>
      <c r="V165" s="70">
        <f>T165/درآمد!$F$12</f>
        <v>-1.5553216589613071E-3</v>
      </c>
      <c r="X165" s="100"/>
      <c r="Y165" s="122"/>
    </row>
    <row r="166" spans="1:25" ht="21.75" customHeight="1" x14ac:dyDescent="0.2">
      <c r="A166" s="191" t="s">
        <v>143</v>
      </c>
      <c r="B166" s="191"/>
      <c r="D166" s="32">
        <v>0</v>
      </c>
      <c r="E166" s="31"/>
      <c r="F166" s="32">
        <v>-1228250684</v>
      </c>
      <c r="G166" s="31"/>
      <c r="H166" s="32">
        <v>70806</v>
      </c>
      <c r="I166" s="31"/>
      <c r="J166" s="32">
        <v>-1228179878</v>
      </c>
      <c r="K166" s="31"/>
      <c r="L166" s="126">
        <f>J166/درآمد!$F$12</f>
        <v>-7.692323072002627E-3</v>
      </c>
      <c r="M166" s="31"/>
      <c r="N166" s="32">
        <v>0</v>
      </c>
      <c r="O166" s="31"/>
      <c r="P166" s="32">
        <v>-1228250684</v>
      </c>
      <c r="Q166" s="31"/>
      <c r="R166" s="32">
        <v>70806</v>
      </c>
      <c r="S166" s="31"/>
      <c r="T166" s="32">
        <f t="shared" si="1"/>
        <v>-1228179878</v>
      </c>
      <c r="U166" s="48"/>
      <c r="V166" s="70">
        <f>T166/درآمد!$F$12</f>
        <v>-7.692323072002627E-3</v>
      </c>
      <c r="X166" s="100"/>
      <c r="Y166" s="122"/>
    </row>
    <row r="167" spans="1:25" ht="21.75" customHeight="1" x14ac:dyDescent="0.2">
      <c r="A167" s="191" t="s">
        <v>188</v>
      </c>
      <c r="B167" s="191"/>
      <c r="D167" s="32">
        <v>0</v>
      </c>
      <c r="E167" s="31"/>
      <c r="F167" s="32">
        <v>-1632277265</v>
      </c>
      <c r="G167" s="31"/>
      <c r="H167" s="32">
        <v>-13040126</v>
      </c>
      <c r="I167" s="31"/>
      <c r="J167" s="32">
        <v>-1645317391</v>
      </c>
      <c r="K167" s="31"/>
      <c r="L167" s="126">
        <f>J167/درآمد!$F$12</f>
        <v>-1.0304934280609072E-2</v>
      </c>
      <c r="M167" s="31"/>
      <c r="N167" s="32">
        <v>0</v>
      </c>
      <c r="O167" s="31"/>
      <c r="P167" s="32">
        <v>-1632277265</v>
      </c>
      <c r="Q167" s="31"/>
      <c r="R167" s="32">
        <v>-13040126</v>
      </c>
      <c r="S167" s="31"/>
      <c r="T167" s="32">
        <f t="shared" si="1"/>
        <v>-1645317391</v>
      </c>
      <c r="U167" s="48"/>
      <c r="V167" s="70">
        <f>T167/درآمد!$F$12</f>
        <v>-1.0304934280609072E-2</v>
      </c>
      <c r="X167" s="100"/>
      <c r="Y167" s="122"/>
    </row>
    <row r="168" spans="1:25" ht="21.75" customHeight="1" x14ac:dyDescent="0.2">
      <c r="A168" s="191" t="s">
        <v>183</v>
      </c>
      <c r="B168" s="191"/>
      <c r="D168" s="32">
        <v>0</v>
      </c>
      <c r="E168" s="31"/>
      <c r="F168" s="32">
        <v>-5550180546</v>
      </c>
      <c r="G168" s="31"/>
      <c r="H168" s="32">
        <v>-240413030</v>
      </c>
      <c r="I168" s="31"/>
      <c r="J168" s="32">
        <v>-5790593576</v>
      </c>
      <c r="K168" s="31"/>
      <c r="L168" s="126">
        <f>J168/درآمد!$F$12</f>
        <v>-3.626758373357343E-2</v>
      </c>
      <c r="M168" s="31"/>
      <c r="N168" s="32">
        <v>0</v>
      </c>
      <c r="O168" s="31"/>
      <c r="P168" s="32">
        <v>-5550180546</v>
      </c>
      <c r="Q168" s="31"/>
      <c r="R168" s="32">
        <v>-240413030</v>
      </c>
      <c r="S168" s="31"/>
      <c r="T168" s="32">
        <f t="shared" si="1"/>
        <v>-5790593576</v>
      </c>
      <c r="U168" s="48"/>
      <c r="V168" s="70">
        <f>T168/درآمد!$F$12</f>
        <v>-3.626758373357343E-2</v>
      </c>
      <c r="X168" s="100"/>
      <c r="Y168" s="122"/>
    </row>
    <row r="169" spans="1:25" ht="21.75" customHeight="1" x14ac:dyDescent="0.2">
      <c r="A169" s="191" t="s">
        <v>135</v>
      </c>
      <c r="B169" s="191"/>
      <c r="D169" s="32">
        <v>0</v>
      </c>
      <c r="E169" s="31"/>
      <c r="F169" s="32">
        <v>-24078400660</v>
      </c>
      <c r="G169" s="31"/>
      <c r="H169" s="32">
        <v>-1415883805</v>
      </c>
      <c r="I169" s="31"/>
      <c r="J169" s="32">
        <v>-25494284465</v>
      </c>
      <c r="K169" s="31"/>
      <c r="L169" s="126">
        <f>J169/درآمد!$F$12</f>
        <v>-0.15967552970633969</v>
      </c>
      <c r="M169" s="31"/>
      <c r="N169" s="32">
        <v>0</v>
      </c>
      <c r="O169" s="31"/>
      <c r="P169" s="32">
        <v>-24078400660</v>
      </c>
      <c r="Q169" s="31"/>
      <c r="R169" s="32">
        <v>-1415883805</v>
      </c>
      <c r="S169" s="31"/>
      <c r="T169" s="32">
        <f t="shared" si="1"/>
        <v>-25494284465</v>
      </c>
      <c r="U169" s="48"/>
      <c r="V169" s="70">
        <f>T169/درآمد!$F$12</f>
        <v>-0.15967552970633969</v>
      </c>
      <c r="X169" s="100"/>
      <c r="Y169" s="122"/>
    </row>
    <row r="170" spans="1:25" ht="21.75" customHeight="1" x14ac:dyDescent="0.2">
      <c r="A170" s="185" t="s">
        <v>25</v>
      </c>
      <c r="B170" s="185"/>
      <c r="D170" s="32">
        <v>0</v>
      </c>
      <c r="E170" s="31"/>
      <c r="F170" s="32">
        <v>0</v>
      </c>
      <c r="G170" s="31"/>
      <c r="H170" s="32">
        <v>-52702045</v>
      </c>
      <c r="I170" s="31"/>
      <c r="J170" s="32">
        <v>-52702045</v>
      </c>
      <c r="K170" s="31"/>
      <c r="L170" s="126">
        <f>J170/درآمد!$F$12</f>
        <v>-3.3008288440239424E-4</v>
      </c>
      <c r="M170" s="31"/>
      <c r="N170" s="32">
        <v>0</v>
      </c>
      <c r="O170" s="31"/>
      <c r="P170" s="32">
        <v>0</v>
      </c>
      <c r="Q170" s="31"/>
      <c r="R170" s="32">
        <v>-52702045</v>
      </c>
      <c r="S170" s="31"/>
      <c r="T170" s="32">
        <f>N170+P170+R170</f>
        <v>-52702045</v>
      </c>
      <c r="U170" s="48"/>
      <c r="V170" s="70">
        <f>T170/درآمد!$F$12</f>
        <v>-3.3008288440239424E-4</v>
      </c>
      <c r="X170" s="100"/>
      <c r="Y170" s="122"/>
    </row>
    <row r="171" spans="1:25" ht="21.75" customHeight="1" x14ac:dyDescent="0.2">
      <c r="A171" s="185" t="s">
        <v>22</v>
      </c>
      <c r="B171" s="185"/>
      <c r="D171" s="32">
        <v>0</v>
      </c>
      <c r="E171" s="31"/>
      <c r="F171" s="32">
        <v>0</v>
      </c>
      <c r="G171" s="31"/>
      <c r="H171" s="32">
        <v>-25033423</v>
      </c>
      <c r="I171" s="31"/>
      <c r="J171" s="32">
        <v>-25033423</v>
      </c>
      <c r="K171" s="31"/>
      <c r="L171" s="126">
        <f>J171/درآمد!$F$12</f>
        <v>-1.5678906710935484E-4</v>
      </c>
      <c r="M171" s="31"/>
      <c r="N171" s="32">
        <v>0</v>
      </c>
      <c r="O171" s="31"/>
      <c r="P171" s="32">
        <v>0</v>
      </c>
      <c r="Q171" s="31"/>
      <c r="R171" s="176">
        <v>-25033423</v>
      </c>
      <c r="S171" s="31"/>
      <c r="T171" s="32">
        <f t="shared" si="1"/>
        <v>-25033423</v>
      </c>
      <c r="U171" s="48"/>
      <c r="V171" s="70">
        <f>T171/درآمد!$F$12</f>
        <v>-1.5678906710935484E-4</v>
      </c>
      <c r="X171" s="100"/>
      <c r="Y171" s="122"/>
    </row>
    <row r="172" spans="1:25" ht="21.75" customHeight="1" x14ac:dyDescent="0.2">
      <c r="A172" s="185" t="s">
        <v>21</v>
      </c>
      <c r="B172" s="185"/>
      <c r="D172" s="32">
        <v>0</v>
      </c>
      <c r="E172" s="31"/>
      <c r="F172" s="32">
        <v>0</v>
      </c>
      <c r="G172" s="31"/>
      <c r="H172" s="32">
        <v>-422925704</v>
      </c>
      <c r="I172" s="31"/>
      <c r="J172" s="32">
        <v>-422925704</v>
      </c>
      <c r="K172" s="31"/>
      <c r="L172" s="126">
        <f>J172/درآمد!$F$12</f>
        <v>-2.6488637445517193E-3</v>
      </c>
      <c r="M172" s="31"/>
      <c r="N172" s="32">
        <v>0</v>
      </c>
      <c r="O172" s="31"/>
      <c r="P172" s="32">
        <v>0</v>
      </c>
      <c r="Q172" s="31"/>
      <c r="R172" s="176">
        <v>-422925704</v>
      </c>
      <c r="S172" s="31"/>
      <c r="T172" s="32">
        <f t="shared" si="1"/>
        <v>-422925704</v>
      </c>
      <c r="U172" s="48"/>
      <c r="V172" s="70">
        <f>T172/درآمد!$F$12</f>
        <v>-2.6488637445517193E-3</v>
      </c>
      <c r="X172" s="100"/>
      <c r="Y172" s="122"/>
    </row>
    <row r="173" spans="1:25" ht="21.75" customHeight="1" x14ac:dyDescent="0.2">
      <c r="A173" s="185" t="s">
        <v>150</v>
      </c>
      <c r="B173" s="185"/>
      <c r="D173" s="32">
        <v>0</v>
      </c>
      <c r="E173" s="31"/>
      <c r="F173" s="32">
        <v>0</v>
      </c>
      <c r="G173" s="31"/>
      <c r="H173" s="32">
        <v>90495150</v>
      </c>
      <c r="I173" s="31"/>
      <c r="J173" s="32">
        <v>90495150</v>
      </c>
      <c r="K173" s="31"/>
      <c r="L173" s="126">
        <f>J173/درآمد!$F$12</f>
        <v>5.6678825530256612E-4</v>
      </c>
      <c r="M173" s="31"/>
      <c r="N173" s="32">
        <v>0</v>
      </c>
      <c r="O173" s="31"/>
      <c r="P173" s="32">
        <v>0</v>
      </c>
      <c r="Q173" s="31"/>
      <c r="R173" s="32">
        <v>90495150</v>
      </c>
      <c r="S173" s="31"/>
      <c r="T173" s="32">
        <f t="shared" si="1"/>
        <v>90495150</v>
      </c>
      <c r="U173" s="48"/>
      <c r="V173" s="70">
        <f>T173/درآمد!$F$12</f>
        <v>5.6678825530256612E-4</v>
      </c>
      <c r="X173" s="100"/>
      <c r="Y173" s="122"/>
    </row>
    <row r="174" spans="1:25" ht="21.75" customHeight="1" x14ac:dyDescent="0.2">
      <c r="A174" s="185" t="s">
        <v>168</v>
      </c>
      <c r="B174" s="185"/>
      <c r="D174" s="32">
        <v>0</v>
      </c>
      <c r="E174" s="31"/>
      <c r="F174" s="32">
        <v>0</v>
      </c>
      <c r="G174" s="31"/>
      <c r="H174" s="32">
        <v>115301160</v>
      </c>
      <c r="I174" s="31"/>
      <c r="J174" s="32">
        <v>115301160</v>
      </c>
      <c r="K174" s="31"/>
      <c r="L174" s="126">
        <f>J174/درآمد!$F$12</f>
        <v>7.2215299174333686E-4</v>
      </c>
      <c r="M174" s="31"/>
      <c r="N174" s="32">
        <v>0</v>
      </c>
      <c r="O174" s="31"/>
      <c r="P174" s="32">
        <v>0</v>
      </c>
      <c r="Q174" s="31"/>
      <c r="R174" s="32">
        <v>115301160</v>
      </c>
      <c r="S174" s="31"/>
      <c r="T174" s="32">
        <f t="shared" si="1"/>
        <v>115301160</v>
      </c>
      <c r="U174" s="48"/>
      <c r="V174" s="70">
        <f>T174/درآمد!$F$12</f>
        <v>7.2215299174333686E-4</v>
      </c>
      <c r="X174" s="100"/>
      <c r="Y174" s="122"/>
    </row>
    <row r="175" spans="1:25" ht="21.75" customHeight="1" x14ac:dyDescent="0.2">
      <c r="A175" s="185" t="s">
        <v>519</v>
      </c>
      <c r="B175" s="185"/>
      <c r="D175" s="32">
        <v>0</v>
      </c>
      <c r="E175" s="31"/>
      <c r="F175" s="32">
        <v>0</v>
      </c>
      <c r="G175" s="31"/>
      <c r="H175" s="32">
        <v>9745918</v>
      </c>
      <c r="I175" s="31"/>
      <c r="J175" s="32">
        <v>9745918</v>
      </c>
      <c r="K175" s="31"/>
      <c r="L175" s="126">
        <f>J175/درآمد!$F$12</f>
        <v>6.104052934927314E-5</v>
      </c>
      <c r="M175" s="31"/>
      <c r="N175" s="32">
        <v>0</v>
      </c>
      <c r="O175" s="31"/>
      <c r="P175" s="32">
        <v>0</v>
      </c>
      <c r="Q175" s="31"/>
      <c r="R175" s="32">
        <v>9745918</v>
      </c>
      <c r="S175" s="31"/>
      <c r="T175" s="32">
        <f t="shared" si="1"/>
        <v>9745918</v>
      </c>
      <c r="U175" s="48"/>
      <c r="V175" s="70">
        <f>T175/درآمد!$F$12</f>
        <v>6.104052934927314E-5</v>
      </c>
      <c r="X175" s="100"/>
      <c r="Y175" s="122"/>
    </row>
    <row r="176" spans="1:25" ht="21.75" customHeight="1" x14ac:dyDescent="0.2">
      <c r="A176" s="185" t="s">
        <v>144</v>
      </c>
      <c r="B176" s="185"/>
      <c r="D176" s="32">
        <v>0</v>
      </c>
      <c r="E176" s="31"/>
      <c r="F176" s="32">
        <v>0</v>
      </c>
      <c r="G176" s="31"/>
      <c r="H176" s="32">
        <v>30928449</v>
      </c>
      <c r="I176" s="31"/>
      <c r="J176" s="32">
        <v>30928449</v>
      </c>
      <c r="K176" s="31"/>
      <c r="L176" s="126">
        <f>J176/درآمد!$F$12</f>
        <v>1.9371073088363737E-4</v>
      </c>
      <c r="M176" s="31"/>
      <c r="N176" s="32">
        <v>0</v>
      </c>
      <c r="O176" s="31"/>
      <c r="P176" s="32">
        <v>0</v>
      </c>
      <c r="Q176" s="31"/>
      <c r="R176" s="32">
        <v>30928449</v>
      </c>
      <c r="S176" s="31"/>
      <c r="T176" s="32">
        <f t="shared" si="1"/>
        <v>30928449</v>
      </c>
      <c r="U176" s="48"/>
      <c r="V176" s="70">
        <f>T176/درآمد!$F$12</f>
        <v>1.9371073088363737E-4</v>
      </c>
      <c r="X176" s="100"/>
      <c r="Y176" s="122"/>
    </row>
    <row r="177" spans="1:25" ht="21.75" customHeight="1" x14ac:dyDescent="0.2">
      <c r="A177" s="144" t="s">
        <v>160</v>
      </c>
      <c r="B177" s="144"/>
      <c r="D177" s="32">
        <v>0</v>
      </c>
      <c r="E177" s="31"/>
      <c r="F177" s="32">
        <v>0</v>
      </c>
      <c r="G177" s="31"/>
      <c r="H177" s="32">
        <v>96876</v>
      </c>
      <c r="I177" s="31"/>
      <c r="J177" s="32">
        <v>96876</v>
      </c>
      <c r="K177" s="31"/>
      <c r="L177" s="126">
        <f>J177/درآمد!$F$12</f>
        <v>6.0675272675597976E-7</v>
      </c>
      <c r="M177" s="31"/>
      <c r="N177" s="32">
        <v>0</v>
      </c>
      <c r="O177" s="31"/>
      <c r="P177" s="32">
        <v>0</v>
      </c>
      <c r="Q177" s="31"/>
      <c r="R177" s="32">
        <v>96876</v>
      </c>
      <c r="S177" s="31"/>
      <c r="T177" s="32">
        <f t="shared" si="1"/>
        <v>96876</v>
      </c>
      <c r="U177" s="48"/>
      <c r="V177" s="70">
        <f>T177/درآمد!$F$12</f>
        <v>6.0675272675597976E-7</v>
      </c>
      <c r="X177" s="100"/>
      <c r="Y177" s="122"/>
    </row>
    <row r="178" spans="1:25" ht="21.75" customHeight="1" x14ac:dyDescent="0.2">
      <c r="A178" s="144" t="s">
        <v>174</v>
      </c>
      <c r="B178" s="144"/>
      <c r="D178" s="32">
        <v>0</v>
      </c>
      <c r="E178" s="31"/>
      <c r="F178" s="32">
        <v>0</v>
      </c>
      <c r="G178" s="31"/>
      <c r="H178" s="32">
        <v>6674386</v>
      </c>
      <c r="I178" s="31"/>
      <c r="J178" s="32">
        <v>6674386</v>
      </c>
      <c r="K178" s="31"/>
      <c r="L178" s="126">
        <f>J178/درآمد!$F$12</f>
        <v>4.1802942988169786E-5</v>
      </c>
      <c r="M178" s="31"/>
      <c r="N178" s="32">
        <v>0</v>
      </c>
      <c r="O178" s="31"/>
      <c r="P178" s="32">
        <v>0</v>
      </c>
      <c r="Q178" s="31"/>
      <c r="R178" s="32">
        <v>6674386</v>
      </c>
      <c r="S178" s="31"/>
      <c r="T178" s="32">
        <f t="shared" ref="T178:T244" si="2">N178+P178+R178</f>
        <v>6674386</v>
      </c>
      <c r="U178" s="48"/>
      <c r="V178" s="70">
        <f>T178/درآمد!$F$12</f>
        <v>4.1802942988169786E-5</v>
      </c>
      <c r="X178" s="100"/>
      <c r="Y178" s="122"/>
    </row>
    <row r="179" spans="1:25" ht="21.75" customHeight="1" x14ac:dyDescent="0.2">
      <c r="A179" s="144" t="s">
        <v>139</v>
      </c>
      <c r="B179" s="144"/>
      <c r="D179" s="32">
        <v>0</v>
      </c>
      <c r="E179" s="31"/>
      <c r="F179" s="32">
        <v>0</v>
      </c>
      <c r="G179" s="31"/>
      <c r="H179" s="32">
        <v>138482382</v>
      </c>
      <c r="I179" s="31"/>
      <c r="J179" s="32">
        <v>138482382</v>
      </c>
      <c r="K179" s="31"/>
      <c r="L179" s="126">
        <f>J179/درآمد!$F$12</f>
        <v>8.673413733655725E-4</v>
      </c>
      <c r="M179" s="31"/>
      <c r="N179" s="32">
        <v>0</v>
      </c>
      <c r="O179" s="31"/>
      <c r="P179" s="32">
        <v>0</v>
      </c>
      <c r="Q179" s="31"/>
      <c r="R179" s="32">
        <v>138482382</v>
      </c>
      <c r="S179" s="31"/>
      <c r="T179" s="32">
        <f t="shared" si="2"/>
        <v>138482382</v>
      </c>
      <c r="U179" s="48"/>
      <c r="V179" s="70">
        <f>T179/درآمد!$F$12</f>
        <v>8.673413733655725E-4</v>
      </c>
      <c r="X179" s="100"/>
      <c r="Y179" s="122"/>
    </row>
    <row r="180" spans="1:25" ht="21.75" customHeight="1" x14ac:dyDescent="0.2">
      <c r="A180" s="144" t="s">
        <v>211</v>
      </c>
      <c r="B180" s="144"/>
      <c r="D180" s="32">
        <v>0</v>
      </c>
      <c r="E180" s="31"/>
      <c r="F180" s="32">
        <v>0</v>
      </c>
      <c r="G180" s="31"/>
      <c r="H180" s="32">
        <v>-22595148</v>
      </c>
      <c r="I180" s="31"/>
      <c r="J180" s="32">
        <v>-22595148</v>
      </c>
      <c r="K180" s="31"/>
      <c r="L180" s="126">
        <f>J180/درآمد!$F$12</f>
        <v>-1.41517689215646E-4</v>
      </c>
      <c r="M180" s="31"/>
      <c r="N180" s="32">
        <v>0</v>
      </c>
      <c r="O180" s="31"/>
      <c r="P180" s="32">
        <v>0</v>
      </c>
      <c r="Q180" s="31"/>
      <c r="R180" s="32">
        <v>-22595148</v>
      </c>
      <c r="S180" s="31"/>
      <c r="T180" s="32">
        <f t="shared" si="2"/>
        <v>-22595148</v>
      </c>
      <c r="U180" s="48"/>
      <c r="V180" s="70">
        <f>T180/درآمد!$F$12</f>
        <v>-1.41517689215646E-4</v>
      </c>
      <c r="X180" s="100"/>
      <c r="Y180" s="122"/>
    </row>
    <row r="181" spans="1:25" ht="21.75" customHeight="1" x14ac:dyDescent="0.2">
      <c r="A181" s="144" t="s">
        <v>208</v>
      </c>
      <c r="B181" s="144"/>
      <c r="D181" s="32">
        <v>0</v>
      </c>
      <c r="E181" s="31"/>
      <c r="F181" s="32">
        <v>0</v>
      </c>
      <c r="G181" s="31"/>
      <c r="H181" s="32">
        <v>718985085</v>
      </c>
      <c r="I181" s="31"/>
      <c r="J181" s="32">
        <v>718985085</v>
      </c>
      <c r="K181" s="31"/>
      <c r="L181" s="126">
        <f>J181/درآمد!$F$12</f>
        <v>4.5031396921903239E-3</v>
      </c>
      <c r="M181" s="31"/>
      <c r="N181" s="32">
        <v>0</v>
      </c>
      <c r="O181" s="31"/>
      <c r="P181" s="32">
        <v>0</v>
      </c>
      <c r="Q181" s="31"/>
      <c r="R181" s="32">
        <v>718985085</v>
      </c>
      <c r="S181" s="31"/>
      <c r="T181" s="32">
        <f t="shared" si="2"/>
        <v>718985085</v>
      </c>
      <c r="U181" s="48"/>
      <c r="V181" s="70">
        <f>T181/درآمد!$F$12</f>
        <v>4.5031396921903239E-3</v>
      </c>
      <c r="X181" s="100"/>
      <c r="Y181" s="122"/>
    </row>
    <row r="182" spans="1:25" ht="21.75" customHeight="1" x14ac:dyDescent="0.2">
      <c r="A182" s="144" t="s">
        <v>157</v>
      </c>
      <c r="B182" s="144"/>
      <c r="D182" s="32">
        <v>0</v>
      </c>
      <c r="E182" s="31"/>
      <c r="F182" s="32">
        <v>0</v>
      </c>
      <c r="G182" s="31"/>
      <c r="H182" s="32">
        <v>-889278886</v>
      </c>
      <c r="I182" s="31"/>
      <c r="J182" s="32">
        <v>-889278886</v>
      </c>
      <c r="K182" s="31"/>
      <c r="L182" s="126">
        <f>J182/درآمد!$F$12</f>
        <v>-5.569722004696933E-3</v>
      </c>
      <c r="M182" s="31"/>
      <c r="N182" s="32">
        <v>0</v>
      </c>
      <c r="O182" s="31"/>
      <c r="P182" s="32">
        <v>0</v>
      </c>
      <c r="Q182" s="31"/>
      <c r="R182" s="32">
        <v>-889278886</v>
      </c>
      <c r="S182" s="31"/>
      <c r="T182" s="32">
        <f t="shared" si="2"/>
        <v>-889278886</v>
      </c>
      <c r="U182" s="48"/>
      <c r="V182" s="70">
        <f>T182/درآمد!$F$12</f>
        <v>-5.569722004696933E-3</v>
      </c>
      <c r="X182" s="100"/>
      <c r="Y182" s="122"/>
    </row>
    <row r="183" spans="1:25" ht="21.75" customHeight="1" thickBot="1" x14ac:dyDescent="0.25">
      <c r="A183" s="185" t="s">
        <v>513</v>
      </c>
      <c r="B183" s="185"/>
      <c r="D183" s="34">
        <f>SUM(D155:D182)</f>
        <v>25054446600</v>
      </c>
      <c r="E183" s="31"/>
      <c r="F183" s="34">
        <f>SUM(F155:F182)</f>
        <v>81950368352</v>
      </c>
      <c r="G183" s="31"/>
      <c r="H183" s="34">
        <f>SUM(H155:H182)</f>
        <v>9089007979</v>
      </c>
      <c r="I183" s="31"/>
      <c r="J183" s="34">
        <f>SUM(J155:J182)</f>
        <v>116093822931</v>
      </c>
      <c r="K183" s="31"/>
      <c r="L183" s="38">
        <f>SUM(L155:L182)</f>
        <v>0.72711758973233909</v>
      </c>
      <c r="M183" s="31"/>
      <c r="N183" s="34">
        <f>SUM(N155:N182)</f>
        <v>25054446600</v>
      </c>
      <c r="O183" s="31"/>
      <c r="P183" s="34">
        <f>SUM(P155:P182)</f>
        <v>81950368352</v>
      </c>
      <c r="Q183" s="31"/>
      <c r="R183" s="34">
        <f>SUM(R155:R182)</f>
        <v>9089007979</v>
      </c>
      <c r="S183" s="31"/>
      <c r="T183" s="34">
        <f>SUM(T155:T182)</f>
        <v>116093822931</v>
      </c>
      <c r="U183" s="171"/>
      <c r="V183" s="38">
        <f>SUM(V155:V182)</f>
        <v>0.72711758973233909</v>
      </c>
      <c r="X183" s="100"/>
      <c r="Y183" s="122"/>
    </row>
    <row r="184" spans="1:25" ht="21.75" customHeight="1" thickTop="1" x14ac:dyDescent="0.2">
      <c r="A184" s="185">
        <v>15</v>
      </c>
      <c r="B184" s="185"/>
      <c r="C184" s="185"/>
      <c r="D184" s="185"/>
      <c r="E184" s="185"/>
      <c r="F184" s="185"/>
      <c r="G184" s="185"/>
      <c r="H184" s="185"/>
      <c r="I184" s="185"/>
      <c r="J184" s="185"/>
      <c r="K184" s="185"/>
      <c r="L184" s="185"/>
      <c r="M184" s="185"/>
      <c r="N184" s="185"/>
      <c r="O184" s="185"/>
      <c r="P184" s="185"/>
      <c r="Q184" s="185"/>
      <c r="R184" s="185"/>
      <c r="S184" s="185"/>
      <c r="T184" s="185"/>
      <c r="U184" s="185"/>
      <c r="V184" s="185"/>
      <c r="X184" s="100"/>
      <c r="Y184" s="122"/>
    </row>
    <row r="185" spans="1:25" ht="21.75" customHeight="1" x14ac:dyDescent="0.2">
      <c r="A185" s="196" t="s">
        <v>0</v>
      </c>
      <c r="B185" s="196"/>
      <c r="C185" s="196"/>
      <c r="D185" s="196"/>
      <c r="E185" s="196"/>
      <c r="F185" s="196"/>
      <c r="G185" s="196"/>
      <c r="H185" s="196"/>
      <c r="I185" s="196"/>
      <c r="J185" s="196"/>
      <c r="K185" s="196"/>
      <c r="L185" s="196"/>
      <c r="M185" s="196"/>
      <c r="N185" s="196"/>
      <c r="O185" s="196"/>
      <c r="P185" s="196"/>
      <c r="Q185" s="196"/>
      <c r="R185" s="196"/>
      <c r="S185" s="196"/>
      <c r="T185" s="196"/>
      <c r="U185" s="196"/>
      <c r="V185" s="196"/>
      <c r="X185" s="100"/>
      <c r="Y185" s="122"/>
    </row>
    <row r="186" spans="1:25" ht="21.75" customHeight="1" x14ac:dyDescent="0.2">
      <c r="A186" s="196" t="s">
        <v>276</v>
      </c>
      <c r="B186" s="196"/>
      <c r="C186" s="196"/>
      <c r="D186" s="196"/>
      <c r="E186" s="196"/>
      <c r="F186" s="196"/>
      <c r="G186" s="196"/>
      <c r="H186" s="196"/>
      <c r="I186" s="196"/>
      <c r="J186" s="196"/>
      <c r="K186" s="196"/>
      <c r="L186" s="196"/>
      <c r="M186" s="196"/>
      <c r="N186" s="196"/>
      <c r="O186" s="196"/>
      <c r="P186" s="196"/>
      <c r="Q186" s="196"/>
      <c r="R186" s="196"/>
      <c r="S186" s="196"/>
      <c r="T186" s="196"/>
      <c r="U186" s="196"/>
      <c r="V186" s="196"/>
      <c r="X186" s="100"/>
      <c r="Y186" s="122"/>
    </row>
    <row r="187" spans="1:25" ht="21.75" customHeight="1" x14ac:dyDescent="0.2">
      <c r="A187" s="196" t="s">
        <v>2</v>
      </c>
      <c r="B187" s="196"/>
      <c r="C187" s="196"/>
      <c r="D187" s="196"/>
      <c r="E187" s="196"/>
      <c r="F187" s="196"/>
      <c r="G187" s="196"/>
      <c r="H187" s="196"/>
      <c r="I187" s="196"/>
      <c r="J187" s="196"/>
      <c r="K187" s="196"/>
      <c r="L187" s="196"/>
      <c r="M187" s="196"/>
      <c r="N187" s="196"/>
      <c r="O187" s="196"/>
      <c r="P187" s="196"/>
      <c r="Q187" s="196"/>
      <c r="R187" s="196"/>
      <c r="S187" s="196"/>
      <c r="T187" s="196"/>
      <c r="U187" s="196"/>
      <c r="V187" s="196"/>
      <c r="X187" s="100"/>
      <c r="Y187" s="122"/>
    </row>
    <row r="188" spans="1:25" ht="21.75" customHeight="1" x14ac:dyDescent="0.2">
      <c r="X188" s="100"/>
      <c r="Y188" s="122"/>
    </row>
    <row r="189" spans="1:25" ht="21.75" customHeight="1" x14ac:dyDescent="0.2">
      <c r="A189" s="167" t="s">
        <v>291</v>
      </c>
      <c r="B189" s="186" t="s">
        <v>537</v>
      </c>
      <c r="C189" s="186"/>
      <c r="D189" s="186"/>
      <c r="E189" s="186"/>
      <c r="F189" s="186"/>
      <c r="G189" s="186"/>
      <c r="H189" s="186"/>
      <c r="I189" s="186"/>
      <c r="J189" s="186"/>
      <c r="K189" s="186"/>
      <c r="L189" s="186"/>
      <c r="M189" s="186"/>
      <c r="N189" s="186"/>
      <c r="O189" s="186"/>
      <c r="P189" s="186"/>
      <c r="Q189" s="186"/>
      <c r="R189" s="186"/>
      <c r="S189" s="186"/>
      <c r="T189" s="186"/>
      <c r="U189" s="186"/>
      <c r="V189" s="186"/>
      <c r="X189" s="100"/>
      <c r="Y189" s="122"/>
    </row>
    <row r="190" spans="1:25" ht="21.75" customHeight="1" x14ac:dyDescent="0.2">
      <c r="D190" s="194" t="s">
        <v>293</v>
      </c>
      <c r="E190" s="194"/>
      <c r="F190" s="194"/>
      <c r="G190" s="194"/>
      <c r="H190" s="194"/>
      <c r="I190" s="194"/>
      <c r="J190" s="194"/>
      <c r="K190" s="194"/>
      <c r="L190" s="194"/>
      <c r="N190" s="194" t="s">
        <v>294</v>
      </c>
      <c r="O190" s="194"/>
      <c r="P190" s="194"/>
      <c r="Q190" s="194"/>
      <c r="R190" s="194"/>
      <c r="S190" s="194"/>
      <c r="T190" s="194"/>
      <c r="U190" s="194"/>
      <c r="V190" s="194"/>
      <c r="X190" s="100"/>
      <c r="Y190" s="122"/>
    </row>
    <row r="191" spans="1:25" ht="21.75" customHeight="1" x14ac:dyDescent="0.2">
      <c r="A191" s="207" t="s">
        <v>295</v>
      </c>
      <c r="B191" s="207"/>
      <c r="C191" s="107"/>
      <c r="D191" s="61" t="s">
        <v>296</v>
      </c>
      <c r="E191" s="108"/>
      <c r="F191" s="61" t="s">
        <v>297</v>
      </c>
      <c r="G191" s="108"/>
      <c r="H191" s="61" t="s">
        <v>298</v>
      </c>
      <c r="I191" s="108"/>
      <c r="J191" s="109" t="s">
        <v>273</v>
      </c>
      <c r="K191" s="110"/>
      <c r="L191" s="125" t="s">
        <v>281</v>
      </c>
      <c r="M191" s="108"/>
      <c r="N191" s="61" t="s">
        <v>296</v>
      </c>
      <c r="O191" s="108"/>
      <c r="P191" s="61" t="s">
        <v>297</v>
      </c>
      <c r="Q191" s="108"/>
      <c r="R191" s="61" t="s">
        <v>298</v>
      </c>
      <c r="S191" s="108"/>
      <c r="T191" s="109" t="s">
        <v>273</v>
      </c>
      <c r="U191" s="110"/>
      <c r="V191" s="109" t="s">
        <v>281</v>
      </c>
      <c r="X191" s="100"/>
      <c r="Y191" s="122"/>
    </row>
    <row r="192" spans="1:25" ht="21.75" customHeight="1" x14ac:dyDescent="0.2">
      <c r="A192" s="211" t="s">
        <v>514</v>
      </c>
      <c r="B192" s="211"/>
      <c r="D192" s="32">
        <f>D183</f>
        <v>25054446600</v>
      </c>
      <c r="E192" s="31"/>
      <c r="F192" s="32">
        <f>F183</f>
        <v>81950368352</v>
      </c>
      <c r="G192" s="31"/>
      <c r="H192" s="32">
        <f>H183</f>
        <v>9089007979</v>
      </c>
      <c r="I192" s="31"/>
      <c r="J192" s="32">
        <f>J183</f>
        <v>116093822931</v>
      </c>
      <c r="K192" s="31"/>
      <c r="L192" s="36">
        <f>L183</f>
        <v>0.72711758973233909</v>
      </c>
      <c r="M192" s="31"/>
      <c r="N192" s="32">
        <f>N183</f>
        <v>25054446600</v>
      </c>
      <c r="O192" s="31"/>
      <c r="P192" s="32">
        <f>P183</f>
        <v>81950368352</v>
      </c>
      <c r="Q192" s="31"/>
      <c r="R192" s="32">
        <f>R183</f>
        <v>9089007979</v>
      </c>
      <c r="S192" s="31"/>
      <c r="T192" s="32">
        <f>T183</f>
        <v>116093822931</v>
      </c>
      <c r="U192" s="171"/>
      <c r="V192" s="36">
        <f>V183</f>
        <v>0.72711758973233909</v>
      </c>
      <c r="X192" s="100"/>
      <c r="Y192" s="122"/>
    </row>
    <row r="193" spans="1:25" ht="21.75" customHeight="1" x14ac:dyDescent="0.2">
      <c r="A193" s="144" t="s">
        <v>212</v>
      </c>
      <c r="B193" s="144"/>
      <c r="D193" s="32">
        <v>0</v>
      </c>
      <c r="E193" s="31"/>
      <c r="F193" s="32">
        <v>0</v>
      </c>
      <c r="G193" s="31"/>
      <c r="H193" s="32">
        <v>837526144</v>
      </c>
      <c r="I193" s="31"/>
      <c r="J193" s="32">
        <v>837526144</v>
      </c>
      <c r="K193" s="31"/>
      <c r="L193" s="126">
        <f>J193/درآمد!$F$12</f>
        <v>5.2455847846878617E-3</v>
      </c>
      <c r="M193" s="31"/>
      <c r="N193" s="32">
        <v>0</v>
      </c>
      <c r="O193" s="31"/>
      <c r="P193" s="32">
        <v>0</v>
      </c>
      <c r="Q193" s="31"/>
      <c r="R193" s="32">
        <v>837526144</v>
      </c>
      <c r="S193" s="31"/>
      <c r="T193" s="32">
        <f t="shared" si="2"/>
        <v>837526144</v>
      </c>
      <c r="U193" s="48"/>
      <c r="V193" s="70">
        <f>T193/درآمد!$F$12</f>
        <v>5.2455847846878617E-3</v>
      </c>
      <c r="X193" s="100"/>
      <c r="Y193" s="122"/>
    </row>
    <row r="194" spans="1:25" ht="21.75" customHeight="1" x14ac:dyDescent="0.2">
      <c r="A194" s="144" t="s">
        <v>106</v>
      </c>
      <c r="B194" s="144"/>
      <c r="D194" s="32">
        <v>0</v>
      </c>
      <c r="E194" s="31"/>
      <c r="F194" s="32">
        <v>0</v>
      </c>
      <c r="G194" s="31"/>
      <c r="H194" s="32">
        <v>2184129107</v>
      </c>
      <c r="I194" s="31"/>
      <c r="J194" s="32">
        <v>2184129107</v>
      </c>
      <c r="K194" s="31"/>
      <c r="L194" s="126">
        <f>J194/درآمد!$F$12</f>
        <v>1.3679614055693392E-2</v>
      </c>
      <c r="M194" s="31"/>
      <c r="N194" s="32">
        <v>0</v>
      </c>
      <c r="O194" s="31"/>
      <c r="P194" s="32">
        <v>0</v>
      </c>
      <c r="Q194" s="31"/>
      <c r="R194" s="32">
        <v>2184129107</v>
      </c>
      <c r="S194" s="31"/>
      <c r="T194" s="32">
        <f t="shared" si="2"/>
        <v>2184129107</v>
      </c>
      <c r="U194" s="48"/>
      <c r="V194" s="70">
        <f>T194/درآمد!$F$12</f>
        <v>1.3679614055693392E-2</v>
      </c>
      <c r="X194" s="100"/>
      <c r="Y194" s="122"/>
    </row>
    <row r="195" spans="1:25" ht="21.75" customHeight="1" x14ac:dyDescent="0.2">
      <c r="A195" s="144" t="s">
        <v>210</v>
      </c>
      <c r="B195" s="144"/>
      <c r="D195" s="32">
        <v>0</v>
      </c>
      <c r="E195" s="31"/>
      <c r="F195" s="32">
        <v>0</v>
      </c>
      <c r="G195" s="31"/>
      <c r="H195" s="32">
        <v>331626690</v>
      </c>
      <c r="I195" s="31"/>
      <c r="J195" s="32">
        <v>331626690</v>
      </c>
      <c r="K195" s="31"/>
      <c r="L195" s="126">
        <f>J195/درآمد!$F$12</f>
        <v>2.0770407368446262E-3</v>
      </c>
      <c r="M195" s="31"/>
      <c r="N195" s="32">
        <v>0</v>
      </c>
      <c r="O195" s="31"/>
      <c r="P195" s="32">
        <v>0</v>
      </c>
      <c r="Q195" s="31"/>
      <c r="R195" s="32">
        <v>331626690</v>
      </c>
      <c r="S195" s="31"/>
      <c r="T195" s="32">
        <f t="shared" si="2"/>
        <v>331626690</v>
      </c>
      <c r="U195" s="48"/>
      <c r="V195" s="70">
        <f>T195/درآمد!$F$12</f>
        <v>2.0770407368446262E-3</v>
      </c>
      <c r="X195" s="100"/>
      <c r="Y195" s="122"/>
    </row>
    <row r="196" spans="1:25" ht="21.75" customHeight="1" x14ac:dyDescent="0.2">
      <c r="A196" s="144" t="s">
        <v>204</v>
      </c>
      <c r="B196" s="144"/>
      <c r="D196" s="32">
        <v>0</v>
      </c>
      <c r="E196" s="31"/>
      <c r="F196" s="32">
        <v>0</v>
      </c>
      <c r="G196" s="31"/>
      <c r="H196" s="32">
        <v>120578179</v>
      </c>
      <c r="I196" s="31"/>
      <c r="J196" s="32">
        <v>120578179</v>
      </c>
      <c r="K196" s="31"/>
      <c r="L196" s="126">
        <f>J196/درآمد!$F$12</f>
        <v>7.5520396068707023E-4</v>
      </c>
      <c r="M196" s="31"/>
      <c r="N196" s="32">
        <v>0</v>
      </c>
      <c r="O196" s="31"/>
      <c r="P196" s="32">
        <v>0</v>
      </c>
      <c r="Q196" s="31"/>
      <c r="R196" s="32">
        <v>120578179</v>
      </c>
      <c r="S196" s="31"/>
      <c r="T196" s="32">
        <f t="shared" si="2"/>
        <v>120578179</v>
      </c>
      <c r="U196" s="48"/>
      <c r="V196" s="70">
        <f>T196/درآمد!$F$12</f>
        <v>7.5520396068707023E-4</v>
      </c>
      <c r="X196" s="100"/>
      <c r="Y196" s="122"/>
    </row>
    <row r="197" spans="1:25" ht="21.75" customHeight="1" x14ac:dyDescent="0.2">
      <c r="A197" s="144" t="s">
        <v>169</v>
      </c>
      <c r="B197" s="144"/>
      <c r="D197" s="32">
        <v>0</v>
      </c>
      <c r="E197" s="31"/>
      <c r="F197" s="32">
        <v>0</v>
      </c>
      <c r="G197" s="31"/>
      <c r="H197" s="32">
        <v>1818800</v>
      </c>
      <c r="I197" s="31"/>
      <c r="J197" s="32">
        <v>1818800</v>
      </c>
      <c r="K197" s="31"/>
      <c r="L197" s="126">
        <f>J197/درآمد!$F$12</f>
        <v>1.1391488701265287E-5</v>
      </c>
      <c r="M197" s="31"/>
      <c r="N197" s="32">
        <v>0</v>
      </c>
      <c r="O197" s="31"/>
      <c r="P197" s="32">
        <v>0</v>
      </c>
      <c r="Q197" s="31"/>
      <c r="R197" s="32">
        <v>1818800</v>
      </c>
      <c r="S197" s="31"/>
      <c r="T197" s="32">
        <f t="shared" si="2"/>
        <v>1818800</v>
      </c>
      <c r="U197" s="48"/>
      <c r="V197" s="70">
        <f>T197/درآمد!$F$12</f>
        <v>1.1391488701265287E-5</v>
      </c>
      <c r="X197" s="100"/>
      <c r="Y197" s="122"/>
    </row>
    <row r="198" spans="1:25" ht="21.75" customHeight="1" x14ac:dyDescent="0.2">
      <c r="A198" s="144" t="s">
        <v>161</v>
      </c>
      <c r="B198" s="144"/>
      <c r="D198" s="32">
        <v>0</v>
      </c>
      <c r="E198" s="31"/>
      <c r="F198" s="32">
        <v>0</v>
      </c>
      <c r="G198" s="31"/>
      <c r="H198" s="32">
        <v>208473878</v>
      </c>
      <c r="I198" s="31"/>
      <c r="J198" s="32">
        <v>208473878</v>
      </c>
      <c r="K198" s="31"/>
      <c r="L198" s="126">
        <f>J198/درآمد!$F$12</f>
        <v>1.3057113622970957E-3</v>
      </c>
      <c r="M198" s="31"/>
      <c r="N198" s="32">
        <v>0</v>
      </c>
      <c r="O198" s="31"/>
      <c r="P198" s="32">
        <v>0</v>
      </c>
      <c r="Q198" s="31"/>
      <c r="R198" s="32">
        <v>208473878</v>
      </c>
      <c r="S198" s="31"/>
      <c r="T198" s="32">
        <f t="shared" si="2"/>
        <v>208473878</v>
      </c>
      <c r="U198" s="48"/>
      <c r="V198" s="70">
        <f>T198/درآمد!$F$12</f>
        <v>1.3057113622970957E-3</v>
      </c>
      <c r="X198" s="100"/>
      <c r="Y198" s="122"/>
    </row>
    <row r="199" spans="1:25" ht="21.75" customHeight="1" x14ac:dyDescent="0.2">
      <c r="A199" s="144" t="s">
        <v>147</v>
      </c>
      <c r="B199" s="144"/>
      <c r="D199" s="32">
        <v>0</v>
      </c>
      <c r="E199" s="31"/>
      <c r="F199" s="32">
        <v>0</v>
      </c>
      <c r="G199" s="31"/>
      <c r="H199" s="32">
        <v>54811108</v>
      </c>
      <c r="I199" s="31"/>
      <c r="J199" s="32">
        <v>54811108</v>
      </c>
      <c r="K199" s="31"/>
      <c r="L199" s="126">
        <f>J199/درآمد!$F$12</f>
        <v>3.4329234521983252E-4</v>
      </c>
      <c r="M199" s="31"/>
      <c r="N199" s="32">
        <v>0</v>
      </c>
      <c r="O199" s="31"/>
      <c r="P199" s="32">
        <v>0</v>
      </c>
      <c r="Q199" s="31"/>
      <c r="R199" s="32">
        <v>54811108</v>
      </c>
      <c r="S199" s="31"/>
      <c r="T199" s="32">
        <f t="shared" si="2"/>
        <v>54811108</v>
      </c>
      <c r="U199" s="48"/>
      <c r="V199" s="70">
        <f>T199/درآمد!$F$12</f>
        <v>3.4329234521983252E-4</v>
      </c>
      <c r="X199" s="100"/>
      <c r="Y199" s="122"/>
    </row>
    <row r="200" spans="1:25" ht="21.75" customHeight="1" x14ac:dyDescent="0.2">
      <c r="A200" s="144" t="s">
        <v>151</v>
      </c>
      <c r="B200" s="144"/>
      <c r="D200" s="32">
        <v>0</v>
      </c>
      <c r="E200" s="31"/>
      <c r="F200" s="32">
        <v>0</v>
      </c>
      <c r="G200" s="31"/>
      <c r="H200" s="32">
        <v>69706369</v>
      </c>
      <c r="I200" s="31"/>
      <c r="J200" s="32">
        <v>69706369</v>
      </c>
      <c r="K200" s="31"/>
      <c r="L200" s="126">
        <f>J200/درآمد!$F$12</f>
        <v>4.3658418455560198E-4</v>
      </c>
      <c r="M200" s="31"/>
      <c r="N200" s="32">
        <v>0</v>
      </c>
      <c r="O200" s="31"/>
      <c r="P200" s="32">
        <v>0</v>
      </c>
      <c r="Q200" s="31"/>
      <c r="R200" s="32">
        <v>69706369</v>
      </c>
      <c r="S200" s="31"/>
      <c r="T200" s="32">
        <f t="shared" si="2"/>
        <v>69706369</v>
      </c>
      <c r="U200" s="48"/>
      <c r="V200" s="70">
        <f>T200/درآمد!$F$12</f>
        <v>4.3658418455560198E-4</v>
      </c>
      <c r="X200" s="100"/>
      <c r="Y200" s="122"/>
    </row>
    <row r="201" spans="1:25" ht="21.75" customHeight="1" x14ac:dyDescent="0.2">
      <c r="A201" s="144" t="s">
        <v>127</v>
      </c>
      <c r="B201" s="144"/>
      <c r="D201" s="32">
        <v>0</v>
      </c>
      <c r="E201" s="31"/>
      <c r="F201" s="32">
        <v>0</v>
      </c>
      <c r="G201" s="31"/>
      <c r="H201" s="32">
        <v>319054300</v>
      </c>
      <c r="I201" s="31"/>
      <c r="J201" s="32">
        <v>319054300</v>
      </c>
      <c r="K201" s="31"/>
      <c r="L201" s="126">
        <f>J201/درآمد!$F$12</f>
        <v>1.9982974783044343E-3</v>
      </c>
      <c r="M201" s="31"/>
      <c r="N201" s="32">
        <v>0</v>
      </c>
      <c r="O201" s="31"/>
      <c r="P201" s="32">
        <v>0</v>
      </c>
      <c r="Q201" s="31"/>
      <c r="R201" s="32">
        <v>319054300</v>
      </c>
      <c r="S201" s="31"/>
      <c r="T201" s="32">
        <f t="shared" si="2"/>
        <v>319054300</v>
      </c>
      <c r="U201" s="48"/>
      <c r="V201" s="70">
        <f>T201/درآمد!$F$12</f>
        <v>1.9982974783044343E-3</v>
      </c>
      <c r="X201" s="100"/>
      <c r="Y201" s="122"/>
    </row>
    <row r="202" spans="1:25" ht="21.75" customHeight="1" x14ac:dyDescent="0.2">
      <c r="A202" s="144" t="s">
        <v>95</v>
      </c>
      <c r="B202" s="144"/>
      <c r="D202" s="32">
        <v>0</v>
      </c>
      <c r="E202" s="31"/>
      <c r="F202" s="32">
        <v>0</v>
      </c>
      <c r="G202" s="31"/>
      <c r="H202" s="32">
        <v>39950774</v>
      </c>
      <c r="I202" s="31"/>
      <c r="J202" s="32">
        <v>39950774</v>
      </c>
      <c r="K202" s="31"/>
      <c r="L202" s="126">
        <f>J202/درآمد!$F$12</f>
        <v>2.5021926029679072E-4</v>
      </c>
      <c r="M202" s="31"/>
      <c r="N202" s="32">
        <v>0</v>
      </c>
      <c r="O202" s="31"/>
      <c r="P202" s="32">
        <v>0</v>
      </c>
      <c r="Q202" s="31"/>
      <c r="R202" s="32">
        <v>39950774</v>
      </c>
      <c r="S202" s="31"/>
      <c r="T202" s="32">
        <f t="shared" si="2"/>
        <v>39950774</v>
      </c>
      <c r="U202" s="48"/>
      <c r="V202" s="70">
        <f>T202/درآمد!$F$12</f>
        <v>2.5021926029679072E-4</v>
      </c>
      <c r="X202" s="100"/>
      <c r="Y202" s="122"/>
    </row>
    <row r="203" spans="1:25" ht="21.75" customHeight="1" x14ac:dyDescent="0.2">
      <c r="A203" s="144" t="s">
        <v>132</v>
      </c>
      <c r="B203" s="144"/>
      <c r="D203" s="32">
        <v>0</v>
      </c>
      <c r="E203" s="31"/>
      <c r="F203" s="32">
        <v>0</v>
      </c>
      <c r="G203" s="31"/>
      <c r="H203" s="32">
        <v>1725687726</v>
      </c>
      <c r="I203" s="31"/>
      <c r="J203" s="32">
        <v>1725687726</v>
      </c>
      <c r="K203" s="31"/>
      <c r="L203" s="126">
        <f>J203/درآمد!$F$12</f>
        <v>1.0808308902925657E-2</v>
      </c>
      <c r="M203" s="31"/>
      <c r="N203" s="32">
        <v>0</v>
      </c>
      <c r="O203" s="31"/>
      <c r="P203" s="32">
        <v>0</v>
      </c>
      <c r="Q203" s="31"/>
      <c r="R203" s="32">
        <v>1725687726</v>
      </c>
      <c r="S203" s="31"/>
      <c r="T203" s="32">
        <f t="shared" si="2"/>
        <v>1725687726</v>
      </c>
      <c r="U203" s="48"/>
      <c r="V203" s="70">
        <f>T203/درآمد!$F$12</f>
        <v>1.0808308902925657E-2</v>
      </c>
      <c r="X203" s="100"/>
      <c r="Y203" s="122"/>
    </row>
    <row r="204" spans="1:25" ht="21.75" customHeight="1" x14ac:dyDescent="0.2">
      <c r="A204" s="144" t="s">
        <v>120</v>
      </c>
      <c r="B204" s="144"/>
      <c r="D204" s="32">
        <v>0</v>
      </c>
      <c r="E204" s="31"/>
      <c r="F204" s="32">
        <v>0</v>
      </c>
      <c r="G204" s="31"/>
      <c r="H204" s="32">
        <v>12124329</v>
      </c>
      <c r="I204" s="31"/>
      <c r="J204" s="32">
        <v>12124329</v>
      </c>
      <c r="K204" s="31"/>
      <c r="L204" s="126">
        <f>J204/درآمد!$F$12</f>
        <v>7.5936967678646942E-5</v>
      </c>
      <c r="M204" s="31"/>
      <c r="N204" s="32">
        <v>0</v>
      </c>
      <c r="O204" s="31"/>
      <c r="P204" s="32">
        <v>0</v>
      </c>
      <c r="Q204" s="31"/>
      <c r="R204" s="32">
        <v>12124329</v>
      </c>
      <c r="S204" s="31"/>
      <c r="T204" s="32">
        <f t="shared" si="2"/>
        <v>12124329</v>
      </c>
      <c r="U204" s="48"/>
      <c r="V204" s="70">
        <f>T204/درآمد!$F$12</f>
        <v>7.5936967678646942E-5</v>
      </c>
      <c r="X204" s="100"/>
      <c r="Y204" s="122"/>
    </row>
    <row r="205" spans="1:25" ht="21.75" customHeight="1" x14ac:dyDescent="0.2">
      <c r="A205" s="144" t="s">
        <v>110</v>
      </c>
      <c r="B205" s="144"/>
      <c r="D205" s="32">
        <v>0</v>
      </c>
      <c r="E205" s="31"/>
      <c r="F205" s="32">
        <v>0</v>
      </c>
      <c r="G205" s="31"/>
      <c r="H205" s="32">
        <v>19579155</v>
      </c>
      <c r="I205" s="31"/>
      <c r="J205" s="32">
        <v>19579155</v>
      </c>
      <c r="K205" s="31"/>
      <c r="L205" s="126">
        <f>J205/درآمد!$F$12</f>
        <v>1.226279541251494E-4</v>
      </c>
      <c r="M205" s="31"/>
      <c r="N205" s="32">
        <v>0</v>
      </c>
      <c r="O205" s="31"/>
      <c r="P205" s="32">
        <v>0</v>
      </c>
      <c r="Q205" s="31"/>
      <c r="R205" s="32">
        <v>19579155</v>
      </c>
      <c r="S205" s="31"/>
      <c r="T205" s="32">
        <f t="shared" si="2"/>
        <v>19579155</v>
      </c>
      <c r="U205" s="48"/>
      <c r="V205" s="70">
        <f>T205/درآمد!$F$12</f>
        <v>1.226279541251494E-4</v>
      </c>
      <c r="X205" s="100"/>
      <c r="Y205" s="122"/>
    </row>
    <row r="206" spans="1:25" ht="21.75" customHeight="1" x14ac:dyDescent="0.2">
      <c r="A206" s="144" t="s">
        <v>116</v>
      </c>
      <c r="B206" s="144"/>
      <c r="D206" s="32">
        <v>0</v>
      </c>
      <c r="E206" s="31"/>
      <c r="F206" s="32">
        <v>0</v>
      </c>
      <c r="G206" s="31"/>
      <c r="H206" s="32">
        <v>279651964</v>
      </c>
      <c r="I206" s="31"/>
      <c r="J206" s="32">
        <v>279651964</v>
      </c>
      <c r="K206" s="31"/>
      <c r="L206" s="126">
        <f>J206/درآمد!$F$12</f>
        <v>1.7515131890216884E-3</v>
      </c>
      <c r="M206" s="31"/>
      <c r="N206" s="32">
        <v>0</v>
      </c>
      <c r="O206" s="31"/>
      <c r="P206" s="32">
        <v>0</v>
      </c>
      <c r="Q206" s="31"/>
      <c r="R206" s="32">
        <v>279651964</v>
      </c>
      <c r="S206" s="31"/>
      <c r="T206" s="32">
        <f t="shared" si="2"/>
        <v>279651964</v>
      </c>
      <c r="U206" s="48"/>
      <c r="V206" s="70">
        <f>T206/درآمد!$F$12</f>
        <v>1.7515131890216884E-3</v>
      </c>
      <c r="X206" s="100"/>
      <c r="Y206" s="122"/>
    </row>
    <row r="207" spans="1:25" ht="21.75" customHeight="1" x14ac:dyDescent="0.2">
      <c r="A207" s="144" t="s">
        <v>178</v>
      </c>
      <c r="B207" s="144"/>
      <c r="D207" s="32">
        <v>0</v>
      </c>
      <c r="E207" s="31"/>
      <c r="F207" s="32">
        <v>0</v>
      </c>
      <c r="G207" s="31"/>
      <c r="H207" s="32">
        <v>381041853</v>
      </c>
      <c r="I207" s="31"/>
      <c r="J207" s="32">
        <v>381041853</v>
      </c>
      <c r="K207" s="31"/>
      <c r="L207" s="126">
        <f>J207/درآمد!$F$12</f>
        <v>2.3865372570698747E-3</v>
      </c>
      <c r="M207" s="31"/>
      <c r="N207" s="32">
        <v>0</v>
      </c>
      <c r="O207" s="31"/>
      <c r="P207" s="32">
        <v>0</v>
      </c>
      <c r="Q207" s="31"/>
      <c r="R207" s="32">
        <v>381041853</v>
      </c>
      <c r="S207" s="31"/>
      <c r="T207" s="32">
        <f t="shared" si="2"/>
        <v>381041853</v>
      </c>
      <c r="U207" s="48"/>
      <c r="V207" s="70">
        <f>T207/درآمد!$F$12</f>
        <v>2.3865372570698747E-3</v>
      </c>
      <c r="X207" s="100"/>
      <c r="Y207" s="122"/>
    </row>
    <row r="208" spans="1:25" ht="21.75" customHeight="1" x14ac:dyDescent="0.2">
      <c r="A208" s="144" t="s">
        <v>142</v>
      </c>
      <c r="B208" s="144"/>
      <c r="D208" s="32">
        <v>0</v>
      </c>
      <c r="E208" s="31"/>
      <c r="F208" s="32">
        <v>0</v>
      </c>
      <c r="G208" s="31"/>
      <c r="H208" s="32">
        <v>32595605</v>
      </c>
      <c r="I208" s="31"/>
      <c r="J208" s="32">
        <v>32595605</v>
      </c>
      <c r="K208" s="31"/>
      <c r="L208" s="126">
        <f>J208/درآمد!$F$12</f>
        <v>2.0415244450649125E-4</v>
      </c>
      <c r="M208" s="31"/>
      <c r="N208" s="32">
        <v>0</v>
      </c>
      <c r="O208" s="31"/>
      <c r="P208" s="32">
        <v>0</v>
      </c>
      <c r="Q208" s="31"/>
      <c r="R208" s="32">
        <v>32595605</v>
      </c>
      <c r="S208" s="31"/>
      <c r="T208" s="32">
        <f t="shared" si="2"/>
        <v>32595605</v>
      </c>
      <c r="U208" s="48"/>
      <c r="V208" s="70">
        <f>T208/درآمد!$F$12</f>
        <v>2.0415244450649125E-4</v>
      </c>
      <c r="X208" s="100"/>
      <c r="Y208" s="122"/>
    </row>
    <row r="209" spans="1:25" ht="21.75" customHeight="1" x14ac:dyDescent="0.2">
      <c r="A209" s="144" t="s">
        <v>207</v>
      </c>
      <c r="B209" s="144"/>
      <c r="D209" s="32">
        <v>0</v>
      </c>
      <c r="E209" s="31"/>
      <c r="F209" s="32">
        <v>0</v>
      </c>
      <c r="G209" s="31"/>
      <c r="H209" s="32">
        <v>29992275</v>
      </c>
      <c r="I209" s="31"/>
      <c r="J209" s="32">
        <v>29992275</v>
      </c>
      <c r="K209" s="31"/>
      <c r="L209" s="126">
        <f>J209/درآمد!$F$12</f>
        <v>1.8784729590265082E-4</v>
      </c>
      <c r="M209" s="31"/>
      <c r="N209" s="32">
        <v>0</v>
      </c>
      <c r="O209" s="31"/>
      <c r="P209" s="32">
        <v>0</v>
      </c>
      <c r="Q209" s="31"/>
      <c r="R209" s="32">
        <v>29992275</v>
      </c>
      <c r="S209" s="31"/>
      <c r="T209" s="32">
        <f t="shared" si="2"/>
        <v>29992275</v>
      </c>
      <c r="U209" s="48"/>
      <c r="V209" s="70">
        <f>T209/درآمد!$F$12</f>
        <v>1.8784729590265082E-4</v>
      </c>
      <c r="X209" s="100"/>
      <c r="Y209" s="122"/>
    </row>
    <row r="210" spans="1:25" ht="21.75" customHeight="1" x14ac:dyDescent="0.2">
      <c r="A210" s="144" t="s">
        <v>173</v>
      </c>
      <c r="B210" s="144"/>
      <c r="D210" s="32">
        <v>0</v>
      </c>
      <c r="E210" s="31"/>
      <c r="F210" s="32">
        <v>0</v>
      </c>
      <c r="G210" s="31"/>
      <c r="H210" s="32">
        <v>93883819</v>
      </c>
      <c r="I210" s="31"/>
      <c r="J210" s="32">
        <v>93883819</v>
      </c>
      <c r="K210" s="31"/>
      <c r="L210" s="126">
        <f>J210/درآمد!$F$12</f>
        <v>5.8801213072912648E-4</v>
      </c>
      <c r="M210" s="31"/>
      <c r="N210" s="32">
        <v>0</v>
      </c>
      <c r="O210" s="31"/>
      <c r="P210" s="32">
        <v>0</v>
      </c>
      <c r="Q210" s="31"/>
      <c r="R210" s="32">
        <v>93883819</v>
      </c>
      <c r="S210" s="31"/>
      <c r="T210" s="32">
        <f t="shared" si="2"/>
        <v>93883819</v>
      </c>
      <c r="U210" s="48"/>
      <c r="V210" s="70">
        <f>T210/درآمد!$F$12</f>
        <v>5.8801213072912648E-4</v>
      </c>
      <c r="X210" s="100"/>
      <c r="Y210" s="122"/>
    </row>
    <row r="211" spans="1:25" ht="21.75" customHeight="1" x14ac:dyDescent="0.2">
      <c r="A211" s="144" t="s">
        <v>159</v>
      </c>
      <c r="B211" s="144"/>
      <c r="D211" s="32">
        <v>0</v>
      </c>
      <c r="E211" s="31"/>
      <c r="F211" s="32">
        <v>0</v>
      </c>
      <c r="G211" s="31"/>
      <c r="H211" s="32">
        <v>352956989</v>
      </c>
      <c r="I211" s="31"/>
      <c r="J211" s="32">
        <v>352956989</v>
      </c>
      <c r="K211" s="31"/>
      <c r="L211" s="126">
        <f>J211/درآمد!$F$12</f>
        <v>2.2106364373356696E-3</v>
      </c>
      <c r="M211" s="31"/>
      <c r="N211" s="32">
        <v>0</v>
      </c>
      <c r="O211" s="31"/>
      <c r="P211" s="32">
        <v>0</v>
      </c>
      <c r="Q211" s="31"/>
      <c r="R211" s="32">
        <v>352956989</v>
      </c>
      <c r="S211" s="31"/>
      <c r="T211" s="32">
        <f t="shared" si="2"/>
        <v>352956989</v>
      </c>
      <c r="U211" s="48"/>
      <c r="V211" s="70">
        <f>T211/درآمد!$F$12</f>
        <v>2.2106364373356696E-3</v>
      </c>
      <c r="X211" s="100"/>
      <c r="Y211" s="122"/>
    </row>
    <row r="212" spans="1:25" ht="21.75" customHeight="1" x14ac:dyDescent="0.2">
      <c r="A212" s="144" t="s">
        <v>195</v>
      </c>
      <c r="B212" s="144"/>
      <c r="D212" s="32">
        <v>0</v>
      </c>
      <c r="E212" s="31"/>
      <c r="F212" s="32">
        <v>0</v>
      </c>
      <c r="G212" s="31"/>
      <c r="H212" s="32">
        <v>5878426</v>
      </c>
      <c r="I212" s="31"/>
      <c r="J212" s="32">
        <v>5878426</v>
      </c>
      <c r="K212" s="31"/>
      <c r="L212" s="126">
        <f>J212/درآمد!$F$12</f>
        <v>3.6817694831880411E-5</v>
      </c>
      <c r="M212" s="31"/>
      <c r="N212" s="32">
        <v>0</v>
      </c>
      <c r="O212" s="31"/>
      <c r="P212" s="32">
        <v>0</v>
      </c>
      <c r="Q212" s="31"/>
      <c r="R212" s="32">
        <v>5878426</v>
      </c>
      <c r="S212" s="31"/>
      <c r="T212" s="32">
        <f t="shared" si="2"/>
        <v>5878426</v>
      </c>
      <c r="U212" s="48"/>
      <c r="V212" s="70">
        <f>T212/درآمد!$F$12</f>
        <v>3.6817694831880411E-5</v>
      </c>
      <c r="X212" s="100"/>
      <c r="Y212" s="122"/>
    </row>
    <row r="213" spans="1:25" ht="21.75" customHeight="1" x14ac:dyDescent="0.2">
      <c r="A213" s="144" t="s">
        <v>131</v>
      </c>
      <c r="B213" s="144"/>
      <c r="D213" s="32">
        <v>0</v>
      </c>
      <c r="E213" s="31"/>
      <c r="F213" s="32">
        <v>0</v>
      </c>
      <c r="G213" s="31"/>
      <c r="H213" s="32">
        <v>132569586</v>
      </c>
      <c r="I213" s="31"/>
      <c r="J213" s="32">
        <v>132569586</v>
      </c>
      <c r="K213" s="31"/>
      <c r="L213" s="126">
        <f>J213/درآمد!$F$12</f>
        <v>8.3030841271740526E-4</v>
      </c>
      <c r="M213" s="31"/>
      <c r="N213" s="32">
        <v>0</v>
      </c>
      <c r="O213" s="31"/>
      <c r="P213" s="32">
        <v>0</v>
      </c>
      <c r="Q213" s="31"/>
      <c r="R213" s="32">
        <v>132569586</v>
      </c>
      <c r="S213" s="31"/>
      <c r="T213" s="32">
        <f t="shared" si="2"/>
        <v>132569586</v>
      </c>
      <c r="U213" s="48"/>
      <c r="V213" s="70">
        <f>T213/درآمد!$F$12</f>
        <v>8.3030841271740526E-4</v>
      </c>
      <c r="X213" s="100"/>
      <c r="Y213" s="122"/>
    </row>
    <row r="214" spans="1:25" ht="21.75" customHeight="1" x14ac:dyDescent="0.2">
      <c r="A214" s="144" t="s">
        <v>134</v>
      </c>
      <c r="B214" s="144"/>
      <c r="D214" s="32">
        <v>0</v>
      </c>
      <c r="E214" s="31"/>
      <c r="F214" s="32">
        <v>0</v>
      </c>
      <c r="G214" s="31"/>
      <c r="H214" s="32">
        <v>486272081</v>
      </c>
      <c r="I214" s="31"/>
      <c r="J214" s="32">
        <v>486272081</v>
      </c>
      <c r="K214" s="31"/>
      <c r="L214" s="126">
        <f>J214/درآمد!$F$12</f>
        <v>3.0456140952563548E-3</v>
      </c>
      <c r="M214" s="31"/>
      <c r="N214" s="32">
        <v>0</v>
      </c>
      <c r="O214" s="31"/>
      <c r="P214" s="32">
        <v>0</v>
      </c>
      <c r="Q214" s="31"/>
      <c r="R214" s="32">
        <v>486272081</v>
      </c>
      <c r="S214" s="31"/>
      <c r="T214" s="32">
        <f t="shared" si="2"/>
        <v>486272081</v>
      </c>
      <c r="U214" s="48"/>
      <c r="V214" s="70">
        <f>T214/درآمد!$F$12</f>
        <v>3.0456140952563548E-3</v>
      </c>
      <c r="X214" s="100"/>
      <c r="Y214" s="122"/>
    </row>
    <row r="215" spans="1:25" ht="21.75" customHeight="1" x14ac:dyDescent="0.2">
      <c r="A215" s="144" t="s">
        <v>112</v>
      </c>
      <c r="B215" s="144"/>
      <c r="D215" s="32">
        <v>0</v>
      </c>
      <c r="E215" s="31"/>
      <c r="F215" s="32">
        <v>0</v>
      </c>
      <c r="G215" s="31"/>
      <c r="H215" s="32">
        <v>20693469</v>
      </c>
      <c r="I215" s="31"/>
      <c r="J215" s="32">
        <v>20693469</v>
      </c>
      <c r="K215" s="31"/>
      <c r="L215" s="126">
        <f>J215/درآمد!$F$12</f>
        <v>1.296071136482755E-4</v>
      </c>
      <c r="M215" s="31"/>
      <c r="N215" s="32">
        <v>0</v>
      </c>
      <c r="O215" s="31"/>
      <c r="P215" s="32">
        <v>0</v>
      </c>
      <c r="Q215" s="31"/>
      <c r="R215" s="32">
        <v>20693469</v>
      </c>
      <c r="S215" s="31"/>
      <c r="T215" s="32">
        <f t="shared" si="2"/>
        <v>20693469</v>
      </c>
      <c r="U215" s="48"/>
      <c r="V215" s="70">
        <f>T215/درآمد!$F$12</f>
        <v>1.296071136482755E-4</v>
      </c>
      <c r="X215" s="100"/>
      <c r="Y215" s="122"/>
    </row>
    <row r="216" spans="1:25" ht="21.75" customHeight="1" x14ac:dyDescent="0.2">
      <c r="A216" s="144" t="s">
        <v>205</v>
      </c>
      <c r="B216" s="144"/>
      <c r="D216" s="32">
        <v>0</v>
      </c>
      <c r="E216" s="31"/>
      <c r="F216" s="32">
        <v>0</v>
      </c>
      <c r="G216" s="31"/>
      <c r="H216" s="32">
        <v>37436345</v>
      </c>
      <c r="I216" s="31"/>
      <c r="J216" s="32">
        <v>37436345</v>
      </c>
      <c r="K216" s="31"/>
      <c r="L216" s="126">
        <f>J216/درآمد!$F$12</f>
        <v>2.3447091548502817E-4</v>
      </c>
      <c r="M216" s="31"/>
      <c r="N216" s="32">
        <v>0</v>
      </c>
      <c r="O216" s="31"/>
      <c r="P216" s="32">
        <v>0</v>
      </c>
      <c r="Q216" s="31"/>
      <c r="R216" s="32">
        <v>37436345</v>
      </c>
      <c r="S216" s="31"/>
      <c r="T216" s="32">
        <f t="shared" si="2"/>
        <v>37436345</v>
      </c>
      <c r="U216" s="48"/>
      <c r="V216" s="70">
        <f>T216/درآمد!$F$12</f>
        <v>2.3447091548502817E-4</v>
      </c>
      <c r="X216" s="100"/>
      <c r="Y216" s="122"/>
    </row>
    <row r="217" spans="1:25" ht="21.75" customHeight="1" x14ac:dyDescent="0.2">
      <c r="A217" s="144" t="s">
        <v>99</v>
      </c>
      <c r="B217" s="144"/>
      <c r="D217" s="32">
        <v>0</v>
      </c>
      <c r="E217" s="31"/>
      <c r="F217" s="32">
        <v>0</v>
      </c>
      <c r="G217" s="31"/>
      <c r="H217" s="32">
        <v>2364422467</v>
      </c>
      <c r="I217" s="31"/>
      <c r="J217" s="32">
        <v>2364422467</v>
      </c>
      <c r="K217" s="31"/>
      <c r="L217" s="126">
        <f>J217/درآمد!$F$12</f>
        <v>1.4808825499146852E-2</v>
      </c>
      <c r="M217" s="31"/>
      <c r="N217" s="32">
        <v>0</v>
      </c>
      <c r="O217" s="31"/>
      <c r="P217" s="32">
        <v>0</v>
      </c>
      <c r="Q217" s="31"/>
      <c r="R217" s="32">
        <v>2364422467</v>
      </c>
      <c r="S217" s="31"/>
      <c r="T217" s="32">
        <f t="shared" si="2"/>
        <v>2364422467</v>
      </c>
      <c r="U217" s="48"/>
      <c r="V217" s="70">
        <f>T217/درآمد!$F$12</f>
        <v>1.4808825499146852E-2</v>
      </c>
      <c r="X217" s="100"/>
      <c r="Y217" s="122"/>
    </row>
    <row r="218" spans="1:25" ht="21.75" customHeight="1" x14ac:dyDescent="0.2">
      <c r="A218" s="144" t="s">
        <v>167</v>
      </c>
      <c r="B218" s="144"/>
      <c r="D218" s="32">
        <v>0</v>
      </c>
      <c r="E218" s="31"/>
      <c r="F218" s="32">
        <v>0</v>
      </c>
      <c r="G218" s="31"/>
      <c r="H218" s="32">
        <v>19833660</v>
      </c>
      <c r="I218" s="31"/>
      <c r="J218" s="32">
        <v>19833660</v>
      </c>
      <c r="K218" s="31"/>
      <c r="L218" s="126">
        <f>J218/درآمد!$F$12</f>
        <v>1.2422196711828529E-4</v>
      </c>
      <c r="M218" s="31"/>
      <c r="N218" s="32">
        <v>0</v>
      </c>
      <c r="O218" s="31"/>
      <c r="P218" s="32">
        <v>0</v>
      </c>
      <c r="Q218" s="31"/>
      <c r="R218" s="32">
        <v>19833660</v>
      </c>
      <c r="S218" s="31"/>
      <c r="T218" s="32">
        <f t="shared" si="2"/>
        <v>19833660</v>
      </c>
      <c r="U218" s="48"/>
      <c r="V218" s="70">
        <f>T218/درآمد!$F$12</f>
        <v>1.2422196711828529E-4</v>
      </c>
      <c r="X218" s="100"/>
      <c r="Y218" s="122"/>
    </row>
    <row r="219" spans="1:25" ht="21.75" customHeight="1" x14ac:dyDescent="0.2">
      <c r="A219" s="144" t="s">
        <v>97</v>
      </c>
      <c r="B219" s="144"/>
      <c r="D219" s="32">
        <v>0</v>
      </c>
      <c r="E219" s="31"/>
      <c r="F219" s="32">
        <v>0</v>
      </c>
      <c r="G219" s="31"/>
      <c r="H219" s="32">
        <v>91545102</v>
      </c>
      <c r="I219" s="31"/>
      <c r="J219" s="32">
        <v>91545102</v>
      </c>
      <c r="K219" s="31"/>
      <c r="L219" s="126">
        <f>J219/درآمد!$F$12</f>
        <v>5.7336430343587976E-4</v>
      </c>
      <c r="M219" s="31"/>
      <c r="N219" s="32">
        <v>0</v>
      </c>
      <c r="O219" s="31"/>
      <c r="P219" s="32">
        <v>0</v>
      </c>
      <c r="Q219" s="31"/>
      <c r="R219" s="32">
        <v>91545102</v>
      </c>
      <c r="S219" s="31"/>
      <c r="T219" s="32">
        <f t="shared" si="2"/>
        <v>91545102</v>
      </c>
      <c r="U219" s="48"/>
      <c r="V219" s="70">
        <f>T219/درآمد!$F$12</f>
        <v>5.7336430343587976E-4</v>
      </c>
      <c r="X219" s="100"/>
      <c r="Y219" s="122"/>
    </row>
    <row r="220" spans="1:25" ht="21.75" customHeight="1" thickBot="1" x14ac:dyDescent="0.25">
      <c r="A220" s="185" t="s">
        <v>513</v>
      </c>
      <c r="B220" s="185"/>
      <c r="D220" s="34">
        <f>SUM(D192:D219)</f>
        <v>25054446600</v>
      </c>
      <c r="E220" s="31"/>
      <c r="F220" s="34">
        <f>SUM(F192:F219)</f>
        <v>81950368352</v>
      </c>
      <c r="G220" s="31"/>
      <c r="H220" s="34">
        <f>SUM(H192:H219)</f>
        <v>19342848179</v>
      </c>
      <c r="I220" s="31"/>
      <c r="J220" s="34">
        <f>SUM(J192:J219)</f>
        <v>126347663131</v>
      </c>
      <c r="K220" s="31"/>
      <c r="L220" s="38">
        <f>SUM(L192:L219)</f>
        <v>0.79133933197056161</v>
      </c>
      <c r="M220" s="31"/>
      <c r="N220" s="34">
        <f>SUM(N192:N219)</f>
        <v>25054446600</v>
      </c>
      <c r="O220" s="31"/>
      <c r="P220" s="34">
        <f>SUM(P192:P219)</f>
        <v>81950368352</v>
      </c>
      <c r="Q220" s="31"/>
      <c r="R220" s="34">
        <f>SUM(R192:R219)</f>
        <v>19342848179</v>
      </c>
      <c r="S220" s="31"/>
      <c r="T220" s="34">
        <f>SUM(T192:T219)</f>
        <v>126347663131</v>
      </c>
      <c r="U220" s="171"/>
      <c r="V220" s="38">
        <f>SUM(V192:V219)</f>
        <v>0.79133933197056161</v>
      </c>
      <c r="X220" s="100"/>
      <c r="Y220" s="122"/>
    </row>
    <row r="221" spans="1:25" ht="21.75" customHeight="1" thickTop="1" x14ac:dyDescent="0.2">
      <c r="A221" s="185">
        <v>16</v>
      </c>
      <c r="B221" s="185"/>
      <c r="C221" s="185"/>
      <c r="D221" s="185"/>
      <c r="E221" s="185"/>
      <c r="F221" s="185"/>
      <c r="G221" s="185"/>
      <c r="H221" s="185"/>
      <c r="I221" s="185"/>
      <c r="J221" s="185"/>
      <c r="K221" s="185"/>
      <c r="L221" s="185"/>
      <c r="M221" s="185"/>
      <c r="N221" s="185"/>
      <c r="O221" s="185"/>
      <c r="P221" s="185"/>
      <c r="Q221" s="185"/>
      <c r="R221" s="185"/>
      <c r="S221" s="185"/>
      <c r="T221" s="185"/>
      <c r="U221" s="185"/>
      <c r="V221" s="185"/>
      <c r="X221" s="100"/>
      <c r="Y221" s="122"/>
    </row>
    <row r="222" spans="1:25" ht="21.75" customHeight="1" x14ac:dyDescent="0.2">
      <c r="A222" s="196" t="s">
        <v>0</v>
      </c>
      <c r="B222" s="196"/>
      <c r="C222" s="196"/>
      <c r="D222" s="196"/>
      <c r="E222" s="196"/>
      <c r="F222" s="196"/>
      <c r="G222" s="196"/>
      <c r="H222" s="196"/>
      <c r="I222" s="196"/>
      <c r="J222" s="196"/>
      <c r="K222" s="196"/>
      <c r="L222" s="196"/>
      <c r="M222" s="196"/>
      <c r="N222" s="196"/>
      <c r="O222" s="196"/>
      <c r="P222" s="196"/>
      <c r="Q222" s="196"/>
      <c r="R222" s="196"/>
      <c r="S222" s="196"/>
      <c r="T222" s="196"/>
      <c r="U222" s="196"/>
      <c r="V222" s="196"/>
      <c r="X222" s="100"/>
      <c r="Y222" s="122"/>
    </row>
    <row r="223" spans="1:25" ht="21.75" customHeight="1" x14ac:dyDescent="0.2">
      <c r="A223" s="196" t="s">
        <v>276</v>
      </c>
      <c r="B223" s="196"/>
      <c r="C223" s="196"/>
      <c r="D223" s="196"/>
      <c r="E223" s="196"/>
      <c r="F223" s="196"/>
      <c r="G223" s="196"/>
      <c r="H223" s="196"/>
      <c r="I223" s="196"/>
      <c r="J223" s="196"/>
      <c r="K223" s="196"/>
      <c r="L223" s="196"/>
      <c r="M223" s="196"/>
      <c r="N223" s="196"/>
      <c r="O223" s="196"/>
      <c r="P223" s="196"/>
      <c r="Q223" s="196"/>
      <c r="R223" s="196"/>
      <c r="S223" s="196"/>
      <c r="T223" s="196"/>
      <c r="U223" s="196"/>
      <c r="V223" s="196"/>
      <c r="X223" s="100"/>
      <c r="Y223" s="122"/>
    </row>
    <row r="224" spans="1:25" ht="21.75" customHeight="1" x14ac:dyDescent="0.2">
      <c r="A224" s="196" t="s">
        <v>2</v>
      </c>
      <c r="B224" s="196"/>
      <c r="C224" s="196"/>
      <c r="D224" s="196"/>
      <c r="E224" s="196"/>
      <c r="F224" s="196"/>
      <c r="G224" s="196"/>
      <c r="H224" s="196"/>
      <c r="I224" s="196"/>
      <c r="J224" s="196"/>
      <c r="K224" s="196"/>
      <c r="L224" s="196"/>
      <c r="M224" s="196"/>
      <c r="N224" s="196"/>
      <c r="O224" s="196"/>
      <c r="P224" s="196"/>
      <c r="Q224" s="196"/>
      <c r="R224" s="196"/>
      <c r="S224" s="196"/>
      <c r="T224" s="196"/>
      <c r="U224" s="196"/>
      <c r="V224" s="196"/>
      <c r="X224" s="100"/>
      <c r="Y224" s="122"/>
    </row>
    <row r="225" spans="1:25" ht="21.75" customHeight="1" x14ac:dyDescent="0.2">
      <c r="X225" s="100"/>
      <c r="Y225" s="122"/>
    </row>
    <row r="226" spans="1:25" ht="21.75" customHeight="1" x14ac:dyDescent="0.2">
      <c r="A226" s="167" t="s">
        <v>291</v>
      </c>
      <c r="B226" s="186" t="s">
        <v>537</v>
      </c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X226" s="100"/>
      <c r="Y226" s="122"/>
    </row>
    <row r="227" spans="1:25" ht="21.75" customHeight="1" x14ac:dyDescent="0.2">
      <c r="D227" s="194" t="s">
        <v>293</v>
      </c>
      <c r="E227" s="194"/>
      <c r="F227" s="194"/>
      <c r="G227" s="194"/>
      <c r="H227" s="194"/>
      <c r="I227" s="194"/>
      <c r="J227" s="194"/>
      <c r="K227" s="194"/>
      <c r="L227" s="194"/>
      <c r="N227" s="194" t="s">
        <v>294</v>
      </c>
      <c r="O227" s="194"/>
      <c r="P227" s="194"/>
      <c r="Q227" s="194"/>
      <c r="R227" s="194"/>
      <c r="S227" s="194"/>
      <c r="T227" s="194"/>
      <c r="U227" s="194"/>
      <c r="V227" s="194"/>
      <c r="X227" s="100"/>
      <c r="Y227" s="122"/>
    </row>
    <row r="228" spans="1:25" ht="21.75" customHeight="1" x14ac:dyDescent="0.2">
      <c r="A228" s="207" t="s">
        <v>295</v>
      </c>
      <c r="B228" s="207"/>
      <c r="C228" s="107"/>
      <c r="D228" s="61" t="s">
        <v>296</v>
      </c>
      <c r="E228" s="108"/>
      <c r="F228" s="61" t="s">
        <v>297</v>
      </c>
      <c r="G228" s="108"/>
      <c r="H228" s="61" t="s">
        <v>298</v>
      </c>
      <c r="I228" s="108"/>
      <c r="J228" s="109" t="s">
        <v>273</v>
      </c>
      <c r="K228" s="110"/>
      <c r="L228" s="125" t="s">
        <v>281</v>
      </c>
      <c r="M228" s="108"/>
      <c r="N228" s="61" t="s">
        <v>296</v>
      </c>
      <c r="O228" s="108"/>
      <c r="P228" s="61" t="s">
        <v>297</v>
      </c>
      <c r="Q228" s="108"/>
      <c r="R228" s="61" t="s">
        <v>298</v>
      </c>
      <c r="S228" s="108"/>
      <c r="T228" s="109" t="s">
        <v>273</v>
      </c>
      <c r="U228" s="110"/>
      <c r="V228" s="109" t="s">
        <v>281</v>
      </c>
      <c r="X228" s="100"/>
      <c r="Y228" s="122"/>
    </row>
    <row r="229" spans="1:25" ht="21.75" customHeight="1" x14ac:dyDescent="0.2">
      <c r="A229" s="211" t="s">
        <v>514</v>
      </c>
      <c r="B229" s="211"/>
      <c r="D229" s="32">
        <f>D220</f>
        <v>25054446600</v>
      </c>
      <c r="E229" s="31"/>
      <c r="F229" s="32">
        <f>F220</f>
        <v>81950368352</v>
      </c>
      <c r="G229" s="31"/>
      <c r="H229" s="32">
        <f>H220</f>
        <v>19342848179</v>
      </c>
      <c r="I229" s="31"/>
      <c r="J229" s="32">
        <f>J220</f>
        <v>126347663131</v>
      </c>
      <c r="K229" s="31"/>
      <c r="L229" s="36">
        <f>L220</f>
        <v>0.79133933197056161</v>
      </c>
      <c r="M229" s="31"/>
      <c r="N229" s="32">
        <f>N220</f>
        <v>25054446600</v>
      </c>
      <c r="O229" s="31"/>
      <c r="P229" s="32">
        <f>P220</f>
        <v>81950368352</v>
      </c>
      <c r="Q229" s="31"/>
      <c r="R229" s="32">
        <f>R220</f>
        <v>19342848179</v>
      </c>
      <c r="S229" s="31"/>
      <c r="T229" s="32">
        <f>T220</f>
        <v>126347663131</v>
      </c>
      <c r="U229" s="171"/>
      <c r="V229" s="36">
        <f>V220</f>
        <v>0.79133933197056161</v>
      </c>
      <c r="X229" s="100"/>
      <c r="Y229" s="122"/>
    </row>
    <row r="230" spans="1:25" ht="21.75" customHeight="1" x14ac:dyDescent="0.2">
      <c r="A230" s="144" t="s">
        <v>128</v>
      </c>
      <c r="B230" s="144"/>
      <c r="D230" s="32">
        <v>0</v>
      </c>
      <c r="E230" s="31"/>
      <c r="F230" s="32">
        <v>0</v>
      </c>
      <c r="G230" s="31"/>
      <c r="H230" s="32">
        <v>351806517</v>
      </c>
      <c r="I230" s="31"/>
      <c r="J230" s="32">
        <v>351806517</v>
      </c>
      <c r="K230" s="31"/>
      <c r="L230" s="126">
        <f>J230/درآمد!$F$12</f>
        <v>2.2034308134137861E-3</v>
      </c>
      <c r="M230" s="31"/>
      <c r="N230" s="32">
        <v>0</v>
      </c>
      <c r="O230" s="31"/>
      <c r="P230" s="32">
        <v>0</v>
      </c>
      <c r="Q230" s="31"/>
      <c r="R230" s="32">
        <v>351806517</v>
      </c>
      <c r="S230" s="31"/>
      <c r="T230" s="32">
        <f t="shared" si="2"/>
        <v>351806517</v>
      </c>
      <c r="U230" s="48"/>
      <c r="V230" s="70">
        <f>T230/درآمد!$F$12</f>
        <v>2.2034308134137861E-3</v>
      </c>
      <c r="X230" s="100"/>
      <c r="Y230" s="122"/>
    </row>
    <row r="231" spans="1:25" ht="21.75" customHeight="1" x14ac:dyDescent="0.2">
      <c r="A231" s="144" t="s">
        <v>125</v>
      </c>
      <c r="B231" s="144"/>
      <c r="D231" s="32">
        <v>0</v>
      </c>
      <c r="E231" s="31"/>
      <c r="F231" s="32">
        <v>0</v>
      </c>
      <c r="G231" s="31"/>
      <c r="H231" s="32">
        <v>625891691</v>
      </c>
      <c r="I231" s="31"/>
      <c r="J231" s="32">
        <v>625891691</v>
      </c>
      <c r="K231" s="31"/>
      <c r="L231" s="126">
        <f>J231/درآمد!$F$12</f>
        <v>3.920078142864704E-3</v>
      </c>
      <c r="M231" s="31"/>
      <c r="N231" s="32">
        <v>0</v>
      </c>
      <c r="O231" s="31"/>
      <c r="P231" s="32">
        <v>0</v>
      </c>
      <c r="Q231" s="31"/>
      <c r="R231" s="32">
        <v>625891691</v>
      </c>
      <c r="S231" s="31"/>
      <c r="T231" s="32">
        <f t="shared" si="2"/>
        <v>625891691</v>
      </c>
      <c r="U231" s="48"/>
      <c r="V231" s="70">
        <f>T231/درآمد!$F$12</f>
        <v>3.920078142864704E-3</v>
      </c>
      <c r="X231" s="100"/>
      <c r="Y231" s="122"/>
    </row>
    <row r="232" spans="1:25" ht="21.75" customHeight="1" x14ac:dyDescent="0.2">
      <c r="A232" s="144" t="s">
        <v>141</v>
      </c>
      <c r="B232" s="144"/>
      <c r="D232" s="32">
        <v>0</v>
      </c>
      <c r="E232" s="31"/>
      <c r="F232" s="32">
        <v>0</v>
      </c>
      <c r="G232" s="31"/>
      <c r="H232" s="32">
        <v>2221885575</v>
      </c>
      <c r="I232" s="31"/>
      <c r="J232" s="32">
        <v>2221885575</v>
      </c>
      <c r="K232" s="31"/>
      <c r="L232" s="126">
        <f>J232/درآمد!$F$12</f>
        <v>1.3916089962127131E-2</v>
      </c>
      <c r="M232" s="31"/>
      <c r="N232" s="32">
        <v>0</v>
      </c>
      <c r="O232" s="31"/>
      <c r="P232" s="32">
        <v>0</v>
      </c>
      <c r="Q232" s="31"/>
      <c r="R232" s="32">
        <v>2221885575</v>
      </c>
      <c r="S232" s="31"/>
      <c r="T232" s="32">
        <f t="shared" si="2"/>
        <v>2221885575</v>
      </c>
      <c r="U232" s="48"/>
      <c r="V232" s="70">
        <f>T232/درآمد!$F$12</f>
        <v>1.3916089962127131E-2</v>
      </c>
      <c r="X232" s="100"/>
      <c r="Y232" s="122"/>
    </row>
    <row r="233" spans="1:25" ht="21.75" customHeight="1" x14ac:dyDescent="0.2">
      <c r="A233" s="144" t="s">
        <v>202</v>
      </c>
      <c r="B233" s="144"/>
      <c r="D233" s="32">
        <v>0</v>
      </c>
      <c r="E233" s="31"/>
      <c r="F233" s="32">
        <v>0</v>
      </c>
      <c r="G233" s="31"/>
      <c r="H233" s="32">
        <v>697411776</v>
      </c>
      <c r="I233" s="31"/>
      <c r="J233" s="32">
        <v>697411776</v>
      </c>
      <c r="K233" s="31"/>
      <c r="L233" s="126">
        <f>J233/درآمد!$F$12</f>
        <v>4.3680219740671634E-3</v>
      </c>
      <c r="M233" s="31"/>
      <c r="N233" s="32">
        <v>0</v>
      </c>
      <c r="O233" s="31"/>
      <c r="P233" s="32">
        <v>0</v>
      </c>
      <c r="Q233" s="31"/>
      <c r="R233" s="32">
        <v>697411776</v>
      </c>
      <c r="S233" s="31"/>
      <c r="T233" s="32">
        <f t="shared" si="2"/>
        <v>697411776</v>
      </c>
      <c r="U233" s="48"/>
      <c r="V233" s="70">
        <f>T233/درآمد!$F$12</f>
        <v>4.3680219740671634E-3</v>
      </c>
      <c r="X233" s="100"/>
      <c r="Y233" s="122"/>
    </row>
    <row r="234" spans="1:25" ht="21.75" customHeight="1" x14ac:dyDescent="0.2">
      <c r="A234" s="144" t="s">
        <v>152</v>
      </c>
      <c r="B234" s="144"/>
      <c r="D234" s="32">
        <v>0</v>
      </c>
      <c r="E234" s="31"/>
      <c r="F234" s="32">
        <v>0</v>
      </c>
      <c r="G234" s="31"/>
      <c r="H234" s="32">
        <v>-351790</v>
      </c>
      <c r="I234" s="31"/>
      <c r="J234" s="32">
        <v>-351790</v>
      </c>
      <c r="K234" s="31"/>
      <c r="L234" s="126">
        <f>J234/درآمد!$F$12</f>
        <v>-2.2033273643160961E-6</v>
      </c>
      <c r="M234" s="31"/>
      <c r="N234" s="32">
        <v>0</v>
      </c>
      <c r="O234" s="31"/>
      <c r="P234" s="32">
        <v>0</v>
      </c>
      <c r="Q234" s="31"/>
      <c r="R234" s="32">
        <v>-351790</v>
      </c>
      <c r="S234" s="31"/>
      <c r="T234" s="32">
        <f t="shared" si="2"/>
        <v>-351790</v>
      </c>
      <c r="U234" s="48"/>
      <c r="V234" s="70">
        <f>T234/درآمد!$F$12</f>
        <v>-2.2033273643160961E-6</v>
      </c>
      <c r="X234" s="100"/>
      <c r="Y234" s="122"/>
    </row>
    <row r="235" spans="1:25" ht="21.75" customHeight="1" x14ac:dyDescent="0.2">
      <c r="A235" s="144" t="s">
        <v>90</v>
      </c>
      <c r="B235" s="144"/>
      <c r="D235" s="32">
        <v>0</v>
      </c>
      <c r="E235" s="31"/>
      <c r="F235" s="32">
        <v>0</v>
      </c>
      <c r="G235" s="31"/>
      <c r="H235" s="32">
        <v>52766409</v>
      </c>
      <c r="I235" s="31"/>
      <c r="J235" s="32">
        <v>52766409</v>
      </c>
      <c r="K235" s="31"/>
      <c r="L235" s="126">
        <f>J235/درآمد!$F$12</f>
        <v>3.304860083185853E-4</v>
      </c>
      <c r="M235" s="31"/>
      <c r="N235" s="32">
        <v>0</v>
      </c>
      <c r="O235" s="31"/>
      <c r="P235" s="32">
        <v>0</v>
      </c>
      <c r="Q235" s="31"/>
      <c r="R235" s="32">
        <v>52766409</v>
      </c>
      <c r="S235" s="31"/>
      <c r="T235" s="32">
        <f t="shared" si="2"/>
        <v>52766409</v>
      </c>
      <c r="U235" s="48"/>
      <c r="V235" s="70">
        <f>T235/درآمد!$F$12</f>
        <v>3.304860083185853E-4</v>
      </c>
      <c r="X235" s="100"/>
      <c r="Y235" s="122"/>
    </row>
    <row r="236" spans="1:25" ht="21.75" customHeight="1" x14ac:dyDescent="0.2">
      <c r="A236" s="144" t="s">
        <v>137</v>
      </c>
      <c r="B236" s="144"/>
      <c r="D236" s="32">
        <v>0</v>
      </c>
      <c r="E236" s="31"/>
      <c r="F236" s="32">
        <v>0</v>
      </c>
      <c r="G236" s="31"/>
      <c r="H236" s="32">
        <v>1439629</v>
      </c>
      <c r="I236" s="31"/>
      <c r="J236" s="32">
        <v>1439629</v>
      </c>
      <c r="K236" s="31"/>
      <c r="L236" s="126">
        <f>J236/درآمد!$F$12</f>
        <v>9.0166689506893788E-6</v>
      </c>
      <c r="M236" s="31"/>
      <c r="N236" s="32">
        <v>0</v>
      </c>
      <c r="O236" s="31"/>
      <c r="P236" s="32">
        <v>0</v>
      </c>
      <c r="Q236" s="31"/>
      <c r="R236" s="32">
        <v>1439629</v>
      </c>
      <c r="S236" s="31"/>
      <c r="T236" s="32">
        <f t="shared" si="2"/>
        <v>1439629</v>
      </c>
      <c r="U236" s="48"/>
      <c r="V236" s="70">
        <f>T236/درآمد!$F$12</f>
        <v>9.0166689506893788E-6</v>
      </c>
      <c r="X236" s="100"/>
      <c r="Y236" s="122"/>
    </row>
    <row r="237" spans="1:25" ht="21.75" customHeight="1" x14ac:dyDescent="0.2">
      <c r="A237" s="144" t="s">
        <v>517</v>
      </c>
      <c r="B237" s="144"/>
      <c r="D237" s="32">
        <v>0</v>
      </c>
      <c r="E237" s="31"/>
      <c r="F237" s="32">
        <v>0</v>
      </c>
      <c r="G237" s="31"/>
      <c r="H237" s="32">
        <v>18000</v>
      </c>
      <c r="I237" s="31"/>
      <c r="J237" s="32">
        <v>18000</v>
      </c>
      <c r="K237" s="31"/>
      <c r="L237" s="126">
        <f>J237/درآمد!$F$12</f>
        <v>1.1273740742400217E-7</v>
      </c>
      <c r="M237" s="31"/>
      <c r="N237" s="32">
        <v>0</v>
      </c>
      <c r="O237" s="31"/>
      <c r="P237" s="32">
        <v>0</v>
      </c>
      <c r="Q237" s="31"/>
      <c r="R237" s="32">
        <v>18000</v>
      </c>
      <c r="S237" s="31"/>
      <c r="T237" s="32">
        <f t="shared" si="2"/>
        <v>18000</v>
      </c>
      <c r="U237" s="48"/>
      <c r="V237" s="70">
        <f>T237/درآمد!$F$12</f>
        <v>1.1273740742400217E-7</v>
      </c>
      <c r="X237" s="100"/>
      <c r="Y237" s="122"/>
    </row>
    <row r="238" spans="1:25" ht="21.75" customHeight="1" x14ac:dyDescent="0.2">
      <c r="A238" s="144" t="s">
        <v>148</v>
      </c>
      <c r="B238" s="144"/>
      <c r="D238" s="32">
        <v>0</v>
      </c>
      <c r="E238" s="31"/>
      <c r="F238" s="32">
        <v>0</v>
      </c>
      <c r="G238" s="31"/>
      <c r="H238" s="32">
        <v>32421297</v>
      </c>
      <c r="I238" s="31"/>
      <c r="J238" s="32">
        <v>32421297</v>
      </c>
      <c r="K238" s="31"/>
      <c r="L238" s="126">
        <f>J238/درآمد!$F$12</f>
        <v>2.0306072050575442E-4</v>
      </c>
      <c r="M238" s="31"/>
      <c r="N238" s="32">
        <v>0</v>
      </c>
      <c r="O238" s="31"/>
      <c r="P238" s="32">
        <v>0</v>
      </c>
      <c r="Q238" s="31"/>
      <c r="R238" s="32">
        <v>32421297</v>
      </c>
      <c r="S238" s="31"/>
      <c r="T238" s="32">
        <f t="shared" si="2"/>
        <v>32421297</v>
      </c>
      <c r="U238" s="48"/>
      <c r="V238" s="70">
        <f>T238/درآمد!$F$12</f>
        <v>2.0306072050575442E-4</v>
      </c>
      <c r="X238" s="100"/>
      <c r="Y238" s="122"/>
    </row>
    <row r="239" spans="1:25" ht="21.75" customHeight="1" x14ac:dyDescent="0.2">
      <c r="A239" s="144" t="s">
        <v>170</v>
      </c>
      <c r="B239" s="144"/>
      <c r="D239" s="32">
        <v>0</v>
      </c>
      <c r="E239" s="31"/>
      <c r="F239" s="32">
        <v>0</v>
      </c>
      <c r="G239" s="31"/>
      <c r="H239" s="32">
        <v>4054157</v>
      </c>
      <c r="I239" s="31"/>
      <c r="J239" s="32">
        <v>4054157</v>
      </c>
      <c r="K239" s="31"/>
      <c r="L239" s="126">
        <f>J239/درآمد!$F$12</f>
        <v>2.5391952748326133E-5</v>
      </c>
      <c r="M239" s="31"/>
      <c r="N239" s="32">
        <v>0</v>
      </c>
      <c r="O239" s="31"/>
      <c r="P239" s="32">
        <v>0</v>
      </c>
      <c r="Q239" s="31"/>
      <c r="R239" s="32">
        <v>4054157</v>
      </c>
      <c r="S239" s="31"/>
      <c r="T239" s="32">
        <f t="shared" si="2"/>
        <v>4054157</v>
      </c>
      <c r="U239" s="48"/>
      <c r="V239" s="70">
        <f>T239/درآمد!$F$12</f>
        <v>2.5391952748326133E-5</v>
      </c>
      <c r="X239" s="100"/>
      <c r="Y239" s="122"/>
    </row>
    <row r="240" spans="1:25" ht="21.75" customHeight="1" x14ac:dyDescent="0.2">
      <c r="A240" s="144" t="s">
        <v>77</v>
      </c>
      <c r="B240" s="144"/>
      <c r="D240" s="32">
        <v>0</v>
      </c>
      <c r="E240" s="31"/>
      <c r="F240" s="32">
        <v>0</v>
      </c>
      <c r="G240" s="31"/>
      <c r="H240" s="32">
        <v>-39087607</v>
      </c>
      <c r="I240" s="31"/>
      <c r="J240" s="32">
        <v>-39087607</v>
      </c>
      <c r="K240" s="31"/>
      <c r="L240" s="126">
        <f>J240/درآمد!$F$12</f>
        <v>-2.4481308197712661E-4</v>
      </c>
      <c r="M240" s="31"/>
      <c r="N240" s="32">
        <v>0</v>
      </c>
      <c r="O240" s="31"/>
      <c r="P240" s="32">
        <v>0</v>
      </c>
      <c r="Q240" s="31"/>
      <c r="R240" s="32">
        <v>-39087607</v>
      </c>
      <c r="S240" s="31"/>
      <c r="T240" s="32">
        <f t="shared" si="2"/>
        <v>-39087607</v>
      </c>
      <c r="U240" s="48"/>
      <c r="V240" s="70">
        <f>T240/درآمد!$F$12</f>
        <v>-2.4481308197712661E-4</v>
      </c>
      <c r="X240" s="100"/>
      <c r="Y240" s="122"/>
    </row>
    <row r="241" spans="1:25" ht="21.75" customHeight="1" x14ac:dyDescent="0.2">
      <c r="A241" s="144" t="s">
        <v>518</v>
      </c>
      <c r="B241" s="144"/>
      <c r="D241" s="32">
        <v>0</v>
      </c>
      <c r="E241" s="31"/>
      <c r="F241" s="32">
        <v>0</v>
      </c>
      <c r="G241" s="31"/>
      <c r="H241" s="32">
        <v>-32045690</v>
      </c>
      <c r="I241" s="31"/>
      <c r="J241" s="32">
        <v>-32045690</v>
      </c>
      <c r="K241" s="31"/>
      <c r="L241" s="126">
        <f>J241/درآمد!$F$12</f>
        <v>-2.0070822276184845E-4</v>
      </c>
      <c r="M241" s="31"/>
      <c r="N241" s="32">
        <v>0</v>
      </c>
      <c r="O241" s="31"/>
      <c r="P241" s="32">
        <v>0</v>
      </c>
      <c r="Q241" s="31"/>
      <c r="R241" s="32">
        <v>-32045690</v>
      </c>
      <c r="S241" s="31"/>
      <c r="T241" s="32">
        <f t="shared" si="2"/>
        <v>-32045690</v>
      </c>
      <c r="U241" s="48"/>
      <c r="V241" s="70">
        <f>T241/درآمد!$F$12</f>
        <v>-2.0070822276184845E-4</v>
      </c>
      <c r="X241" s="100"/>
      <c r="Y241" s="122"/>
    </row>
    <row r="242" spans="1:25" ht="21.75" customHeight="1" x14ac:dyDescent="0.2">
      <c r="A242" s="144" t="s">
        <v>33</v>
      </c>
      <c r="B242" s="144"/>
      <c r="D242" s="32">
        <v>0</v>
      </c>
      <c r="E242" s="31"/>
      <c r="F242" s="32">
        <v>0</v>
      </c>
      <c r="G242" s="31"/>
      <c r="H242" s="32">
        <v>-2933624</v>
      </c>
      <c r="I242" s="31"/>
      <c r="J242" s="32">
        <v>-2933624</v>
      </c>
      <c r="K242" s="31"/>
      <c r="L242" s="126">
        <f>J242/درآمد!$F$12</f>
        <v>-1.8373842450935054E-5</v>
      </c>
      <c r="M242" s="31"/>
      <c r="N242" s="32">
        <v>0</v>
      </c>
      <c r="O242" s="31"/>
      <c r="P242" s="32">
        <v>0</v>
      </c>
      <c r="Q242" s="31"/>
      <c r="R242" s="176">
        <v>-2933624</v>
      </c>
      <c r="S242" s="31"/>
      <c r="T242" s="32">
        <f t="shared" si="2"/>
        <v>-2933624</v>
      </c>
      <c r="U242" s="48"/>
      <c r="V242" s="70">
        <f>T242/درآمد!$F$12</f>
        <v>-1.8373842450935054E-5</v>
      </c>
      <c r="X242" s="100"/>
      <c r="Y242" s="122"/>
    </row>
    <row r="243" spans="1:25" ht="21.75" customHeight="1" x14ac:dyDescent="0.2">
      <c r="A243" s="144" t="s">
        <v>32</v>
      </c>
      <c r="B243" s="144"/>
      <c r="D243" s="32">
        <v>0</v>
      </c>
      <c r="E243" s="31"/>
      <c r="F243" s="32">
        <v>0</v>
      </c>
      <c r="G243" s="31"/>
      <c r="H243" s="32">
        <v>-454752800</v>
      </c>
      <c r="I243" s="31"/>
      <c r="J243" s="32">
        <v>-454752800</v>
      </c>
      <c r="K243" s="31"/>
      <c r="L243" s="126">
        <f>J243/درآمد!$F$12</f>
        <v>-2.848202871711432E-3</v>
      </c>
      <c r="M243" s="31"/>
      <c r="N243" s="32">
        <v>0</v>
      </c>
      <c r="O243" s="31"/>
      <c r="P243" s="32">
        <v>0</v>
      </c>
      <c r="Q243" s="31"/>
      <c r="R243" s="176">
        <v>-454752800</v>
      </c>
      <c r="S243" s="31"/>
      <c r="T243" s="32">
        <f t="shared" si="2"/>
        <v>-454752800</v>
      </c>
      <c r="U243" s="48"/>
      <c r="V243" s="70">
        <f>T243/درآمد!$F$12</f>
        <v>-2.848202871711432E-3</v>
      </c>
      <c r="X243" s="100"/>
      <c r="Y243" s="122"/>
    </row>
    <row r="244" spans="1:25" ht="21.75" customHeight="1" x14ac:dyDescent="0.2">
      <c r="A244" s="144" t="s">
        <v>76</v>
      </c>
      <c r="B244" s="144"/>
      <c r="D244" s="32">
        <v>0</v>
      </c>
      <c r="E244" s="31"/>
      <c r="F244" s="32">
        <v>0</v>
      </c>
      <c r="G244" s="31"/>
      <c r="H244" s="32">
        <v>1060295</v>
      </c>
      <c r="I244" s="31"/>
      <c r="J244" s="32">
        <v>1060295</v>
      </c>
      <c r="K244" s="31"/>
      <c r="L244" s="126">
        <f>J244/درآمد!$F$12</f>
        <v>6.6408283002573546E-6</v>
      </c>
      <c r="M244" s="31"/>
      <c r="N244" s="32">
        <v>0</v>
      </c>
      <c r="O244" s="31"/>
      <c r="P244" s="32">
        <v>0</v>
      </c>
      <c r="Q244" s="31"/>
      <c r="R244" s="176">
        <v>1060295</v>
      </c>
      <c r="S244" s="31"/>
      <c r="T244" s="32">
        <f t="shared" si="2"/>
        <v>1060295</v>
      </c>
      <c r="U244" s="48"/>
      <c r="V244" s="70">
        <f>T244/درآمد!$F$12</f>
        <v>6.6408283002573546E-6</v>
      </c>
      <c r="X244" s="100"/>
      <c r="Y244" s="122"/>
    </row>
    <row r="245" spans="1:25" ht="21.75" customHeight="1" x14ac:dyDescent="0.2">
      <c r="A245" s="144" t="s">
        <v>35</v>
      </c>
      <c r="B245" s="144"/>
      <c r="D245" s="32">
        <v>0</v>
      </c>
      <c r="E245" s="31"/>
      <c r="F245" s="32">
        <v>0</v>
      </c>
      <c r="G245" s="31"/>
      <c r="H245" s="32">
        <v>-23555941</v>
      </c>
      <c r="I245" s="31"/>
      <c r="J245" s="32">
        <v>-23555941</v>
      </c>
      <c r="K245" s="31"/>
      <c r="L245" s="126">
        <f>J245/درآمد!$F$12</f>
        <v>-1.4753531765404208E-4</v>
      </c>
      <c r="M245" s="31"/>
      <c r="N245" s="32">
        <v>0</v>
      </c>
      <c r="O245" s="31"/>
      <c r="P245" s="32">
        <v>0</v>
      </c>
      <c r="Q245" s="31"/>
      <c r="R245" s="176">
        <v>-23555941</v>
      </c>
      <c r="S245" s="31"/>
      <c r="T245" s="32">
        <f>N245+P245+R245</f>
        <v>-23555941</v>
      </c>
      <c r="U245" s="48"/>
      <c r="V245" s="70">
        <f>T245/درآمد!$F$12</f>
        <v>-1.4753531765404208E-4</v>
      </c>
      <c r="X245" s="100"/>
      <c r="Y245" s="122"/>
    </row>
    <row r="246" spans="1:25" ht="21.75" customHeight="1" thickBot="1" x14ac:dyDescent="0.25">
      <c r="A246" s="193" t="s">
        <v>80</v>
      </c>
      <c r="B246" s="193"/>
      <c r="D246" s="34">
        <f>SUM(D229:D245)</f>
        <v>25054446600</v>
      </c>
      <c r="E246" s="31"/>
      <c r="F246" s="34">
        <f>SUM(F229:F245)</f>
        <v>81950368352</v>
      </c>
      <c r="G246" s="31"/>
      <c r="H246" s="34">
        <f>SUM(H229:H245)</f>
        <v>22778876073</v>
      </c>
      <c r="I246" s="31"/>
      <c r="J246" s="34">
        <f>SUM(J229:J245)</f>
        <v>129783691025</v>
      </c>
      <c r="K246" s="31"/>
      <c r="L246" s="38">
        <f>SUM(L229:L245)</f>
        <v>0.81285982511534571</v>
      </c>
      <c r="M246" s="31"/>
      <c r="N246" s="34">
        <f>SUM(N229:N245)</f>
        <v>25054446600</v>
      </c>
      <c r="O246" s="31"/>
      <c r="P246" s="34">
        <f>SUM(P229:P245)</f>
        <v>81950368352</v>
      </c>
      <c r="Q246" s="31"/>
      <c r="R246" s="34">
        <f>SUM(R229:R245)</f>
        <v>22778876073</v>
      </c>
      <c r="S246" s="31"/>
      <c r="T246" s="34">
        <f>SUM(T229:T245)</f>
        <v>129783691025</v>
      </c>
      <c r="U246" s="48"/>
      <c r="V246" s="38">
        <f>SUM(V229:V245)</f>
        <v>0.81285982511534571</v>
      </c>
      <c r="X246" s="122"/>
    </row>
    <row r="247" spans="1:25" ht="13.5" thickTop="1" x14ac:dyDescent="0.2"/>
    <row r="248" spans="1:25" ht="18.75" x14ac:dyDescent="0.2">
      <c r="A248" s="185">
        <v>17</v>
      </c>
      <c r="B248" s="185"/>
      <c r="C248" s="185"/>
      <c r="D248" s="185"/>
      <c r="E248" s="185"/>
      <c r="F248" s="185"/>
      <c r="G248" s="185"/>
      <c r="H248" s="185"/>
      <c r="I248" s="185"/>
      <c r="J248" s="185"/>
      <c r="K248" s="185"/>
      <c r="L248" s="185"/>
      <c r="M248" s="185"/>
      <c r="N248" s="185"/>
      <c r="O248" s="185"/>
      <c r="P248" s="185"/>
      <c r="Q248" s="185"/>
      <c r="R248" s="185"/>
      <c r="S248" s="185"/>
      <c r="T248" s="185"/>
      <c r="U248" s="185"/>
      <c r="V248" s="185"/>
      <c r="X248" s="102"/>
    </row>
    <row r="249" spans="1:25" x14ac:dyDescent="0.2">
      <c r="D249" s="48"/>
      <c r="E249" s="48"/>
      <c r="F249" s="48"/>
      <c r="G249" s="48"/>
      <c r="H249" s="48"/>
      <c r="I249" s="48"/>
      <c r="J249" s="48"/>
      <c r="K249" s="48"/>
      <c r="L249" s="127"/>
      <c r="M249" s="48"/>
      <c r="N249" s="123"/>
      <c r="O249" s="48"/>
      <c r="P249" s="48"/>
      <c r="Q249" s="48"/>
      <c r="R249" s="146"/>
      <c r="S249" s="48"/>
      <c r="T249" s="48"/>
      <c r="U249" s="48"/>
      <c r="V249" s="48"/>
      <c r="X249" s="122"/>
    </row>
    <row r="250" spans="1:25" x14ac:dyDescent="0.2">
      <c r="N250" s="102"/>
      <c r="P250" s="102"/>
      <c r="R250" s="102"/>
    </row>
    <row r="251" spans="1:25" x14ac:dyDescent="0.2">
      <c r="P251" s="77"/>
    </row>
    <row r="252" spans="1:25" x14ac:dyDescent="0.2">
      <c r="P252" s="131"/>
      <c r="R252" s="146"/>
    </row>
    <row r="254" spans="1:25" x14ac:dyDescent="0.2">
      <c r="T254" s="102"/>
    </row>
  </sheetData>
  <mergeCells count="198">
    <mergeCell ref="A228:B228"/>
    <mergeCell ref="A229:B229"/>
    <mergeCell ref="A191:B191"/>
    <mergeCell ref="A192:B192"/>
    <mergeCell ref="A220:B220"/>
    <mergeCell ref="A221:V221"/>
    <mergeCell ref="A222:V222"/>
    <mergeCell ref="A223:V223"/>
    <mergeCell ref="A224:V224"/>
    <mergeCell ref="B226:V226"/>
    <mergeCell ref="D227:L227"/>
    <mergeCell ref="N227:V227"/>
    <mergeCell ref="A155:B155"/>
    <mergeCell ref="A183:B183"/>
    <mergeCell ref="A184:V184"/>
    <mergeCell ref="A185:V185"/>
    <mergeCell ref="A186:V186"/>
    <mergeCell ref="A187:V187"/>
    <mergeCell ref="B189:V189"/>
    <mergeCell ref="D190:L190"/>
    <mergeCell ref="N190:V190"/>
    <mergeCell ref="A146:B146"/>
    <mergeCell ref="A147:V147"/>
    <mergeCell ref="A148:V148"/>
    <mergeCell ref="A149:V149"/>
    <mergeCell ref="A150:V150"/>
    <mergeCell ref="B152:V152"/>
    <mergeCell ref="D153:L153"/>
    <mergeCell ref="N153:V153"/>
    <mergeCell ref="A154:B154"/>
    <mergeCell ref="A143:B143"/>
    <mergeCell ref="A144:B144"/>
    <mergeCell ref="A164:B164"/>
    <mergeCell ref="A165:B165"/>
    <mergeCell ref="A166:B166"/>
    <mergeCell ref="A167:B167"/>
    <mergeCell ref="A168:B168"/>
    <mergeCell ref="A248:V248"/>
    <mergeCell ref="A174:B174"/>
    <mergeCell ref="A175:B175"/>
    <mergeCell ref="A176:B176"/>
    <mergeCell ref="A169:B169"/>
    <mergeCell ref="A145:B145"/>
    <mergeCell ref="A156:B156"/>
    <mergeCell ref="A157:B157"/>
    <mergeCell ref="A158:B158"/>
    <mergeCell ref="A159:B159"/>
    <mergeCell ref="A160:B160"/>
    <mergeCell ref="A161:B161"/>
    <mergeCell ref="A162:B162"/>
    <mergeCell ref="A163:B163"/>
    <mergeCell ref="A171:B171"/>
    <mergeCell ref="A172:B172"/>
    <mergeCell ref="A173:B173"/>
    <mergeCell ref="A134:B134"/>
    <mergeCell ref="A135:B135"/>
    <mergeCell ref="A136:B136"/>
    <mergeCell ref="A137:B137"/>
    <mergeCell ref="A138:B138"/>
    <mergeCell ref="A139:B139"/>
    <mergeCell ref="A140:B140"/>
    <mergeCell ref="A141:B141"/>
    <mergeCell ref="A142:B142"/>
    <mergeCell ref="A125:B125"/>
    <mergeCell ref="A126:B126"/>
    <mergeCell ref="A127:B127"/>
    <mergeCell ref="A128:B128"/>
    <mergeCell ref="A129:B129"/>
    <mergeCell ref="A130:B130"/>
    <mergeCell ref="A131:B131"/>
    <mergeCell ref="A132:B132"/>
    <mergeCell ref="A133:B133"/>
    <mergeCell ref="A106:B106"/>
    <mergeCell ref="A107:B107"/>
    <mergeCell ref="A108:B108"/>
    <mergeCell ref="A119:B119"/>
    <mergeCell ref="A120:B120"/>
    <mergeCell ref="A121:B121"/>
    <mergeCell ref="A122:B122"/>
    <mergeCell ref="A123:B123"/>
    <mergeCell ref="A124:B124"/>
    <mergeCell ref="A109:B109"/>
    <mergeCell ref="A110:V110"/>
    <mergeCell ref="A111:V111"/>
    <mergeCell ref="A112:V112"/>
    <mergeCell ref="A113:V113"/>
    <mergeCell ref="B115:V115"/>
    <mergeCell ref="D116:L116"/>
    <mergeCell ref="N116:V116"/>
    <mergeCell ref="A117:B117"/>
    <mergeCell ref="A118:B118"/>
    <mergeCell ref="A1:V1"/>
    <mergeCell ref="A2:V2"/>
    <mergeCell ref="A3:V3"/>
    <mergeCell ref="B5:V5"/>
    <mergeCell ref="D6:L6"/>
    <mergeCell ref="N6:V6"/>
    <mergeCell ref="A7:B7"/>
    <mergeCell ref="A104:B104"/>
    <mergeCell ref="A105:B10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33:B33"/>
    <mergeCell ref="A34:B34"/>
    <mergeCell ref="A45:B45"/>
    <mergeCell ref="A46:B46"/>
    <mergeCell ref="A47:B47"/>
    <mergeCell ref="A48:B48"/>
    <mergeCell ref="A49:B49"/>
    <mergeCell ref="A50:B50"/>
    <mergeCell ref="A35:B35"/>
    <mergeCell ref="A36:V36"/>
    <mergeCell ref="A37:V37"/>
    <mergeCell ref="A38:V38"/>
    <mergeCell ref="A39:V39"/>
    <mergeCell ref="B41:V41"/>
    <mergeCell ref="D42:L42"/>
    <mergeCell ref="N42:V42"/>
    <mergeCell ref="A43:B43"/>
    <mergeCell ref="A44:B44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102:B102"/>
    <mergeCell ref="A103:B103"/>
    <mergeCell ref="A68:B68"/>
    <mergeCell ref="A60:B60"/>
    <mergeCell ref="A61:B61"/>
    <mergeCell ref="A62:B62"/>
    <mergeCell ref="A90:B90"/>
    <mergeCell ref="A91:B91"/>
    <mergeCell ref="A92:B92"/>
    <mergeCell ref="A93:B93"/>
    <mergeCell ref="A94:B94"/>
    <mergeCell ref="A95:B95"/>
    <mergeCell ref="A72:B72"/>
    <mergeCell ref="A73:V73"/>
    <mergeCell ref="A74:V74"/>
    <mergeCell ref="A75:V75"/>
    <mergeCell ref="A76:V76"/>
    <mergeCell ref="B78:V78"/>
    <mergeCell ref="D79:L79"/>
    <mergeCell ref="N79:V79"/>
    <mergeCell ref="A80:B80"/>
    <mergeCell ref="A81:B81"/>
    <mergeCell ref="A246:B246"/>
    <mergeCell ref="A63:B63"/>
    <mergeCell ref="A64:B64"/>
    <mergeCell ref="A65:B65"/>
    <mergeCell ref="A66:B66"/>
    <mergeCell ref="A67:B67"/>
    <mergeCell ref="A69:B69"/>
    <mergeCell ref="A70:B70"/>
    <mergeCell ref="A71:B71"/>
    <mergeCell ref="A82:B82"/>
    <mergeCell ref="A83:B83"/>
    <mergeCell ref="A84:B84"/>
    <mergeCell ref="A85:B85"/>
    <mergeCell ref="A86:B86"/>
    <mergeCell ref="A87:B87"/>
    <mergeCell ref="A88:B88"/>
    <mergeCell ref="A89:B89"/>
    <mergeCell ref="A170:B170"/>
    <mergeCell ref="A96:B96"/>
    <mergeCell ref="A97:B97"/>
    <mergeCell ref="A98:B98"/>
    <mergeCell ref="A99:B99"/>
    <mergeCell ref="A100:B100"/>
    <mergeCell ref="A101:B101"/>
  </mergeCells>
  <pageMargins left="0.39" right="0.39" top="0.39" bottom="0.39" header="0" footer="0"/>
  <pageSetup scale="7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17"/>
  <sheetViews>
    <sheetView rightToLeft="1" view="pageBreakPreview" zoomScale="95" zoomScaleNormal="100" zoomScaleSheetLayoutView="95" workbookViewId="0">
      <selection activeCell="Z12" sqref="Z12:Z13"/>
    </sheetView>
  </sheetViews>
  <sheetFormatPr defaultRowHeight="15.75" x14ac:dyDescent="0.4"/>
  <cols>
    <col min="1" max="1" width="5.85546875" style="135" customWidth="1"/>
    <col min="2" max="2" width="25" style="135" customWidth="1"/>
    <col min="3" max="3" width="1.28515625" style="135" customWidth="1"/>
    <col min="4" max="4" width="16.85546875" style="135" bestFit="1" customWidth="1"/>
    <col min="5" max="5" width="1.28515625" style="135" customWidth="1"/>
    <col min="6" max="6" width="16.28515625" style="135" bestFit="1" customWidth="1"/>
    <col min="7" max="7" width="1.28515625" style="135" customWidth="1"/>
    <col min="8" max="8" width="15.85546875" style="135" bestFit="1" customWidth="1"/>
    <col min="9" max="9" width="1.28515625" style="135" customWidth="1"/>
    <col min="10" max="10" width="17.28515625" style="135" bestFit="1" customWidth="1"/>
    <col min="11" max="11" width="1.28515625" style="135" customWidth="1"/>
    <col min="12" max="12" width="16.85546875" style="135" bestFit="1" customWidth="1"/>
    <col min="13" max="13" width="1.28515625" style="135" customWidth="1"/>
    <col min="14" max="14" width="16.28515625" style="135" bestFit="1" customWidth="1"/>
    <col min="15" max="15" width="1.28515625" style="135" customWidth="1"/>
    <col min="16" max="16" width="15.140625" style="135" bestFit="1" customWidth="1"/>
    <col min="17" max="17" width="1.28515625" style="135" customWidth="1"/>
    <col min="18" max="18" width="16.5703125" style="135" bestFit="1" customWidth="1"/>
    <col min="19" max="19" width="0.28515625" style="135" customWidth="1"/>
    <col min="20" max="16384" width="9.140625" style="135"/>
  </cols>
  <sheetData>
    <row r="1" spans="1:20" ht="29.1" customHeight="1" x14ac:dyDescent="0.4">
      <c r="A1" s="208" t="s">
        <v>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</row>
    <row r="2" spans="1:20" ht="21.75" customHeight="1" x14ac:dyDescent="0.4">
      <c r="A2" s="208" t="s">
        <v>276</v>
      </c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8"/>
      <c r="Q2" s="208"/>
      <c r="R2" s="208"/>
    </row>
    <row r="3" spans="1:20" ht="21.75" customHeight="1" x14ac:dyDescent="0.4">
      <c r="A3" s="208" t="s">
        <v>2</v>
      </c>
      <c r="B3" s="208"/>
      <c r="C3" s="208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</row>
    <row r="4" spans="1:20" ht="14.45" customHeight="1" x14ac:dyDescent="0.4"/>
    <row r="5" spans="1:20" ht="31.5" customHeight="1" x14ac:dyDescent="0.4">
      <c r="A5" s="76" t="s">
        <v>285</v>
      </c>
      <c r="B5" s="186" t="s">
        <v>300</v>
      </c>
      <c r="C5" s="186"/>
      <c r="D5" s="186"/>
      <c r="E5" s="186"/>
      <c r="F5" s="186"/>
      <c r="G5" s="186"/>
      <c r="H5" s="186"/>
      <c r="I5" s="186"/>
      <c r="J5" s="186"/>
      <c r="K5" s="186"/>
      <c r="L5" s="186"/>
      <c r="M5" s="186"/>
      <c r="N5" s="186"/>
      <c r="O5" s="186"/>
      <c r="P5" s="186"/>
      <c r="Q5" s="186"/>
      <c r="R5" s="186"/>
    </row>
    <row r="6" spans="1:20" ht="14.45" customHeight="1" x14ac:dyDescent="0.4">
      <c r="D6" s="194" t="s">
        <v>293</v>
      </c>
      <c r="E6" s="194"/>
      <c r="F6" s="194"/>
      <c r="G6" s="194"/>
      <c r="H6" s="194"/>
      <c r="I6" s="194"/>
      <c r="J6" s="194"/>
      <c r="L6" s="194" t="s">
        <v>294</v>
      </c>
      <c r="M6" s="194"/>
      <c r="N6" s="194"/>
      <c r="O6" s="194"/>
      <c r="P6" s="194"/>
      <c r="Q6" s="194"/>
      <c r="R6" s="194"/>
    </row>
    <row r="7" spans="1:20" ht="14.45" customHeight="1" x14ac:dyDescent="0.4">
      <c r="D7" s="136"/>
      <c r="E7" s="136"/>
      <c r="F7" s="136"/>
      <c r="G7" s="136"/>
      <c r="H7" s="136"/>
      <c r="I7" s="136"/>
      <c r="J7" s="136"/>
      <c r="L7" s="136"/>
      <c r="M7" s="136"/>
      <c r="N7" s="136"/>
      <c r="O7" s="136"/>
      <c r="P7" s="136"/>
      <c r="Q7" s="136"/>
      <c r="R7" s="136"/>
    </row>
    <row r="8" spans="1:20" ht="21" customHeight="1" x14ac:dyDescent="0.4">
      <c r="A8" s="194" t="s">
        <v>301</v>
      </c>
      <c r="B8" s="194"/>
      <c r="D8" s="3" t="s">
        <v>302</v>
      </c>
      <c r="F8" s="3" t="s">
        <v>297</v>
      </c>
      <c r="H8" s="3" t="s">
        <v>298</v>
      </c>
      <c r="J8" s="3" t="s">
        <v>80</v>
      </c>
      <c r="L8" s="3" t="s">
        <v>302</v>
      </c>
      <c r="N8" s="3" t="s">
        <v>297</v>
      </c>
      <c r="P8" s="3" t="s">
        <v>298</v>
      </c>
      <c r="R8" s="3" t="s">
        <v>80</v>
      </c>
      <c r="T8" s="210" t="s">
        <v>291</v>
      </c>
    </row>
    <row r="9" spans="1:20" s="137" customFormat="1" ht="28.5" customHeight="1" x14ac:dyDescent="0.2">
      <c r="A9" s="205" t="s">
        <v>251</v>
      </c>
      <c r="B9" s="205"/>
      <c r="D9" s="116">
        <v>10779846810</v>
      </c>
      <c r="E9" s="138"/>
      <c r="F9" s="116">
        <v>-1516136919</v>
      </c>
      <c r="G9" s="138"/>
      <c r="H9" s="116">
        <v>7447529423</v>
      </c>
      <c r="I9" s="138"/>
      <c r="J9" s="116">
        <v>16711239314</v>
      </c>
      <c r="K9" s="138"/>
      <c r="L9" s="116">
        <v>10779846810</v>
      </c>
      <c r="M9" s="138"/>
      <c r="N9" s="116">
        <v>-1516136919</v>
      </c>
      <c r="O9" s="138"/>
      <c r="P9" s="116">
        <v>7496466923</v>
      </c>
      <c r="Q9" s="138"/>
      <c r="R9" s="116">
        <f>SUM(L9:Q9)</f>
        <v>16760176814</v>
      </c>
    </row>
    <row r="10" spans="1:20" s="137" customFormat="1" ht="28.5" customHeight="1" x14ac:dyDescent="0.2">
      <c r="A10" s="200" t="s">
        <v>255</v>
      </c>
      <c r="B10" s="200"/>
      <c r="D10" s="117">
        <v>3250244428</v>
      </c>
      <c r="E10" s="138"/>
      <c r="F10" s="117">
        <v>0</v>
      </c>
      <c r="G10" s="138"/>
      <c r="H10" s="117">
        <v>52500000</v>
      </c>
      <c r="I10" s="138"/>
      <c r="J10" s="117">
        <v>3302744428</v>
      </c>
      <c r="K10" s="138"/>
      <c r="L10" s="117">
        <v>3250244428</v>
      </c>
      <c r="M10" s="138"/>
      <c r="N10" s="117">
        <v>0</v>
      </c>
      <c r="O10" s="138"/>
      <c r="P10" s="117">
        <v>72500000</v>
      </c>
      <c r="Q10" s="138"/>
      <c r="R10" s="117">
        <f t="shared" ref="R10:R11" si="0">SUM(L10:Q10)</f>
        <v>3322744428</v>
      </c>
    </row>
    <row r="11" spans="1:20" s="137" customFormat="1" ht="28.5" customHeight="1" x14ac:dyDescent="0.2">
      <c r="A11" s="206" t="s">
        <v>258</v>
      </c>
      <c r="B11" s="206"/>
      <c r="D11" s="118">
        <v>7602089698</v>
      </c>
      <c r="E11" s="138"/>
      <c r="F11" s="118">
        <v>-3716750690</v>
      </c>
      <c r="G11" s="138"/>
      <c r="H11" s="118">
        <v>0</v>
      </c>
      <c r="I11" s="138"/>
      <c r="J11" s="118">
        <v>3885339008</v>
      </c>
      <c r="K11" s="138"/>
      <c r="L11" s="118">
        <v>7602089698</v>
      </c>
      <c r="M11" s="138"/>
      <c r="N11" s="118">
        <v>-3716750690</v>
      </c>
      <c r="O11" s="138"/>
      <c r="P11" s="118">
        <v>0</v>
      </c>
      <c r="Q11" s="138"/>
      <c r="R11" s="117">
        <f t="shared" si="0"/>
        <v>3885339008</v>
      </c>
    </row>
    <row r="12" spans="1:20" ht="28.5" customHeight="1" x14ac:dyDescent="0.4">
      <c r="A12" s="193" t="s">
        <v>80</v>
      </c>
      <c r="B12" s="193"/>
      <c r="D12" s="119">
        <v>21632180936</v>
      </c>
      <c r="E12" s="138"/>
      <c r="F12" s="119">
        <v>-5232887609</v>
      </c>
      <c r="G12" s="138"/>
      <c r="H12" s="119">
        <v>7500029423</v>
      </c>
      <c r="I12" s="138"/>
      <c r="J12" s="119">
        <v>23899322750</v>
      </c>
      <c r="K12" s="138"/>
      <c r="L12" s="119">
        <v>21632180936</v>
      </c>
      <c r="M12" s="138"/>
      <c r="N12" s="119">
        <v>-5232887609</v>
      </c>
      <c r="O12" s="138"/>
      <c r="P12" s="119">
        <f>SUM(P9:P11)</f>
        <v>7568966923</v>
      </c>
      <c r="Q12" s="138"/>
      <c r="R12" s="119">
        <f>SUM(R9:R11)</f>
        <v>23968260250</v>
      </c>
    </row>
    <row r="13" spans="1:20" ht="40.5" customHeight="1" x14ac:dyDescent="0.4"/>
    <row r="14" spans="1:20" ht="30.75" customHeight="1" x14ac:dyDescent="0.4">
      <c r="A14" s="197">
        <v>18</v>
      </c>
      <c r="B14" s="197"/>
      <c r="C14" s="197"/>
      <c r="D14" s="197"/>
      <c r="E14" s="197"/>
      <c r="F14" s="197"/>
      <c r="G14" s="197"/>
      <c r="H14" s="197"/>
      <c r="I14" s="197"/>
      <c r="J14" s="197"/>
      <c r="K14" s="197"/>
      <c r="L14" s="197"/>
      <c r="M14" s="197"/>
      <c r="N14" s="197"/>
      <c r="O14" s="197"/>
      <c r="P14" s="197"/>
      <c r="Q14" s="197"/>
      <c r="R14" s="197"/>
    </row>
    <row r="16" spans="1:20" x14ac:dyDescent="0.4">
      <c r="L16" s="135">
        <v>21632180936</v>
      </c>
      <c r="N16" s="135">
        <v>-5232887610</v>
      </c>
      <c r="P16" s="135">
        <v>7568966923</v>
      </c>
    </row>
    <row r="17" spans="12:16" x14ac:dyDescent="0.4">
      <c r="L17" s="139">
        <f>L16-L12</f>
        <v>0</v>
      </c>
      <c r="N17" s="139">
        <f>N16-N12</f>
        <v>-1</v>
      </c>
      <c r="P17" s="139">
        <f>P16-P12</f>
        <v>0</v>
      </c>
    </row>
  </sheetData>
  <mergeCells count="12">
    <mergeCell ref="A1:R1"/>
    <mergeCell ref="A2:R2"/>
    <mergeCell ref="A3:R3"/>
    <mergeCell ref="B5:R5"/>
    <mergeCell ref="D6:J6"/>
    <mergeCell ref="L6:R6"/>
    <mergeCell ref="A14:R14"/>
    <mergeCell ref="A8:B8"/>
    <mergeCell ref="A9:B9"/>
    <mergeCell ref="A10:B10"/>
    <mergeCell ref="A11:B11"/>
    <mergeCell ref="A12:B12"/>
  </mergeCells>
  <pageMargins left="0.39" right="0.39" top="0.39" bottom="0.39" header="0" footer="0"/>
  <pageSetup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17</vt:i4>
      </vt:variant>
    </vt:vector>
  </HeadingPairs>
  <TitlesOfParts>
    <vt:vector size="34" baseType="lpstr">
      <vt:lpstr>صورت وضعیت</vt:lpstr>
      <vt:lpstr>سهام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اوراق به</vt:lpstr>
      <vt:lpstr>درآمد سپرده بانکی</vt:lpstr>
      <vt:lpstr>سایر درآمدها</vt:lpstr>
      <vt:lpstr>درآمد سود سهام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Maryam Goodarzi</dc:creator>
  <dc:description/>
  <cp:lastModifiedBy>moner tabrizi</cp:lastModifiedBy>
  <cp:lastPrinted>2024-06-23T11:15:45Z</cp:lastPrinted>
  <dcterms:created xsi:type="dcterms:W3CDTF">2024-06-22T13:11:14Z</dcterms:created>
  <dcterms:modified xsi:type="dcterms:W3CDTF">2024-06-30T14:03:05Z</dcterms:modified>
</cp:coreProperties>
</file>