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10-حفظ ارزش دماوند\عملیات حسابداری\پرتفوی ماهانه\14030431\"/>
    </mc:Choice>
  </mc:AlternateContent>
  <xr:revisionPtr revIDLastSave="0" documentId="13_ncr:1_{A646475F-C357-4ECB-A199-20B9430438A6}" xr6:coauthVersionLast="36" xr6:coauthVersionMax="47" xr10:uidLastSave="{00000000-0000-0000-0000-000000000000}"/>
  <bookViews>
    <workbookView xWindow="0" yWindow="0" windowWidth="28800" windowHeight="11925" tabRatio="925" xr2:uid="{00000000-000D-0000-FFFF-FFFF00000000}"/>
  </bookViews>
  <sheets>
    <sheet name="0" sheetId="22" r:id="rId1"/>
    <sheet name="سهام" sheetId="2" r:id="rId2"/>
    <sheet name="اوراق مشتقه" sheetId="3" r:id="rId3"/>
    <sheet name="اوراق" sheetId="5" r:id="rId4"/>
    <sheet name="تعدیل قیمت" sheetId="6" r:id="rId5"/>
    <sheet name="سپرده" sheetId="7" r:id="rId6"/>
    <sheet name="درآمد" sheetId="8" r:id="rId7"/>
    <sheet name="درآمد سرمایه گذاری در سهام" sheetId="9" r:id="rId8"/>
    <sheet name="درآمد سرمایه گذاری در اوراق به" sheetId="11" r:id="rId9"/>
    <sheet name="درآمد سپرده بانکی" sheetId="13" r:id="rId10"/>
    <sheet name="سایر درآمدها" sheetId="14" r:id="rId11"/>
    <sheet name="درآمد سود سهام" sheetId="15" r:id="rId12"/>
    <sheet name="سود اوراق بهادار" sheetId="17" r:id="rId13"/>
    <sheet name="سود سپرده بانکی" sheetId="18" r:id="rId14"/>
    <sheet name="درآمد ناشی از فروش" sheetId="19" r:id="rId15"/>
    <sheet name="درآمد ناشی از تغییر قیمت اوراق" sheetId="21" r:id="rId16"/>
  </sheets>
  <definedNames>
    <definedName name="_xlnm._FilterDatabase" localSheetId="14" hidden="1">'درآمد ناشی از فروش'!$A$35:$S$188</definedName>
    <definedName name="_xlnm.Print_Area" localSheetId="0">'0'!$A$1:$J$41</definedName>
    <definedName name="_xlnm.Print_Area" localSheetId="3">اوراق!$A$1:$AK$16</definedName>
    <definedName name="_xlnm.Print_Area" localSheetId="2">'اوراق مشتقه'!$A$1:$Y$167</definedName>
    <definedName name="_xlnm.Print_Area" localSheetId="4">'تعدیل قیمت'!$A$1:$N$18</definedName>
    <definedName name="_xlnm.Print_Area" localSheetId="6">درآمد!$A$1:$J$17</definedName>
    <definedName name="_xlnm.Print_Area" localSheetId="9">'درآمد سپرده بانکی'!$A$1:$M$20</definedName>
    <definedName name="_xlnm.Print_Area" localSheetId="8">'درآمد سرمایه گذاری در اوراق به'!$A$1:$S$19</definedName>
    <definedName name="_xlnm.Print_Area" localSheetId="7">'درآمد سرمایه گذاری در سهام'!$A$1:$V$291</definedName>
    <definedName name="_xlnm.Print_Area" localSheetId="11">'درآمد سود سهام'!$A$1:$T$27</definedName>
    <definedName name="_xlnm.Print_Area" localSheetId="15">'درآمد ناشی از تغییر قیمت اوراق'!$A$1:$Q$147</definedName>
    <definedName name="_xlnm.Print_Area" localSheetId="14">'درآمد ناشی از فروش'!$A$1:$Q$190</definedName>
    <definedName name="_xlnm.Print_Area" localSheetId="10">'سایر درآمدها'!$A$1:$G$26</definedName>
    <definedName name="_xlnm.Print_Area" localSheetId="5">سپرده!$A$1:$M$20</definedName>
    <definedName name="_xlnm.Print_Area" localSheetId="1">سهام!$A$1:$AA$89</definedName>
    <definedName name="_xlnm.Print_Area" localSheetId="12">'سود اوراق بهادار'!$A$1:$U$18</definedName>
    <definedName name="_xlnm.Print_Area" localSheetId="13">'سود سپرده بانکی'!$A$1:$N$24</definedName>
  </definedNames>
  <calcPr calcId="191029"/>
</workbook>
</file>

<file path=xl/calcChain.xml><?xml version="1.0" encoding="utf-8"?>
<calcChain xmlns="http://schemas.openxmlformats.org/spreadsheetml/2006/main">
  <c r="Z9" i="2" l="1"/>
  <c r="L11" i="7" l="1"/>
  <c r="L12" i="7"/>
  <c r="L13" i="7"/>
  <c r="L14" i="7"/>
  <c r="L15" i="7"/>
  <c r="L10" i="7"/>
  <c r="L9" i="7"/>
  <c r="L16" i="7" s="1"/>
  <c r="J12" i="8"/>
  <c r="F11" i="8"/>
  <c r="S260" i="9" l="1"/>
  <c r="M290" i="9"/>
  <c r="O290" i="9"/>
  <c r="Q290" i="9"/>
  <c r="C290" i="9"/>
  <c r="E290" i="9"/>
  <c r="G290" i="9"/>
  <c r="I290" i="9"/>
  <c r="I70" i="21"/>
  <c r="I145" i="21" s="1"/>
  <c r="Q61" i="21"/>
  <c r="Q70" i="21" s="1"/>
  <c r="Q145" i="21" s="1"/>
  <c r="O61" i="21"/>
  <c r="O70" i="21" s="1"/>
  <c r="O145" i="21" s="1"/>
  <c r="M61" i="21"/>
  <c r="M70" i="21" s="1"/>
  <c r="M145" i="21" s="1"/>
  <c r="K61" i="21"/>
  <c r="K70" i="21" s="1"/>
  <c r="K145" i="21" s="1"/>
  <c r="I61" i="21"/>
  <c r="G61" i="21"/>
  <c r="G70" i="21" s="1"/>
  <c r="G145" i="21" s="1"/>
  <c r="E61" i="21"/>
  <c r="E70" i="21" s="1"/>
  <c r="E145" i="21" s="1"/>
  <c r="C61" i="21"/>
  <c r="C70" i="21" s="1"/>
  <c r="C145" i="21" s="1"/>
  <c r="O45" i="9"/>
  <c r="O53" i="9" s="1"/>
  <c r="O95" i="9" s="1"/>
  <c r="Q61" i="19"/>
  <c r="Q69" i="19" s="1"/>
  <c r="Q123" i="19" s="1"/>
  <c r="Q131" i="19" s="1"/>
  <c r="Q188" i="19" s="1"/>
  <c r="O61" i="19"/>
  <c r="O69" i="19" s="1"/>
  <c r="O123" i="19" s="1"/>
  <c r="O131" i="19" s="1"/>
  <c r="O188" i="19" s="1"/>
  <c r="M61" i="19"/>
  <c r="M69" i="19" s="1"/>
  <c r="M123" i="19" s="1"/>
  <c r="M131" i="19" s="1"/>
  <c r="M188" i="19" s="1"/>
  <c r="K61" i="19"/>
  <c r="K69" i="19" s="1"/>
  <c r="K123" i="19" s="1"/>
  <c r="K131" i="19" s="1"/>
  <c r="K188" i="19" s="1"/>
  <c r="I61" i="19"/>
  <c r="I69" i="19" s="1"/>
  <c r="I123" i="19" s="1"/>
  <c r="I131" i="19" s="1"/>
  <c r="I188" i="19" s="1"/>
  <c r="G61" i="19"/>
  <c r="G69" i="19" s="1"/>
  <c r="G123" i="19" s="1"/>
  <c r="G131" i="19" s="1"/>
  <c r="G188" i="19" s="1"/>
  <c r="E61" i="19"/>
  <c r="E69" i="19" s="1"/>
  <c r="E123" i="19" s="1"/>
  <c r="E131" i="19" s="1"/>
  <c r="E188" i="19" s="1"/>
  <c r="C61" i="19"/>
  <c r="C69" i="19" s="1"/>
  <c r="C123" i="19" s="1"/>
  <c r="C131" i="19" s="1"/>
  <c r="C188" i="19" s="1"/>
  <c r="Q45" i="9"/>
  <c r="Q53" i="9" s="1"/>
  <c r="Q95" i="9" s="1"/>
  <c r="Q103" i="9" s="1"/>
  <c r="Q151" i="9" s="1"/>
  <c r="Q159" i="9" s="1"/>
  <c r="Q205" i="9" s="1"/>
  <c r="M45" i="9"/>
  <c r="M53" i="9" s="1"/>
  <c r="M95" i="9" s="1"/>
  <c r="M103" i="9" s="1"/>
  <c r="M151" i="9" s="1"/>
  <c r="M159" i="9" s="1"/>
  <c r="M205" i="9" s="1"/>
  <c r="I45" i="9"/>
  <c r="I53" i="9" s="1"/>
  <c r="I95" i="9" s="1"/>
  <c r="I103" i="9" s="1"/>
  <c r="I151" i="9" s="1"/>
  <c r="I159" i="9" s="1"/>
  <c r="I205" i="9" s="1"/>
  <c r="G45" i="9"/>
  <c r="E45" i="9"/>
  <c r="E53" i="9" s="1"/>
  <c r="E95" i="9" s="1"/>
  <c r="E103" i="9" s="1"/>
  <c r="E151" i="9" s="1"/>
  <c r="E159" i="9" s="1"/>
  <c r="E205" i="9" s="1"/>
  <c r="C45" i="9"/>
  <c r="C53" i="9" s="1"/>
  <c r="C95" i="9" s="1"/>
  <c r="C103" i="9" s="1"/>
  <c r="C151" i="9" s="1"/>
  <c r="C159" i="9" s="1"/>
  <c r="C205" i="9" s="1"/>
  <c r="O103" i="9" l="1"/>
  <c r="O151" i="9" s="1"/>
  <c r="O159" i="9" s="1"/>
  <c r="O205" i="9" s="1"/>
  <c r="G53" i="9"/>
  <c r="G95" i="9" l="1"/>
  <c r="G103" i="9" s="1"/>
  <c r="G151" i="9" s="1"/>
  <c r="G159" i="9" s="1"/>
  <c r="G205" i="9" s="1"/>
  <c r="E9" i="19" l="1"/>
  <c r="Q30" i="19"/>
  <c r="Q29" i="19"/>
  <c r="Q31" i="19" s="1"/>
  <c r="S72" i="9"/>
  <c r="S73" i="9"/>
  <c r="S74" i="9"/>
  <c r="S75" i="9"/>
  <c r="S76" i="9"/>
  <c r="S77" i="9"/>
  <c r="S78" i="9"/>
  <c r="S79" i="9"/>
  <c r="S80" i="9"/>
  <c r="S81" i="9"/>
  <c r="S82" i="9"/>
  <c r="S83" i="9"/>
  <c r="S84" i="9"/>
  <c r="S85" i="9"/>
  <c r="S86" i="9"/>
  <c r="S87" i="9"/>
  <c r="S88" i="9"/>
  <c r="S89" i="9"/>
  <c r="S90" i="9"/>
  <c r="S91" i="9"/>
  <c r="S92" i="9"/>
  <c r="S93" i="9"/>
  <c r="S94" i="9"/>
  <c r="S104" i="9"/>
  <c r="S105" i="9"/>
  <c r="S106" i="9"/>
  <c r="S107" i="9"/>
  <c r="S108" i="9"/>
  <c r="S109" i="9"/>
  <c r="S110" i="9"/>
  <c r="S111" i="9"/>
  <c r="S112" i="9"/>
  <c r="S113" i="9"/>
  <c r="S114" i="9"/>
  <c r="S115" i="9"/>
  <c r="S116" i="9"/>
  <c r="S117" i="9"/>
  <c r="S118" i="9"/>
  <c r="S119" i="9"/>
  <c r="S120" i="9"/>
  <c r="S121" i="9"/>
  <c r="S122" i="9"/>
  <c r="S123" i="9"/>
  <c r="S124" i="9"/>
  <c r="S125" i="9"/>
  <c r="S126" i="9"/>
  <c r="S127" i="9"/>
  <c r="S128" i="9"/>
  <c r="S129" i="9"/>
  <c r="S130" i="9"/>
  <c r="S131" i="9"/>
  <c r="S132" i="9"/>
  <c r="S133" i="9"/>
  <c r="S134" i="9"/>
  <c r="S135" i="9"/>
  <c r="S136" i="9"/>
  <c r="S137" i="9"/>
  <c r="S138" i="9"/>
  <c r="S139" i="9"/>
  <c r="S140" i="9"/>
  <c r="S141" i="9"/>
  <c r="S142" i="9"/>
  <c r="S143" i="9"/>
  <c r="S144" i="9"/>
  <c r="S145" i="9"/>
  <c r="S146" i="9"/>
  <c r="S147" i="9"/>
  <c r="S148" i="9"/>
  <c r="S149" i="9"/>
  <c r="S150" i="9"/>
  <c r="S160" i="9"/>
  <c r="S161" i="9"/>
  <c r="S162" i="9"/>
  <c r="S163" i="9"/>
  <c r="S164" i="9"/>
  <c r="S165" i="9"/>
  <c r="S166" i="9"/>
  <c r="S167" i="9"/>
  <c r="S168" i="9"/>
  <c r="S169" i="9"/>
  <c r="S170" i="9"/>
  <c r="S171" i="9"/>
  <c r="S172" i="9"/>
  <c r="S173" i="9"/>
  <c r="S174" i="9"/>
  <c r="S175" i="9"/>
  <c r="S176" i="9"/>
  <c r="S177" i="9"/>
  <c r="S178" i="9"/>
  <c r="S179" i="9"/>
  <c r="S180" i="9"/>
  <c r="S181" i="9"/>
  <c r="S182" i="9"/>
  <c r="S183" i="9"/>
  <c r="S184" i="9"/>
  <c r="S185" i="9"/>
  <c r="S186" i="9"/>
  <c r="S187" i="9"/>
  <c r="S188" i="9"/>
  <c r="S189" i="9"/>
  <c r="S190" i="9"/>
  <c r="S191" i="9"/>
  <c r="S192" i="9"/>
  <c r="S193" i="9"/>
  <c r="S194" i="9"/>
  <c r="S195" i="9"/>
  <c r="S196" i="9"/>
  <c r="S197" i="9"/>
  <c r="S198" i="9"/>
  <c r="S199" i="9"/>
  <c r="S200" i="9"/>
  <c r="S201" i="9"/>
  <c r="S202" i="9"/>
  <c r="S203" i="9"/>
  <c r="S204" i="9"/>
  <c r="S214" i="9"/>
  <c r="S215" i="9"/>
  <c r="S216" i="9"/>
  <c r="S217" i="9"/>
  <c r="S218" i="9"/>
  <c r="S219" i="9"/>
  <c r="S220" i="9"/>
  <c r="S221" i="9"/>
  <c r="S222" i="9"/>
  <c r="S223" i="9"/>
  <c r="S224" i="9"/>
  <c r="S225" i="9"/>
  <c r="S226" i="9"/>
  <c r="S227" i="9"/>
  <c r="S228" i="9"/>
  <c r="S229" i="9"/>
  <c r="S230" i="9"/>
  <c r="S231" i="9"/>
  <c r="S232" i="9"/>
  <c r="S233" i="9"/>
  <c r="S234" i="9"/>
  <c r="S235" i="9"/>
  <c r="S236" i="9"/>
  <c r="S237" i="9"/>
  <c r="S238" i="9"/>
  <c r="S239" i="9"/>
  <c r="S240" i="9"/>
  <c r="S241" i="9"/>
  <c r="S242" i="9"/>
  <c r="S243" i="9"/>
  <c r="S244" i="9"/>
  <c r="S245" i="9"/>
  <c r="S246" i="9"/>
  <c r="S247" i="9"/>
  <c r="S248" i="9"/>
  <c r="S249" i="9"/>
  <c r="S250" i="9"/>
  <c r="S251" i="9"/>
  <c r="S252" i="9"/>
  <c r="S253" i="9"/>
  <c r="S254" i="9"/>
  <c r="S255" i="9"/>
  <c r="S256" i="9"/>
  <c r="S257" i="9"/>
  <c r="S258" i="9"/>
  <c r="S269" i="9"/>
  <c r="S270" i="9"/>
  <c r="S271" i="9"/>
  <c r="S272" i="9"/>
  <c r="S273" i="9"/>
  <c r="S274" i="9"/>
  <c r="S275" i="9"/>
  <c r="S276" i="9"/>
  <c r="S277" i="9"/>
  <c r="S278" i="9"/>
  <c r="S279" i="9"/>
  <c r="S280" i="9"/>
  <c r="S281" i="9"/>
  <c r="S282" i="9"/>
  <c r="S283" i="9"/>
  <c r="S284" i="9"/>
  <c r="S285" i="9"/>
  <c r="S286" i="9"/>
  <c r="S287" i="9"/>
  <c r="S288" i="9"/>
  <c r="S289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S42" i="9"/>
  <c r="S43" i="9"/>
  <c r="S44" i="9"/>
  <c r="S54" i="9"/>
  <c r="S55" i="9"/>
  <c r="S56" i="9"/>
  <c r="S57" i="9"/>
  <c r="S58" i="9"/>
  <c r="S59" i="9"/>
  <c r="S60" i="9"/>
  <c r="S61" i="9"/>
  <c r="S62" i="9"/>
  <c r="S63" i="9"/>
  <c r="S64" i="9"/>
  <c r="S65" i="9"/>
  <c r="S66" i="9"/>
  <c r="S67" i="9"/>
  <c r="S68" i="9"/>
  <c r="S69" i="9"/>
  <c r="S70" i="9"/>
  <c r="S71" i="9"/>
  <c r="S9" i="9"/>
  <c r="S45" i="9" l="1"/>
  <c r="S53" i="9" s="1"/>
  <c r="S95" i="9" s="1"/>
  <c r="S103" i="9" s="1"/>
  <c r="E8" i="19"/>
  <c r="E10" i="19" s="1"/>
  <c r="R9" i="11"/>
  <c r="R10" i="11"/>
  <c r="R11" i="11"/>
  <c r="R8" i="11"/>
  <c r="R12" i="11" s="1"/>
  <c r="P12" i="11"/>
  <c r="S151" i="9" l="1"/>
  <c r="S159" i="9" s="1"/>
  <c r="S205" i="9" s="1"/>
  <c r="F9" i="8"/>
  <c r="P11" i="5" l="1"/>
  <c r="R11" i="5"/>
  <c r="V11" i="5"/>
  <c r="AB11" i="5"/>
  <c r="AF11" i="5"/>
  <c r="AH11" i="5"/>
  <c r="Z79" i="2"/>
  <c r="F10" i="8" l="1"/>
  <c r="J16" i="13"/>
  <c r="F16" i="13"/>
  <c r="L9" i="13"/>
  <c r="L10" i="13"/>
  <c r="L11" i="13"/>
  <c r="L12" i="13"/>
  <c r="L13" i="13"/>
  <c r="L14" i="13"/>
  <c r="L15" i="13"/>
  <c r="L8" i="13"/>
  <c r="L16" i="13" s="1"/>
  <c r="H9" i="13"/>
  <c r="H10" i="13"/>
  <c r="H11" i="13"/>
  <c r="H12" i="13"/>
  <c r="H13" i="13"/>
  <c r="H14" i="13"/>
  <c r="H15" i="13"/>
  <c r="H8" i="13"/>
  <c r="H16" i="13" s="1"/>
  <c r="Z86" i="2"/>
  <c r="X86" i="2"/>
  <c r="V86" i="2"/>
  <c r="R86" i="2"/>
  <c r="P86" i="2"/>
  <c r="L86" i="2"/>
  <c r="H86" i="2"/>
  <c r="F86" i="2"/>
  <c r="D86" i="2"/>
  <c r="P58" i="2"/>
  <c r="L58" i="2"/>
  <c r="J86" i="2"/>
  <c r="F58" i="2"/>
  <c r="D58" i="2"/>
  <c r="X48" i="2"/>
  <c r="X58" i="2" s="1"/>
  <c r="V48" i="2"/>
  <c r="V58" i="2" s="1"/>
  <c r="P48" i="2"/>
  <c r="N86" i="2"/>
  <c r="L48" i="2"/>
  <c r="H48" i="2"/>
  <c r="H58" i="2" s="1"/>
  <c r="F48" i="2"/>
  <c r="D48" i="2"/>
  <c r="Z13" i="2"/>
  <c r="Z12" i="2"/>
  <c r="Z48" i="2" s="1"/>
  <c r="Z58" i="2" s="1"/>
  <c r="Z11" i="2"/>
  <c r="Z10" i="2"/>
  <c r="Z85" i="2"/>
  <c r="Z84" i="2"/>
  <c r="Z83" i="2"/>
  <c r="Z82" i="2"/>
  <c r="Z81" i="2"/>
  <c r="Z80" i="2"/>
  <c r="Z78" i="2"/>
  <c r="Z77" i="2"/>
  <c r="Z76" i="2"/>
  <c r="Z75" i="2"/>
  <c r="Z74" i="2"/>
  <c r="Z73" i="2"/>
  <c r="Z72" i="2"/>
  <c r="Z71" i="2"/>
  <c r="Z70" i="2"/>
  <c r="Z69" i="2"/>
  <c r="Z68" i="2"/>
  <c r="Z67" i="2"/>
  <c r="Z66" i="2"/>
  <c r="Z65" i="2"/>
  <c r="Z64" i="2"/>
  <c r="Z63" i="2"/>
  <c r="Z62" i="2"/>
  <c r="Z61" i="2"/>
  <c r="Z60" i="2"/>
  <c r="Z59" i="2"/>
  <c r="Z47" i="2"/>
  <c r="Z46" i="2"/>
  <c r="Z45" i="2"/>
  <c r="Z44" i="2"/>
  <c r="Z43" i="2"/>
  <c r="Z42" i="2"/>
  <c r="Z41" i="2"/>
  <c r="Z4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C213" i="9"/>
  <c r="C260" i="9" s="1"/>
  <c r="C268" i="9" s="1"/>
  <c r="Q213" i="9"/>
  <c r="Q260" i="9" s="1"/>
  <c r="M213" i="9"/>
  <c r="M260" i="9" s="1"/>
  <c r="G213" i="9"/>
  <c r="G260" i="9" s="1"/>
  <c r="G268" i="9" s="1"/>
  <c r="S213" i="9"/>
  <c r="S268" i="9" s="1"/>
  <c r="S290" i="9" s="1"/>
  <c r="E213" i="9"/>
  <c r="E260" i="9" s="1"/>
  <c r="E268" i="9" s="1"/>
  <c r="O213" i="9"/>
  <c r="I213" i="9"/>
  <c r="I260" i="9" s="1"/>
  <c r="I268" i="9" s="1"/>
  <c r="M268" i="9"/>
  <c r="Q268" i="9"/>
  <c r="O260" i="9" l="1"/>
  <c r="O268" i="9" s="1"/>
  <c r="F8" i="8"/>
  <c r="F12" i="8" s="1"/>
  <c r="U192" i="9" s="1"/>
  <c r="K169" i="9"/>
  <c r="U16" i="9"/>
  <c r="K128" i="9"/>
  <c r="K34" i="9"/>
  <c r="K144" i="9"/>
  <c r="U22" i="9"/>
  <c r="K230" i="9"/>
  <c r="K202" i="9"/>
  <c r="K243" i="9"/>
  <c r="U67" i="9"/>
  <c r="K232" i="9"/>
  <c r="U149" i="9"/>
  <c r="K181" i="9"/>
  <c r="K56" i="9"/>
  <c r="U33" i="9"/>
  <c r="U60" i="9"/>
  <c r="U202" i="9"/>
  <c r="K79" i="9"/>
  <c r="U247" i="9"/>
  <c r="K73" i="9"/>
  <c r="K58" i="9"/>
  <c r="U246" i="9"/>
  <c r="U114" i="9"/>
  <c r="U276" i="9"/>
  <c r="K186" i="9"/>
  <c r="K236" i="9"/>
  <c r="U160" i="9"/>
  <c r="U23" i="9"/>
  <c r="U78" i="9"/>
  <c r="K185" i="9"/>
  <c r="U277" i="9"/>
  <c r="U271" i="9"/>
  <c r="U80" i="9"/>
  <c r="U253" i="9"/>
  <c r="U44" i="9"/>
  <c r="U81" i="9"/>
  <c r="U90" i="9"/>
  <c r="K9" i="9"/>
  <c r="U147" i="9"/>
  <c r="U43" i="9"/>
  <c r="U282" i="9"/>
  <c r="K214" i="9"/>
  <c r="K228" i="9"/>
  <c r="K108" i="9"/>
  <c r="U76" i="9"/>
  <c r="U57" i="9"/>
  <c r="U181" i="9"/>
  <c r="U69" i="9"/>
  <c r="U72" i="9"/>
  <c r="K253" i="9"/>
  <c r="K249" i="9"/>
  <c r="K40" i="9"/>
  <c r="K150" i="9"/>
  <c r="K173" i="9"/>
  <c r="U222" i="9"/>
  <c r="K29" i="9"/>
  <c r="U223" i="9"/>
  <c r="U59" i="9"/>
  <c r="U66" i="9"/>
  <c r="K109" i="9"/>
  <c r="K277" i="9"/>
  <c r="U134" i="9"/>
  <c r="U286" i="9"/>
  <c r="U32" i="9"/>
  <c r="U35" i="9"/>
  <c r="K166" i="9"/>
  <c r="K19" i="9"/>
  <c r="U68" i="9"/>
  <c r="K168" i="9"/>
  <c r="K149" i="9"/>
  <c r="U118" i="9"/>
  <c r="U111" i="9"/>
  <c r="K132" i="9"/>
  <c r="U283" i="9"/>
  <c r="K216" i="9"/>
  <c r="K76" i="9"/>
  <c r="K178" i="9"/>
  <c r="K39" i="9"/>
  <c r="U128" i="9"/>
  <c r="K88" i="9"/>
  <c r="K288" i="9"/>
  <c r="K91" i="9"/>
  <c r="U215" i="9"/>
  <c r="K26" i="9"/>
  <c r="K87" i="9"/>
  <c r="K10" i="9"/>
  <c r="K247" i="9"/>
  <c r="U75" i="9"/>
  <c r="U136" i="9"/>
  <c r="U30" i="9"/>
  <c r="U248" i="9"/>
  <c r="K194" i="9"/>
  <c r="U242" i="9"/>
  <c r="K115" i="9"/>
  <c r="K24" i="9"/>
  <c r="U235" i="9"/>
  <c r="K198" i="9"/>
  <c r="U252" i="9"/>
  <c r="U228" i="9"/>
  <c r="K199" i="9"/>
  <c r="K12" i="9"/>
  <c r="U279" i="9"/>
  <c r="U25" i="9"/>
  <c r="U195" i="9"/>
  <c r="K139" i="9"/>
  <c r="K11" i="9"/>
  <c r="K189" i="9"/>
  <c r="K163" i="9"/>
  <c r="K233" i="9"/>
  <c r="K72" i="9"/>
  <c r="K204" i="9"/>
  <c r="U173" i="9"/>
  <c r="K28" i="9"/>
  <c r="K145" i="9"/>
  <c r="K275" i="9"/>
  <c r="U182" i="9"/>
  <c r="K81" i="9"/>
  <c r="K43" i="9"/>
  <c r="K248" i="9"/>
  <c r="U109" i="9"/>
  <c r="U166" i="9"/>
  <c r="U145" i="9"/>
  <c r="U26" i="9"/>
  <c r="U178" i="9"/>
  <c r="K281" i="9"/>
  <c r="K192" i="9"/>
  <c r="K61" i="9"/>
  <c r="K250" i="9"/>
  <c r="U288" i="9"/>
  <c r="U176" i="9"/>
  <c r="K238" i="9"/>
  <c r="U143" i="9"/>
  <c r="U257" i="9"/>
  <c r="U272" i="9"/>
  <c r="U73" i="9"/>
  <c r="K140" i="9"/>
  <c r="U175" i="9"/>
  <c r="K177" i="9"/>
  <c r="K242" i="9"/>
  <c r="U56" i="9"/>
  <c r="K113" i="9"/>
  <c r="K239" i="9"/>
  <c r="U227" i="9"/>
  <c r="K197" i="9"/>
  <c r="U14" i="9"/>
  <c r="K227" i="9"/>
  <c r="K31" i="9"/>
  <c r="K106" i="9"/>
  <c r="K64" i="9"/>
  <c r="U142" i="9"/>
  <c r="K63" i="9"/>
  <c r="U138" i="9"/>
  <c r="U133" i="9"/>
  <c r="K241" i="9"/>
  <c r="U256" i="9"/>
  <c r="U29" i="9"/>
  <c r="U74" i="9"/>
  <c r="K86" i="9"/>
  <c r="K279" i="9"/>
  <c r="K285" i="9"/>
  <c r="U226" i="9"/>
  <c r="K82" i="9"/>
  <c r="U204" i="9"/>
  <c r="U170" i="9"/>
  <c r="U218" i="9"/>
  <c r="K170" i="9"/>
  <c r="U281" i="9"/>
  <c r="K255" i="9"/>
  <c r="U162" i="9"/>
  <c r="U239" i="9"/>
  <c r="K54" i="9"/>
  <c r="U214" i="9"/>
  <c r="U163" i="9"/>
  <c r="K201" i="9"/>
  <c r="K254" i="9"/>
  <c r="K220" i="9"/>
  <c r="K133" i="9"/>
  <c r="U146" i="9"/>
  <c r="U124" i="9"/>
  <c r="U184" i="9"/>
  <c r="K18" i="9"/>
  <c r="K121" i="9"/>
  <c r="U217" i="9"/>
  <c r="K175" i="9"/>
  <c r="K271" i="9"/>
  <c r="U91" i="9"/>
  <c r="U92" i="9"/>
  <c r="U28" i="9"/>
  <c r="U123" i="9"/>
  <c r="U188" i="9"/>
  <c r="U139" i="9"/>
  <c r="U129" i="9"/>
  <c r="K36" i="9"/>
  <c r="U116" i="9"/>
  <c r="U250" i="9"/>
  <c r="U87" i="9"/>
  <c r="U254" i="9"/>
  <c r="U274" i="9"/>
  <c r="U187" i="9"/>
  <c r="U245" i="9"/>
  <c r="K67" i="9"/>
  <c r="U284" i="9"/>
  <c r="U18" i="9"/>
  <c r="K224" i="9"/>
  <c r="U126" i="9"/>
  <c r="U289" i="9"/>
  <c r="K287" i="9"/>
  <c r="K237" i="9"/>
  <c r="U201" i="9"/>
  <c r="U225" i="9"/>
  <c r="U131" i="9"/>
  <c r="U258" i="9"/>
  <c r="K126" i="9"/>
  <c r="K71" i="9"/>
  <c r="U179" i="9"/>
  <c r="K107" i="9"/>
  <c r="U54" i="9"/>
  <c r="K143" i="9"/>
  <c r="K217" i="9"/>
  <c r="K57" i="9"/>
  <c r="K42" i="9"/>
  <c r="K273" i="9"/>
  <c r="K38" i="9"/>
  <c r="U249" i="9"/>
  <c r="U58" i="9"/>
  <c r="K245" i="9"/>
  <c r="K196" i="9"/>
  <c r="U113" i="9"/>
  <c r="U241" i="9"/>
  <c r="K222" i="9"/>
  <c r="U115" i="9"/>
  <c r="K116" i="9"/>
  <c r="U42" i="9"/>
  <c r="K257" i="9"/>
  <c r="U270" i="9"/>
  <c r="U144" i="9"/>
  <c r="U234" i="9"/>
  <c r="U273" i="9"/>
  <c r="U12" i="9"/>
  <c r="U94" i="9"/>
  <c r="U106" i="9"/>
  <c r="K66" i="9"/>
  <c r="K179" i="9"/>
  <c r="K68" i="9"/>
  <c r="U280" i="9"/>
  <c r="K62" i="9"/>
  <c r="U190" i="9"/>
  <c r="U89" i="9"/>
  <c r="K234" i="9"/>
  <c r="U65" i="9"/>
  <c r="K193" i="9"/>
  <c r="U130" i="9"/>
  <c r="U191" i="9"/>
  <c r="U278" i="9"/>
  <c r="U61" i="9"/>
  <c r="K55" i="9"/>
  <c r="U132" i="9"/>
  <c r="U83" i="9"/>
  <c r="K176" i="9"/>
  <c r="U196" i="9"/>
  <c r="U15" i="9"/>
  <c r="K164" i="9"/>
  <c r="U185" i="9"/>
  <c r="K14" i="9"/>
  <c r="K165" i="9"/>
  <c r="U230" i="9"/>
  <c r="K123" i="9"/>
  <c r="U10" i="9"/>
  <c r="K162" i="9"/>
  <c r="U199" i="9"/>
  <c r="K15" i="9"/>
  <c r="K136" i="9"/>
  <c r="U11" i="9"/>
  <c r="K104" i="9"/>
  <c r="U17" i="9"/>
  <c r="K240" i="9"/>
  <c r="U221" i="9"/>
  <c r="K278" i="9"/>
  <c r="U269" i="9"/>
  <c r="U86" i="9"/>
  <c r="U243" i="9"/>
  <c r="K17" i="9"/>
  <c r="U180" i="9"/>
  <c r="K127" i="9"/>
  <c r="K37" i="9"/>
  <c r="U172" i="9"/>
  <c r="U198" i="9"/>
  <c r="U168" i="9"/>
  <c r="U229" i="9"/>
  <c r="U177" i="9"/>
  <c r="U161" i="9"/>
  <c r="U9" i="9"/>
  <c r="U34" i="9"/>
  <c r="K272" i="9"/>
  <c r="U150" i="9"/>
  <c r="U236" i="9"/>
  <c r="U171" i="9"/>
  <c r="U255" i="9"/>
  <c r="K282" i="9"/>
  <c r="K180" i="9"/>
  <c r="K188" i="9"/>
  <c r="U140" i="9"/>
  <c r="K65" i="9"/>
  <c r="K218" i="9"/>
  <c r="K32" i="9"/>
  <c r="U224" i="9"/>
  <c r="U231" i="9"/>
  <c r="K90" i="9"/>
  <c r="K183" i="9"/>
  <c r="U62" i="9"/>
  <c r="U70" i="9"/>
  <c r="K182" i="9"/>
  <c r="U20" i="9"/>
  <c r="K69" i="9"/>
  <c r="U233" i="9"/>
  <c r="U112" i="9"/>
  <c r="K89" i="9"/>
  <c r="K92" i="9"/>
  <c r="U216" i="9"/>
  <c r="K84" i="9"/>
  <c r="K22" i="9"/>
  <c r="U275" i="9"/>
  <c r="U285" i="9"/>
  <c r="U64" i="9"/>
  <c r="U244" i="9"/>
  <c r="K94" i="9"/>
  <c r="K70" i="9"/>
  <c r="K269" i="9"/>
  <c r="U21" i="9"/>
  <c r="K226" i="9"/>
  <c r="K161" i="9"/>
  <c r="U121" i="9"/>
  <c r="K80" i="9"/>
  <c r="K147" i="9"/>
  <c r="K235" i="9"/>
  <c r="K44" i="9"/>
  <c r="K112" i="9"/>
  <c r="U39" i="9"/>
  <c r="K110" i="9"/>
  <c r="K33" i="9"/>
  <c r="U105" i="9"/>
  <c r="U85" i="9"/>
  <c r="U141" i="9"/>
  <c r="K167" i="9"/>
  <c r="K137" i="9"/>
  <c r="K148" i="9"/>
  <c r="K190" i="9"/>
  <c r="K229" i="9"/>
  <c r="U36" i="9"/>
  <c r="U120" i="9"/>
  <c r="K93" i="9"/>
  <c r="U164" i="9"/>
  <c r="K124" i="9"/>
  <c r="K219" i="9"/>
  <c r="K184" i="9"/>
  <c r="K111" i="9"/>
  <c r="K35" i="9"/>
  <c r="K78" i="9"/>
  <c r="U110" i="9"/>
  <c r="K41" i="9"/>
  <c r="K141" i="9"/>
  <c r="U200" i="9"/>
  <c r="U165" i="9"/>
  <c r="K244" i="9"/>
  <c r="K120" i="9"/>
  <c r="K160" i="9"/>
  <c r="U237" i="9"/>
  <c r="U203" i="9"/>
  <c r="U127" i="9"/>
  <c r="K16" i="9"/>
  <c r="U251" i="9"/>
  <c r="U38" i="9"/>
  <c r="K283" i="9"/>
  <c r="K21" i="9"/>
  <c r="U167" i="9"/>
  <c r="K270" i="9"/>
  <c r="K246" i="9"/>
  <c r="U197" i="9"/>
  <c r="U37" i="9"/>
  <c r="U19" i="9"/>
  <c r="K223" i="9"/>
  <c r="U104" i="9"/>
  <c r="U107" i="9"/>
  <c r="U135" i="9"/>
  <c r="U232" i="9"/>
  <c r="K280" i="9"/>
  <c r="U31" i="9"/>
  <c r="K191" i="9"/>
  <c r="K125" i="9"/>
  <c r="U84" i="9"/>
  <c r="K225" i="9"/>
  <c r="U40" i="9"/>
  <c r="K117" i="9"/>
  <c r="K129" i="9"/>
  <c r="K172" i="9"/>
  <c r="U183" i="9"/>
  <c r="K130" i="9"/>
  <c r="U24" i="9"/>
  <c r="K187" i="9"/>
  <c r="K251" i="9"/>
  <c r="K122" i="9"/>
  <c r="K114" i="9"/>
  <c r="K274" i="9"/>
  <c r="K77" i="9"/>
  <c r="K83" i="9"/>
  <c r="U77" i="9"/>
  <c r="K25" i="9"/>
  <c r="U82" i="9"/>
  <c r="K286" i="9"/>
  <c r="K27" i="9"/>
  <c r="K221" i="9"/>
  <c r="U238" i="9"/>
  <c r="K138" i="9"/>
  <c r="K119" i="9"/>
  <c r="U189" i="9"/>
  <c r="U193" i="9"/>
  <c r="K131" i="9"/>
  <c r="K105" i="9"/>
  <c r="U125" i="9"/>
  <c r="U240" i="9"/>
  <c r="U13" i="9"/>
  <c r="K30" i="9"/>
  <c r="K13" i="9"/>
  <c r="U27" i="9"/>
  <c r="K118" i="9"/>
  <c r="U41" i="9"/>
  <c r="U186" i="9" l="1"/>
  <c r="K135" i="9"/>
  <c r="U108" i="9"/>
  <c r="K171" i="9"/>
  <c r="H8" i="8"/>
  <c r="H10" i="8"/>
  <c r="H9" i="8"/>
  <c r="H11" i="8"/>
  <c r="U148" i="9"/>
  <c r="K20" i="9"/>
  <c r="K252" i="9"/>
  <c r="K75" i="9"/>
  <c r="K142" i="9"/>
  <c r="K284" i="9"/>
  <c r="U93" i="9"/>
  <c r="K134" i="9"/>
  <c r="K60" i="9"/>
  <c r="K74" i="9"/>
  <c r="U88" i="9"/>
  <c r="U219" i="9"/>
  <c r="U55" i="9"/>
  <c r="U287" i="9"/>
  <c r="K195" i="9"/>
  <c r="U194" i="9"/>
  <c r="K231" i="9"/>
  <c r="K289" i="9"/>
  <c r="U119" i="9"/>
  <c r="U122" i="9"/>
  <c r="K256" i="9"/>
  <c r="K276" i="9"/>
  <c r="U169" i="9"/>
  <c r="U117" i="9"/>
  <c r="U137" i="9"/>
  <c r="U63" i="9"/>
  <c r="K174" i="9"/>
  <c r="K59" i="9"/>
  <c r="K203" i="9"/>
  <c r="U220" i="9"/>
  <c r="U79" i="9"/>
  <c r="K200" i="9"/>
  <c r="U174" i="9"/>
  <c r="K23" i="9"/>
  <c r="K258" i="9"/>
  <c r="K215" i="9"/>
  <c r="K146" i="9"/>
  <c r="K85" i="9"/>
  <c r="U71" i="9"/>
  <c r="U45" i="9"/>
  <c r="U53" i="9" s="1"/>
  <c r="K45" i="9" l="1"/>
  <c r="K53" i="9" s="1"/>
  <c r="H12" i="8"/>
  <c r="K95" i="9"/>
  <c r="K103" i="9" s="1"/>
  <c r="K151" i="9" s="1"/>
  <c r="K159" i="9" s="1"/>
  <c r="K205" i="9" s="1"/>
  <c r="K213" i="9" s="1"/>
  <c r="K260" i="9" s="1"/>
  <c r="K268" i="9" s="1"/>
  <c r="U95" i="9"/>
  <c r="U103" i="9" s="1"/>
  <c r="U151" i="9" s="1"/>
  <c r="U159" i="9" s="1"/>
  <c r="U205" i="9" s="1"/>
  <c r="U213" i="9" s="1"/>
  <c r="U260" i="9" s="1"/>
  <c r="U268" i="9" s="1"/>
</calcChain>
</file>

<file path=xl/sharedStrings.xml><?xml version="1.0" encoding="utf-8"?>
<sst xmlns="http://schemas.openxmlformats.org/spreadsheetml/2006/main" count="2425" uniqueCount="515">
  <si>
    <t>صندوق سهامی حفظ ارزش دماوند</t>
  </si>
  <si>
    <t>صورت وضعیت پرتفوی</t>
  </si>
  <si>
    <t>برای ماه منتهی به 1403/04/31</t>
  </si>
  <si>
    <t>-1</t>
  </si>
  <si>
    <t>سرمایه گذاری ها</t>
  </si>
  <si>
    <t>-1-1</t>
  </si>
  <si>
    <t>سرمایه گذاری در سهام و حق تقدم سهام</t>
  </si>
  <si>
    <t>1403/03/31</t>
  </si>
  <si>
    <t>تغییرات طی دوره</t>
  </si>
  <si>
    <t>1403/04/31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</si>
  <si>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</si>
  <si>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</si>
  <si>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</si>
  <si>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</si>
  <si>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</si>
  <si>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</si>
  <si>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</si>
  <si>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</si>
  <si>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</si>
  <si>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آنتی بیوتیک سازی ایران</t>
  </si>
  <si>
    <t>آهن و فولاد غدیر ایرانیان</t>
  </si>
  <si>
    <t>اختیارخ آساس-36000-14030618</t>
  </si>
  <si>
    <t>اختیارخ اهرم-18000-1403/07/25</t>
  </si>
  <si>
    <t>اختیارخ اهرم-20000-1403/04/27</t>
  </si>
  <si>
    <t>اختیارخ توان-18000-14030327</t>
  </si>
  <si>
    <t>اختیارخ توان-22000-14030327</t>
  </si>
  <si>
    <t>اختیارخ شتاب-10000-1403/04/20</t>
  </si>
  <si>
    <t>اختیارخ شتاب-10000-1403/06/07</t>
  </si>
  <si>
    <t>اختیارخ شتاب-11000-1403/04/20</t>
  </si>
  <si>
    <t>اختیارخ شتاب-11000-1403/06/07</t>
  </si>
  <si>
    <t>اختیارخ شتاب-7500-1403/06/07</t>
  </si>
  <si>
    <t>اختیارخ شتاب-8000-1403/06/07</t>
  </si>
  <si>
    <t>اختیارخ شتاب-9000-1403/04/20</t>
  </si>
  <si>
    <t>اختیارخ فصبا-3400-14030521</t>
  </si>
  <si>
    <t>اختیارخ فصبا-3800-14030521</t>
  </si>
  <si>
    <t>اختیارخ فصبا-4000-14030521</t>
  </si>
  <si>
    <t>اختیارخ فولاد-4600-1403/05/31</t>
  </si>
  <si>
    <t>اختیارخ موج-12500-14030403</t>
  </si>
  <si>
    <t>اختیارخ هم وزن-12000-14030604</t>
  </si>
  <si>
    <t>اختیارف اهرم-22000-1403/04/27</t>
  </si>
  <si>
    <t>اختیارف اهرم-22000-1403/05/31</t>
  </si>
  <si>
    <t>اختیارف خودرو-3000-1403/04/06</t>
  </si>
  <si>
    <t>ایران خودرو دیزل</t>
  </si>
  <si>
    <t>ایران‌ خودرو</t>
  </si>
  <si>
    <t>بانک تجارت</t>
  </si>
  <si>
    <t>بانک دی</t>
  </si>
  <si>
    <t>بانک سامان</t>
  </si>
  <si>
    <t>بانک صادرات ایران</t>
  </si>
  <si>
    <t>بانک ملت</t>
  </si>
  <si>
    <t>بین المللی توسعه ص. معادن غدیر</t>
  </si>
  <si>
    <t>پارس خودرو</t>
  </si>
  <si>
    <t>پالایش نفت اصفهان</t>
  </si>
  <si>
    <t>پالایش نفت بندرعباس</t>
  </si>
  <si>
    <t>پالایش نفت تهران</t>
  </si>
  <si>
    <t>تامین سرمایه دماوند</t>
  </si>
  <si>
    <t>داده گسترعصرنوین-های وب</t>
  </si>
  <si>
    <t>ذوب آهن اصفهان</t>
  </si>
  <si>
    <t>زامیاد</t>
  </si>
  <si>
    <t>س. توسعه و عمران استان کرمان</t>
  </si>
  <si>
    <t>سایپا</t>
  </si>
  <si>
    <t>سرمایه گذاری تامین اجتماعی</t>
  </si>
  <si>
    <t>سرمایه گذاری صدرتامین</t>
  </si>
  <si>
    <t>صبا فولاد خلیج فارس</t>
  </si>
  <si>
    <t>صنعتی‌ آما</t>
  </si>
  <si>
    <t>فرابورس ایران</t>
  </si>
  <si>
    <t>فولاد مبارکه اصفهان</t>
  </si>
  <si>
    <t>گ.س.وت.ص.پتروشیمی خلیج فارس</t>
  </si>
  <si>
    <t>گروه دارویی برکت</t>
  </si>
  <si>
    <t>گواهي سپرده کالايي شمش طلا</t>
  </si>
  <si>
    <t>ملی‌ صنایع‌ مس‌ ایران‌</t>
  </si>
  <si>
    <t>اختیارخ خودرو-3250-1403/05/10</t>
  </si>
  <si>
    <t>اختیارخ شتاب-9000-1403/06/07</t>
  </si>
  <si>
    <t>بیمه اتکایی ایران معین</t>
  </si>
  <si>
    <t>نورایستا پلاستیک</t>
  </si>
  <si>
    <t>اختیارخ آساس-40000-14031030</t>
  </si>
  <si>
    <t>اختیارخ فصبا-3400-14030715</t>
  </si>
  <si>
    <t>اختیارخ فصبا-3600-14030715</t>
  </si>
  <si>
    <t>اختیارخ آساس-38000-14030618</t>
  </si>
  <si>
    <t>اختیارخ آساس-34000-14030618</t>
  </si>
  <si>
    <t>اختیارخ آساس-40000-14030618</t>
  </si>
  <si>
    <t>بیمه کوثر</t>
  </si>
  <si>
    <t>اختیارف اهرم-18000-1403/04/27</t>
  </si>
  <si>
    <t>اختیارخ خودرو-2800-1403/04/06</t>
  </si>
  <si>
    <t>اختیارف اهرم-20000-1403/04/27</t>
  </si>
  <si>
    <t>اختیارخ خودرو-2600-1403/04/06</t>
  </si>
  <si>
    <t>جمع</t>
  </si>
  <si>
    <t>نام سهام</t>
  </si>
  <si>
    <t>قیمت اعمال</t>
  </si>
  <si>
    <t>تاریخ اعمال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</si>
  <si>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</si>
  <si>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</si>
  <si>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</si>
  <si>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</si>
  <si>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</si>
  <si>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شبندر-12000-1403/04/06</t>
  </si>
  <si>
    <t>اختیار خرید</t>
  </si>
  <si>
    <t>موقعیت فروش</t>
  </si>
  <si>
    <t>-</t>
  </si>
  <si>
    <t>1403/04/06</t>
  </si>
  <si>
    <t>اختیارخ خپارس-850-14030410</t>
  </si>
  <si>
    <t>1403/04/10</t>
  </si>
  <si>
    <t>اختیارخ شستا-800-1403/06/11</t>
  </si>
  <si>
    <t>1403/06/11</t>
  </si>
  <si>
    <t>اختیارخ شپنا-6000-1403/04/13</t>
  </si>
  <si>
    <t>1403/04/13</t>
  </si>
  <si>
    <t>1403/05/10</t>
  </si>
  <si>
    <t>اختیارخ فملی-4500-1403/05/17</t>
  </si>
  <si>
    <t>1403/05/17</t>
  </si>
  <si>
    <t>اختیارخ وبملت-1618-1403/05/24</t>
  </si>
  <si>
    <t>1403/05/24</t>
  </si>
  <si>
    <t>اختیارخ های وب-800-1403/05/28</t>
  </si>
  <si>
    <t>1403/05/28</t>
  </si>
  <si>
    <t>اختیارخ خپارس-950-14030410</t>
  </si>
  <si>
    <t>اختیارخ وتجارت-1234-1403/04/13</t>
  </si>
  <si>
    <t>اختیارخ وتجارت-1034-1403/04/13</t>
  </si>
  <si>
    <t>اختیارخ خساپا-1900-1403/04/20</t>
  </si>
  <si>
    <t>1403/04/20</t>
  </si>
  <si>
    <t>اختیارخ وبملت-2318-1403/05/24</t>
  </si>
  <si>
    <t>اختیارخ شستا-1100-1403/05/03</t>
  </si>
  <si>
    <t>1403/05/03</t>
  </si>
  <si>
    <t>اختیارخ دی-750-14030410</t>
  </si>
  <si>
    <t>اختیارخ شستا-1300-1403/05/03</t>
  </si>
  <si>
    <t>اختیارخ پترول-1300-1403/04/27</t>
  </si>
  <si>
    <t>1403/04/27</t>
  </si>
  <si>
    <t>اختیارخ وبصادر-1783-1403/05/17</t>
  </si>
  <si>
    <t>اختیارخ دی-900-14030410</t>
  </si>
  <si>
    <t>اختیارخ خودرو-2800-1403/05/10</t>
  </si>
  <si>
    <t>اختیارخ وبملت-2118-1403/05/24</t>
  </si>
  <si>
    <t>اختیارخ برکت-5895-1403/04/20</t>
  </si>
  <si>
    <t>اختیارخ فولاد-5100-1403/05/31</t>
  </si>
  <si>
    <t>1403/05/31</t>
  </si>
  <si>
    <t>اختیارخ شستا-900-1403/06/11</t>
  </si>
  <si>
    <t>اختیارخ شستا-800-1403/04/13</t>
  </si>
  <si>
    <t>اختیارخ ذوب-300-1403/05/24</t>
  </si>
  <si>
    <t>اختیارخ شستا-900-1403/05/03</t>
  </si>
  <si>
    <t>اختیارخ وبملت-1918-1403/05/24</t>
  </si>
  <si>
    <t>اختیارخ خودرو-2200-1403/04/06</t>
  </si>
  <si>
    <t>اختیارخ شستا-1000-1403/04/13</t>
  </si>
  <si>
    <t>اختیارخ وتجارت-1134-1403/04/13</t>
  </si>
  <si>
    <t>اختیارخ شستا-1100-1403/06/11</t>
  </si>
  <si>
    <t>اختیارخ شستا-1200-1403/05/03</t>
  </si>
  <si>
    <t>اختیارخ وتجارت-1434-1403/04/13</t>
  </si>
  <si>
    <t>اختیارخ شستا-700-1403/06/11</t>
  </si>
  <si>
    <t>اختیارخ شپنا-6500-1403/04/13</t>
  </si>
  <si>
    <t>اختیارخ ذوب-400-1403/05/24</t>
  </si>
  <si>
    <t>اختیارخ خاور-1700-14030521</t>
  </si>
  <si>
    <t>1403/05/21</t>
  </si>
  <si>
    <t>اختیارخ خاور-2200-14030521</t>
  </si>
  <si>
    <t>اختیارخ ذوب-200-1403/05/24</t>
  </si>
  <si>
    <t>اختیارخ خودرو-1900-1403/04/06</t>
  </si>
  <si>
    <t>اختیارخ خاور-1800-14030521</t>
  </si>
  <si>
    <t>اختیارخ دی-950-14030410</t>
  </si>
  <si>
    <t>اختیارخ شپنا-5500-1403/04/13</t>
  </si>
  <si>
    <t>اختیارخ وتجارت-934-1403/04/13</t>
  </si>
  <si>
    <t>اختیارخ خساپا-2600-1403/04/20</t>
  </si>
  <si>
    <t>اختیارخ شستا-800-1403/05/03</t>
  </si>
  <si>
    <t>اختیارخ خپارس-1050-14030410</t>
  </si>
  <si>
    <t>اختیارخ کرمان-1200-14030417</t>
  </si>
  <si>
    <t>1403/04/17</t>
  </si>
  <si>
    <t>اختیارخ دی-800-14030410</t>
  </si>
  <si>
    <t>اختیارخ شستا-1000-1403/06/11</t>
  </si>
  <si>
    <t>اختیارخ خودرو-2400-1403/04/06</t>
  </si>
  <si>
    <t>اختیارخ وتجارت-1434-1403/06/21</t>
  </si>
  <si>
    <t>1403/06/21</t>
  </si>
  <si>
    <t>اختیارخ های وب-700-1403/05/28</t>
  </si>
  <si>
    <t>اختیارخ شستا-700-1403/04/13</t>
  </si>
  <si>
    <t>اختیارخ شستا-1100-1403/04/13</t>
  </si>
  <si>
    <t>اختیارخ شستا-1000-1403/05/03</t>
  </si>
  <si>
    <t>اختیارخ برکت-5395-1403/04/20</t>
  </si>
  <si>
    <t>اختیارخ خساپا-2200-1403/04/20</t>
  </si>
  <si>
    <t>اختیارخ وتجارت-1734-1403/06/21</t>
  </si>
  <si>
    <t>اختیارخ خودرو-2000-1403/04/06</t>
  </si>
  <si>
    <t>اختیارخ وتجارت-1634-1403/06/21</t>
  </si>
  <si>
    <t>اختیارخ شستا-900-1403/04/13</t>
  </si>
  <si>
    <t>اختیارخ شستا-1200-1403/04/13</t>
  </si>
  <si>
    <t>اختیارخ خودرو-1800-1403/04/06</t>
  </si>
  <si>
    <t>اختیارخ خپارس-900-14030410</t>
  </si>
  <si>
    <t>اختیارخ دی-850-14030410</t>
  </si>
  <si>
    <t>اختیارخ خساپا-2400-1403/04/20</t>
  </si>
  <si>
    <t>اختیارخ شستا-1200-1403/06/11</t>
  </si>
  <si>
    <t>اختیارخ دی-1000-14030410</t>
  </si>
  <si>
    <t>اختیارخ شستا-1000-1403/07/11</t>
  </si>
  <si>
    <t>1403/07/11</t>
  </si>
  <si>
    <t>اختیارخ خودرو-2600-1403/07/04</t>
  </si>
  <si>
    <t>1403/07/04</t>
  </si>
  <si>
    <t>اختیارخ خودرو-2600-1403/06/07</t>
  </si>
  <si>
    <t>1403/06/07</t>
  </si>
  <si>
    <t>اختیارخ فملی-4500-1403/07/04</t>
  </si>
  <si>
    <t>اختیارخ فولاد-4100-1403/05/31</t>
  </si>
  <si>
    <t>موقعیت خرید</t>
  </si>
  <si>
    <t>اختیارخ دی-700-14030507</t>
  </si>
  <si>
    <t>1403/05/07</t>
  </si>
  <si>
    <t>اختیارخ وتجارت-1334-1403/06/21</t>
  </si>
  <si>
    <t>اختیارخ ذوب-400-1403/07/22</t>
  </si>
  <si>
    <t>1403/07/22</t>
  </si>
  <si>
    <t>اختیارخ خساپا-2600-1403/05/24</t>
  </si>
  <si>
    <t>اختیارخ کوثر-2200-14030702</t>
  </si>
  <si>
    <t>1403/07/02</t>
  </si>
  <si>
    <t>اختیارخ خساپا-3000-1403/05/24</t>
  </si>
  <si>
    <t>اختیارخ کرمان-950-14030514</t>
  </si>
  <si>
    <t>1403/05/14</t>
  </si>
  <si>
    <t>اختیارخ خودرو-2800-1403/07/04</t>
  </si>
  <si>
    <t>اختیارخ خودرو-3000-1403/06/07</t>
  </si>
  <si>
    <t>اختیارخ فصبا-3200-14030521</t>
  </si>
  <si>
    <t>اختیارخ ذوب-500-1403/05/24</t>
  </si>
  <si>
    <t>اختیارخ خساپا-2400-1403/07/25</t>
  </si>
  <si>
    <t>1403/07/25</t>
  </si>
  <si>
    <t>اختیارخ خپارس-800-14030514</t>
  </si>
  <si>
    <t>اختیارخ شستا-1300-1403/06/11</t>
  </si>
  <si>
    <t>اختیارخ خساپا-2400-1403/08/30</t>
  </si>
  <si>
    <t>1403/08/30</t>
  </si>
  <si>
    <t>اختیارخ کوثر-2000-14030702</t>
  </si>
  <si>
    <t>اختیارخ خودرو-2200-1403/05/10</t>
  </si>
  <si>
    <t>اختیارخ خودرو-3250-1403/06/07</t>
  </si>
  <si>
    <t>اختیارخ فملی-7500-1403/07/04</t>
  </si>
  <si>
    <t>اختیارخ کرمان-1000-14030625</t>
  </si>
  <si>
    <t>1403/06/25</t>
  </si>
  <si>
    <t>اختیارخ خودرو-2000-1403/08/02</t>
  </si>
  <si>
    <t>1403/08/02</t>
  </si>
  <si>
    <t>اختیارخ خساپا-2200-1403/05/24</t>
  </si>
  <si>
    <t>اختیارخ آساس-45000-14030618</t>
  </si>
  <si>
    <t>1403/06/18</t>
  </si>
  <si>
    <t>اختیارخ خساپا-2800-1403/05/24</t>
  </si>
  <si>
    <t>اختیارخ کرمان-1100-14030514</t>
  </si>
  <si>
    <t>اختیارخ شستا-1200-1403/07/11</t>
  </si>
  <si>
    <t>اختیارخ خودرو-2800-1403/06/07</t>
  </si>
  <si>
    <t>اختیارخ خودرو-3000-1403/05/10</t>
  </si>
  <si>
    <t>اختیارخ دی-650-14030507</t>
  </si>
  <si>
    <t>اختیارخ وتجارت-1534-1403/06/21</t>
  </si>
  <si>
    <t>اختیارخ وبصادر-1683-1403/05/17</t>
  </si>
  <si>
    <t>اختیارخ خودرو-2600-1403/05/10</t>
  </si>
  <si>
    <t>اختیارخ شستا-1100-1403/08/09</t>
  </si>
  <si>
    <t>1403/08/09</t>
  </si>
  <si>
    <t>اختیارخ خساپا-2400-1403/05/24</t>
  </si>
  <si>
    <t>اختیارخ خودرو-2400-1403/06/07</t>
  </si>
  <si>
    <t>1403/04/03</t>
  </si>
  <si>
    <t>1403/06/04</t>
  </si>
  <si>
    <t>اختیار فروش</t>
  </si>
  <si>
    <t>1403/10/30</t>
  </si>
  <si>
    <t>1403/07/15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</si>
  <si>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</si>
  <si>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</si>
  <si>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</si>
  <si>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</si>
  <si>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</si>
  <si>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</si>
  <si>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</si>
  <si>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</si>
  <si>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</si>
  <si>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مرابحه اندیمشک07-6ماهه23%</t>
  </si>
  <si>
    <t>بله</t>
  </si>
  <si>
    <t>1402/10/06</t>
  </si>
  <si>
    <t>1407/10/06</t>
  </si>
  <si>
    <t>صکوک مرابحه فولاژ612-بدون ضامن</t>
  </si>
  <si>
    <t>1402/12/22</t>
  </si>
  <si>
    <t>1406/12/22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</si>
  <si>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</si>
  <si>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</si>
  <si>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</si>
  <si>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</si>
  <si>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</si>
  <si>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</si>
  <si>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</si>
  <si>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</si>
  <si>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-10.00%</t>
  </si>
  <si>
    <t>-0.77%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</si>
  <si>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</si>
  <si>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</si>
  <si>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</si>
  <si>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</si>
  <si>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</si>
  <si>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پاسارگاد جهان کودک 290-8100-16508474-2</t>
  </si>
  <si>
    <t>سپرده کوتاه مدت بانک سینا گیشا 399.816.4996319.1</t>
  </si>
  <si>
    <t>سپرده بلند مدت بانک پاسارگاد جهان کودک 290.313.16508474.1</t>
  </si>
  <si>
    <t>سپرده کوتاه مدت بانک سامان میدان سرو 849-810-4561552-1</t>
  </si>
  <si>
    <t>سپرده بلند مدت بانک پاسارگاد جهان کودک 290.307.16508474.4</t>
  </si>
  <si>
    <t>سپرده بلند مدت بانک پاسارگاد جهان کودک 290.307.16508474.5</t>
  </si>
  <si>
    <t>سپرده بلند مدت بانک پاسارگاد جهان کودک 290-307-16508474-6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</si>
  <si>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</si>
  <si>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</si>
  <si>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</si>
  <si>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</si>
  <si>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</si>
  <si>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</si>
  <si>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</si>
  <si>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</si>
  <si>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</si>
  <si>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</si>
  <si>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</si>
  <si>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</si>
  <si>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</si>
  <si>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</si>
  <si>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</si>
  <si>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</si>
  <si>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</si>
  <si>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</si>
  <si>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</si>
  <si>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</si>
  <si>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</si>
  <si>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</si>
  <si>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</si>
  <si>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</si>
  <si>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</si>
  <si>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</si>
  <si>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مرابحه ماموت تریلرمانا 080210</t>
  </si>
  <si>
    <t>مرابحه اتومبیل سازی فردا061023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</si>
  <si>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</si>
  <si>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</si>
  <si>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</si>
  <si>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</si>
  <si>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</si>
  <si>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بلند مدت بانک پاسارگاد جهان کودک 290.307.16508474.3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</si>
  <si>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</si>
  <si>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</si>
  <si>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</si>
  <si>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</si>
  <si>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</si>
  <si>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</si>
  <si>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</si>
  <si>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</si>
  <si>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</si>
  <si>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</si>
  <si>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1403/04/30</t>
  </si>
  <si>
    <t>1403/04/28</t>
  </si>
  <si>
    <t>1403/03/30</t>
  </si>
  <si>
    <t>1403/04/24</t>
  </si>
  <si>
    <t>1403/03/19</t>
  </si>
  <si>
    <t>1403/03/23</t>
  </si>
  <si>
    <t>1403/04/23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</si>
  <si>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</si>
  <si>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</si>
  <si>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</si>
  <si>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</si>
  <si>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</si>
  <si>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1408/02/10</t>
  </si>
  <si>
    <t>1406/10/23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</si>
  <si>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</si>
  <si>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</si>
  <si>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</si>
  <si>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</si>
  <si>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</si>
  <si>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</si>
  <si>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ضخود50311</t>
  </si>
  <si>
    <t>ضجار60191</t>
  </si>
  <si>
    <t>ضتاب60041</t>
  </si>
  <si>
    <t>ضستا60201</t>
  </si>
  <si>
    <t>ضستا50181</t>
  </si>
  <si>
    <t>ضستا50171</t>
  </si>
  <si>
    <t>ضستا50161</t>
  </si>
  <si>
    <t>ضسپا50061</t>
  </si>
  <si>
    <t>ضصاد50041</t>
  </si>
  <si>
    <t>ضملت50001</t>
  </si>
  <si>
    <t>ضملت50031</t>
  </si>
  <si>
    <t>ضستا60181</t>
  </si>
  <si>
    <t>درآمد ناشی از تغییر قیمت اوراق بهادار</t>
  </si>
  <si>
    <t>سود و زیان ناشی از تغییر قیمت</t>
  </si>
  <si>
    <t>ضخود60291</t>
  </si>
  <si>
    <t>ضخود71091</t>
  </si>
  <si>
    <t>ضملی50001</t>
  </si>
  <si>
    <t>ضستا60161</t>
  </si>
  <si>
    <t>ضملی70381</t>
  </si>
  <si>
    <t>ضذوب70171</t>
  </si>
  <si>
    <t>ضخود50301</t>
  </si>
  <si>
    <t>ضکوثر7051</t>
  </si>
  <si>
    <t>ضفلا50051</t>
  </si>
  <si>
    <t>ضسپا50081</t>
  </si>
  <si>
    <t>ضملت50041</t>
  </si>
  <si>
    <t>ضکرمان5031</t>
  </si>
  <si>
    <t>ضدی5221</t>
  </si>
  <si>
    <t>ضهای50011</t>
  </si>
  <si>
    <t>ضفلا50031</t>
  </si>
  <si>
    <t>ضملت50051</t>
  </si>
  <si>
    <t>ضجار60181</t>
  </si>
  <si>
    <t>ضستا50151</t>
  </si>
  <si>
    <t>ضسپا80651</t>
  </si>
  <si>
    <t>ضکوثر7041</t>
  </si>
  <si>
    <t>ضستا60171</t>
  </si>
  <si>
    <t>ضذوب50011</t>
  </si>
  <si>
    <t>ضذوب50031</t>
  </si>
  <si>
    <t>ضسپا70051</t>
  </si>
  <si>
    <t>ضخپارس5021</t>
  </si>
  <si>
    <t>ضستا60211</t>
  </si>
  <si>
    <t>ضخود71101</t>
  </si>
  <si>
    <t>ضخود60311</t>
  </si>
  <si>
    <t>ضفصبا5011</t>
  </si>
  <si>
    <t>ضستا70251</t>
  </si>
  <si>
    <t>ضخود80321</t>
  </si>
  <si>
    <t>ضستا50141</t>
  </si>
  <si>
    <t>ضخود60321</t>
  </si>
  <si>
    <t>ضملی70441</t>
  </si>
  <si>
    <t>ضکرمان6201</t>
  </si>
  <si>
    <t>ضسپا50041</t>
  </si>
  <si>
    <t>ضخود50271</t>
  </si>
  <si>
    <t>ضهای50001</t>
  </si>
  <si>
    <t>ضخود60301</t>
  </si>
  <si>
    <t>ضدی5211</t>
  </si>
  <si>
    <t>ضستا60191</t>
  </si>
  <si>
    <t>ضستا70271</t>
  </si>
  <si>
    <t>ضستا60151</t>
  </si>
  <si>
    <t>ضکرمان5051</t>
  </si>
  <si>
    <t>ضخاور5001</t>
  </si>
  <si>
    <t>ضاساس6051</t>
  </si>
  <si>
    <t>ضخاور5041</t>
  </si>
  <si>
    <t>ضذوب50001</t>
  </si>
  <si>
    <t>ضسپا50071</t>
  </si>
  <si>
    <t>ضخاور5011</t>
  </si>
  <si>
    <t>ضذوب50021</t>
  </si>
  <si>
    <t>ضخود60281</t>
  </si>
  <si>
    <t>ضستا80261</t>
  </si>
  <si>
    <t>ضصاد50031</t>
  </si>
  <si>
    <t>ضخود50291</t>
  </si>
  <si>
    <t>ضجار60221</t>
  </si>
  <si>
    <t>ضجار60201</t>
  </si>
  <si>
    <t>ضجار60211</t>
  </si>
  <si>
    <t>ضسپا50051</t>
  </si>
  <si>
    <t>نقل به صفحه بعد</t>
  </si>
  <si>
    <t>سرمایه گذاری در سهام و حق تقدم سهام(ادامه)</t>
  </si>
  <si>
    <t>نقل از صفحه قبل</t>
  </si>
  <si>
    <t>نرخ سود</t>
  </si>
  <si>
    <t>اختیارخ وکغدیر-16000-03/05/10</t>
  </si>
  <si>
    <t xml:space="preserve"> اختیارخ شتاب-11000-1403/06/07</t>
  </si>
  <si>
    <t xml:space="preserve"> اختیارخ فصبا-4000-14030521</t>
  </si>
  <si>
    <t>اختیارخ وبصادر-1800-1403/05/17</t>
  </si>
  <si>
    <t>اختیارخ فولاد-4500-1403/05/31</t>
  </si>
  <si>
    <t>اختیارخ فولاد-5000-1403/05/31</t>
  </si>
  <si>
    <t>اختیارخ فولاد-5500-1403/05/31</t>
  </si>
  <si>
    <t>اختیارخ وبملت-2000-1403/05/24</t>
  </si>
  <si>
    <t>اختیارخ وبملت-2200-1403/05/24</t>
  </si>
  <si>
    <t>اختیارخ وبملت-2400-1403/05/24</t>
  </si>
  <si>
    <t>اختیارخ وبملت-1700-1403/05/24</t>
  </si>
  <si>
    <t>اختیارخ وتجارت-1400-1403/06/21</t>
  </si>
  <si>
    <t>اختیارخ وتجارت-1500-1403/06/21</t>
  </si>
  <si>
    <t>اختیارخ وتجارت-1600-1403/06/21</t>
  </si>
  <si>
    <t>اختیارخ وتجارت-1700-1403/06/21</t>
  </si>
  <si>
    <t>اختیارخ وتجارت-1800-1403/06/21</t>
  </si>
  <si>
    <t>اختیارخ سرو-140000-1403/03/09</t>
  </si>
  <si>
    <t>اختیارخ اهرم-22000-1403/03/23</t>
  </si>
  <si>
    <t>اختیارخ اهرم-20000-1403/03/23</t>
  </si>
  <si>
    <t>اختیارخ فصبا-4100-14030320</t>
  </si>
  <si>
    <t>اختیارخ فصبا-4600-14030320</t>
  </si>
  <si>
    <t>اختیارخ فصبا-5600-14030320</t>
  </si>
  <si>
    <t>اختیارخ فرابورس-7000-14030302</t>
  </si>
  <si>
    <t>اختیارخ کرمان-998-14030302</t>
  </si>
  <si>
    <t>اختیارخ کرمان-1098-14030302</t>
  </si>
  <si>
    <t>اختیارخ کرمان-1198-14030302</t>
  </si>
  <si>
    <t>اختیارخ کرمان-1298-14030302</t>
  </si>
  <si>
    <t>اختیارخ ذوب-345-1403/03/23</t>
  </si>
  <si>
    <t>اختیارخ ذوب-424-1403/03/23</t>
  </si>
  <si>
    <t>اختیارخ ذوب-530-1403/03/23</t>
  </si>
  <si>
    <t>اختیارخ ذوب-4500-1403/03/23</t>
  </si>
  <si>
    <t>اختیارخ فملی-5769-1403/03/13</t>
  </si>
  <si>
    <t>اختیارخ فملی-7692-1403/03/13</t>
  </si>
  <si>
    <t>اختیارخ فصبا-3900-14030320</t>
  </si>
  <si>
    <t>اختیارخ خاور-2074-14030320</t>
  </si>
  <si>
    <t>اختیارخ خاور-2228-14030320</t>
  </si>
  <si>
    <t>اختیارخ خاور-2383-14030320</t>
  </si>
  <si>
    <t>اختیارف خودرو-2600-1403/03/09</t>
  </si>
  <si>
    <t>اختیارف خودرو-2800-1403/03/09</t>
  </si>
  <si>
    <t>اختیارف خودرو-3000-1403/03/09</t>
  </si>
  <si>
    <t>اختیارخ خودرو-1900-1403/03/09</t>
  </si>
  <si>
    <t>اختیارخ خودرو-2000-1403/03/09</t>
  </si>
  <si>
    <t>اختیارخ خودرو-2200-1403/03/09</t>
  </si>
  <si>
    <t>اختیارخ خودرو-2400-1403/03/09</t>
  </si>
  <si>
    <t>اختیارخ خودرو-2600-1403/03/09</t>
  </si>
  <si>
    <t>اختیارخ خودرو-2800-1403/03/09</t>
  </si>
  <si>
    <t>اختیارخ وبصادر-1400-1403/03/23</t>
  </si>
  <si>
    <t>اختیارخ وبصادر-1700-1403/03/23</t>
  </si>
  <si>
    <t>اختیارخ وبصادر-1900-1403/03/23</t>
  </si>
  <si>
    <t>اختیارخ وبصادر-2000-1403/03/23</t>
  </si>
  <si>
    <t>اختیارخ شستا-800-1403/03/09</t>
  </si>
  <si>
    <t>اختیارخ شستا-900-1403/03/09</t>
  </si>
  <si>
    <t>اختیارخ شستا-1000-1403/03/09</t>
  </si>
  <si>
    <t>اختیارخ شستا-1100-1403/03/09</t>
  </si>
  <si>
    <t>اختیارخ های وب-800-1403/03/30</t>
  </si>
  <si>
    <t>اختیارخ های وب-850-1403/03/30</t>
  </si>
  <si>
    <t>اختیارخ های وب-950-1403/03/30</t>
  </si>
  <si>
    <t>اختیارخ های وب-1000-1403/03/30</t>
  </si>
  <si>
    <t>اختیارخ وبملت-1600-1403/03/23</t>
  </si>
  <si>
    <t>اختیارخ وبملت-1700-1403/03/23</t>
  </si>
  <si>
    <t>اختیارخ وبملت-1800-1403/03/23</t>
  </si>
  <si>
    <t>اختیارخ وبملت-1900-1403/03/23</t>
  </si>
  <si>
    <t>اختیارخ وبملت-2000-1403/03/23</t>
  </si>
  <si>
    <t>اختیارخ وبملت-2200-1403/03/23</t>
  </si>
  <si>
    <t>اختیارخ وبملت-2400-1403/03/23</t>
  </si>
  <si>
    <t>اختیارخ خودرو-3000-1403/04/06</t>
  </si>
  <si>
    <t>اختیارخ خودرو-3250-1403/04/06</t>
  </si>
  <si>
    <t>اختیارخ برکت-5500-1403/04/20</t>
  </si>
  <si>
    <t>اختیارخ برکت-6000-1403/04/20</t>
  </si>
  <si>
    <t>اختیارخ شستا-1300-1403/04/13</t>
  </si>
  <si>
    <t>اختیارخ فولاد-5000-1403/03/30</t>
  </si>
  <si>
    <t>اختیارخ فولاد-5500-1403/03/30</t>
  </si>
  <si>
    <t>اختیارخ وتجارت-1000-1403/04/13</t>
  </si>
  <si>
    <t>اختیارخ وتجارت-1100-1403/04/13</t>
  </si>
  <si>
    <t>اختیارخ وتجارت-1200-1403/04/13</t>
  </si>
  <si>
    <t>اختیارخ وتجارت-1300-1403/04/13</t>
  </si>
  <si>
    <t>اختیارخ وتجارت-1500-1403/04/13</t>
  </si>
  <si>
    <t>اختیارخ وتجارت-1600-1403/04/13</t>
  </si>
  <si>
    <t>اختیارخ خساپا-2800-1403/04/20</t>
  </si>
  <si>
    <t>اختیارخ کرمان-1000-14030417</t>
  </si>
  <si>
    <t>درآمد</t>
  </si>
  <si>
    <t>ريال</t>
  </si>
  <si>
    <t>اوراق اختیار معامله</t>
  </si>
  <si>
    <t>‫صندوق سهامی حفظ ارزش دماوند</t>
  </si>
  <si>
    <t>‫صورت وضعیت پورتفوی</t>
  </si>
  <si>
    <t>در اجرای ابلاغیه شماره 12020093 مورخ 1396/09/05 سازمان بورس و اوراق بهادار</t>
  </si>
  <si>
    <t>مدیر صندوق</t>
  </si>
  <si>
    <t>امضاء</t>
  </si>
  <si>
    <t>شرکت تامین سرمایه دماوند</t>
  </si>
  <si>
    <t>.</t>
  </si>
  <si>
    <t>‫برای ماه منتهی به 31 تیر ماه 1403</t>
  </si>
  <si>
    <t>سود (زیان) ناشی از اعمال اختیار معامله سهام(ادامه)</t>
  </si>
  <si>
    <t>سود(زیان) حاصل از فروش</t>
  </si>
  <si>
    <t>-2-1</t>
  </si>
  <si>
    <t>1-2- درآمد حاصل از سرمایه گذاری در سهام و حق تقدم سهام</t>
  </si>
  <si>
    <t>سهام و اوراق بهادار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</si>
</sst>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000"/>
    <numFmt numFmtId="165" formatCode="_(* #,##0_);_(* \(#,##0\);_(* &quot;-&quot;??_);_(@_)"/>
    <numFmt numFmtId="166" formatCode="#,##0.0"/>
  </numFmts>
  <fonts count="27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0"/>
      <color rgb="FF000000"/>
      <name val="B Nazanin"/>
      <charset val="178"/>
    </font>
    <font>
      <sz val="14"/>
      <color rgb="FF000000"/>
      <name val="B Nazanin"/>
      <charset val="178"/>
    </font>
    <font>
      <sz val="12"/>
      <name val="B Nazanin"/>
      <charset val="178"/>
    </font>
    <font>
      <sz val="11"/>
      <color indexed="8"/>
      <name val="Calibri"/>
      <family val="2"/>
      <scheme val="minor"/>
    </font>
    <font>
      <b/>
      <u/>
      <sz val="12"/>
      <name val="B Nazanin"/>
      <charset val="178"/>
    </font>
    <font>
      <sz val="11"/>
      <name val="Calibri"/>
      <family val="2"/>
    </font>
    <font>
      <sz val="12"/>
      <color indexed="8"/>
      <name val="B Nazanin"/>
      <charset val="178"/>
    </font>
    <font>
      <b/>
      <sz val="12"/>
      <color indexed="8"/>
      <name val="B Nazanin"/>
      <charset val="178"/>
    </font>
    <font>
      <sz val="12"/>
      <color theme="0"/>
      <name val="B Nazanin"/>
      <charset val="178"/>
    </font>
    <font>
      <sz val="10"/>
      <color rgb="FF000000"/>
      <name val="Arial"/>
      <family val="2"/>
    </font>
    <font>
      <sz val="16"/>
      <color rgb="FF000000"/>
      <name val="B Nazanin"/>
      <charset val="178"/>
    </font>
    <font>
      <b/>
      <u/>
      <sz val="15"/>
      <color rgb="FF000000"/>
      <name val="B Nazanin"/>
      <charset val="178"/>
    </font>
    <font>
      <b/>
      <u/>
      <sz val="14"/>
      <color rgb="FF000000"/>
      <name val="B Nazanin"/>
      <charset val="178"/>
    </font>
    <font>
      <b/>
      <u/>
      <sz val="12"/>
      <color rgb="FF000000"/>
      <name val="B Nazanin"/>
      <charset val="178"/>
    </font>
    <font>
      <sz val="12"/>
      <color rgb="FF000000"/>
      <name val="Arial"/>
      <family val="2"/>
    </font>
    <font>
      <b/>
      <sz val="12"/>
      <color rgb="FF1E90FF"/>
      <name val="B Nazanin"/>
      <charset val="178"/>
    </font>
    <font>
      <sz val="12"/>
      <color rgb="FF000000"/>
      <name val="Arial"/>
      <family val="2"/>
      <charset val="178"/>
    </font>
    <font>
      <sz val="12"/>
      <color rgb="FF000000"/>
      <name val="IRANSans"/>
      <charset val="178"/>
    </font>
    <font>
      <i/>
      <sz val="12"/>
      <color rgb="FF000000"/>
      <name val="B Nazanin"/>
      <charset val="178"/>
    </font>
    <font>
      <i/>
      <sz val="12"/>
      <color rgb="FF000000"/>
      <name val="Arial"/>
      <family val="2"/>
      <charset val="178"/>
    </font>
    <font>
      <sz val="10"/>
      <color rgb="FF000000"/>
      <name val="Arial"/>
      <family val="2"/>
      <charset val="17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9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0" fontId="11" fillId="0" borderId="0"/>
    <xf numFmtId="0" fontId="9" fillId="0" borderId="0"/>
    <xf numFmtId="0" fontId="9" fillId="0" borderId="0"/>
    <xf numFmtId="0" fontId="15" fillId="0" borderId="0"/>
    <xf numFmtId="43" fontId="15" fillId="0" borderId="0" applyFont="0" applyFill="0" applyBorder="0" applyAlignment="0" applyProtection="0"/>
  </cellStyleXfs>
  <cellXfs count="233"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3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left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horizontal="left"/>
    </xf>
    <xf numFmtId="3" fontId="4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3" fontId="4" fillId="0" borderId="5" xfId="0" applyNumberFormat="1" applyFont="1" applyBorder="1" applyAlignment="1">
      <alignment horizontal="center" vertical="top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3" fillId="0" borderId="8" xfId="0" applyFont="1" applyBorder="1" applyAlignment="1">
      <alignment horizontal="center" vertical="center"/>
    </xf>
    <xf numFmtId="37" fontId="0" fillId="0" borderId="0" xfId="0" applyNumberFormat="1" applyAlignment="1">
      <alignment horizontal="left"/>
    </xf>
    <xf numFmtId="165" fontId="0" fillId="0" borderId="0" xfId="2" applyNumberFormat="1" applyFont="1" applyAlignment="1">
      <alignment horizontal="left"/>
    </xf>
    <xf numFmtId="0" fontId="3" fillId="0" borderId="9" xfId="0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left"/>
    </xf>
    <xf numFmtId="0" fontId="8" fillId="0" borderId="0" xfId="0" applyFont="1"/>
    <xf numFmtId="37" fontId="4" fillId="0" borderId="0" xfId="0" applyNumberFormat="1" applyFont="1" applyAlignment="1">
      <alignment horizontal="center" vertical="center"/>
    </xf>
    <xf numFmtId="0" fontId="8" fillId="0" borderId="0" xfId="4" applyFont="1"/>
    <xf numFmtId="0" fontId="12" fillId="0" borderId="0" xfId="3" applyFont="1"/>
    <xf numFmtId="0" fontId="12" fillId="0" borderId="0" xfId="5" applyFont="1"/>
    <xf numFmtId="0" fontId="13" fillId="0" borderId="0" xfId="6" applyFont="1" applyAlignment="1">
      <alignment horizontal="center" vertical="center"/>
    </xf>
    <xf numFmtId="0" fontId="14" fillId="0" borderId="0" xfId="4" applyFont="1"/>
    <xf numFmtId="0" fontId="4" fillId="0" borderId="7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3" fillId="0" borderId="3" xfId="0" applyFont="1" applyBorder="1" applyAlignment="1">
      <alignment vertical="center" wrapText="1"/>
    </xf>
    <xf numFmtId="0" fontId="6" fillId="0" borderId="2" xfId="0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3" fontId="4" fillId="0" borderId="2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37" fontId="4" fillId="0" borderId="0" xfId="0" applyNumberFormat="1" applyFont="1" applyAlignment="1">
      <alignment horizontal="center" vertical="top"/>
    </xf>
    <xf numFmtId="3" fontId="4" fillId="0" borderId="2" xfId="0" applyNumberFormat="1" applyFont="1" applyBorder="1" applyAlignment="1">
      <alignment vertical="top" shrinkToFit="1"/>
    </xf>
    <xf numFmtId="0" fontId="6" fillId="0" borderId="0" xfId="0" applyFont="1" applyAlignment="1">
      <alignment horizontal="left" shrinkToFit="1"/>
    </xf>
    <xf numFmtId="3" fontId="4" fillId="0" borderId="2" xfId="0" applyNumberFormat="1" applyFont="1" applyBorder="1" applyAlignment="1">
      <alignment horizontal="right" vertical="top" shrinkToFit="1"/>
    </xf>
    <xf numFmtId="3" fontId="4" fillId="0" borderId="2" xfId="0" applyNumberFormat="1" applyFont="1" applyBorder="1" applyAlignment="1">
      <alignment horizontal="center" vertical="top" shrinkToFit="1"/>
    </xf>
    <xf numFmtId="0" fontId="6" fillId="0" borderId="0" xfId="0" applyFont="1" applyAlignment="1">
      <alignment horizontal="center" shrinkToFit="1"/>
    </xf>
    <xf numFmtId="37" fontId="4" fillId="0" borderId="2" xfId="0" applyNumberFormat="1" applyFont="1" applyBorder="1" applyAlignment="1">
      <alignment horizontal="center" vertical="top" shrinkToFit="1"/>
    </xf>
    <xf numFmtId="3" fontId="4" fillId="0" borderId="0" xfId="0" applyNumberFormat="1" applyFont="1" applyAlignment="1">
      <alignment horizontal="right" vertical="top" shrinkToFit="1"/>
    </xf>
    <xf numFmtId="3" fontId="4" fillId="0" borderId="0" xfId="0" applyNumberFormat="1" applyFont="1" applyAlignment="1">
      <alignment horizontal="center" vertical="top" shrinkToFit="1"/>
    </xf>
    <xf numFmtId="37" fontId="4" fillId="0" borderId="0" xfId="0" applyNumberFormat="1" applyFont="1" applyAlignment="1">
      <alignment horizontal="center" vertical="top" shrinkToFit="1"/>
    </xf>
    <xf numFmtId="3" fontId="4" fillId="0" borderId="6" xfId="0" applyNumberFormat="1" applyFont="1" applyBorder="1" applyAlignment="1">
      <alignment horizontal="right" vertical="top" shrinkToFit="1"/>
    </xf>
    <xf numFmtId="3" fontId="4" fillId="0" borderId="6" xfId="0" applyNumberFormat="1" applyFont="1" applyBorder="1" applyAlignment="1">
      <alignment horizontal="center" vertical="top" shrinkToFit="1"/>
    </xf>
    <xf numFmtId="10" fontId="4" fillId="0" borderId="6" xfId="1" applyNumberFormat="1" applyFont="1" applyFill="1" applyBorder="1" applyAlignment="1">
      <alignment horizontal="center" vertical="top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0" fontId="4" fillId="0" borderId="2" xfId="1" applyNumberFormat="1" applyFont="1" applyFill="1" applyBorder="1" applyAlignment="1">
      <alignment vertical="top" shrinkToFit="1"/>
    </xf>
    <xf numFmtId="3" fontId="4" fillId="0" borderId="4" xfId="0" applyNumberFormat="1" applyFont="1" applyBorder="1" applyAlignment="1">
      <alignment horizontal="right" vertical="top" shrinkToFit="1"/>
    </xf>
    <xf numFmtId="3" fontId="4" fillId="0" borderId="5" xfId="0" applyNumberFormat="1" applyFont="1" applyBorder="1" applyAlignment="1">
      <alignment horizontal="right" vertical="top" shrinkToFit="1"/>
    </xf>
    <xf numFmtId="10" fontId="4" fillId="0" borderId="5" xfId="1" applyNumberFormat="1" applyFont="1" applyFill="1" applyBorder="1" applyAlignment="1">
      <alignment horizontal="right" vertical="top" shrinkToFit="1"/>
    </xf>
    <xf numFmtId="3" fontId="4" fillId="0" borderId="5" xfId="0" applyNumberFormat="1" applyFont="1" applyBorder="1" applyAlignment="1">
      <alignment horizontal="center" vertical="top" shrinkToFit="1"/>
    </xf>
    <xf numFmtId="3" fontId="4" fillId="0" borderId="4" xfId="0" applyNumberFormat="1" applyFont="1" applyBorder="1" applyAlignment="1">
      <alignment horizontal="center" vertical="top" shrinkToFit="1"/>
    </xf>
    <xf numFmtId="37" fontId="4" fillId="0" borderId="4" xfId="0" applyNumberFormat="1" applyFont="1" applyBorder="1" applyAlignment="1">
      <alignment horizontal="center" vertical="top" shrinkToFit="1"/>
    </xf>
    <xf numFmtId="37" fontId="4" fillId="0" borderId="5" xfId="0" applyNumberFormat="1" applyFont="1" applyBorder="1" applyAlignment="1">
      <alignment horizontal="center" vertical="top" shrinkToFit="1"/>
    </xf>
    <xf numFmtId="0" fontId="6" fillId="0" borderId="2" xfId="0" applyFont="1" applyBorder="1" applyAlignment="1">
      <alignment horizontal="center"/>
    </xf>
    <xf numFmtId="10" fontId="6" fillId="0" borderId="2" xfId="0" applyNumberFormat="1" applyFont="1" applyBorder="1" applyAlignment="1">
      <alignment horizontal="left"/>
    </xf>
    <xf numFmtId="10" fontId="4" fillId="0" borderId="1" xfId="0" applyNumberFormat="1" applyFont="1" applyBorder="1" applyAlignment="1">
      <alignment horizontal="center" vertical="center" wrapText="1"/>
    </xf>
    <xf numFmtId="10" fontId="4" fillId="0" borderId="0" xfId="1" applyNumberFormat="1" applyFont="1" applyFill="1" applyAlignment="1">
      <alignment horizontal="center" vertical="top" shrinkToFit="1"/>
    </xf>
    <xf numFmtId="10" fontId="4" fillId="0" borderId="0" xfId="1" applyNumberFormat="1" applyFont="1" applyFill="1" applyAlignment="1">
      <alignment horizontal="right" vertical="top"/>
    </xf>
    <xf numFmtId="10" fontId="4" fillId="0" borderId="0" xfId="1" applyNumberFormat="1" applyFont="1" applyFill="1" applyAlignment="1">
      <alignment horizontal="right" vertical="top" shrinkToFit="1"/>
    </xf>
    <xf numFmtId="10" fontId="6" fillId="0" borderId="0" xfId="0" applyNumberFormat="1" applyFont="1" applyAlignment="1">
      <alignment horizontal="left"/>
    </xf>
    <xf numFmtId="0" fontId="6" fillId="0" borderId="0" xfId="0" applyFont="1"/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6" fillId="0" borderId="2" xfId="0" applyFont="1" applyBorder="1"/>
    <xf numFmtId="0" fontId="4" fillId="0" borderId="2" xfId="0" applyFont="1" applyBorder="1" applyAlignment="1">
      <alignment vertical="top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3" fontId="4" fillId="0" borderId="5" xfId="0" applyNumberFormat="1" applyFont="1" applyBorder="1" applyAlignment="1">
      <alignment vertical="center"/>
    </xf>
    <xf numFmtId="10" fontId="4" fillId="0" borderId="2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3" fontId="4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center" vertical="top"/>
    </xf>
    <xf numFmtId="4" fontId="4" fillId="0" borderId="5" xfId="0" applyNumberFormat="1" applyFont="1" applyBorder="1" applyAlignment="1">
      <alignment horizontal="center" vertical="top"/>
    </xf>
    <xf numFmtId="0" fontId="4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4" fillId="0" borderId="9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top"/>
    </xf>
    <xf numFmtId="37" fontId="4" fillId="0" borderId="5" xfId="0" applyNumberFormat="1" applyFont="1" applyBorder="1" applyAlignment="1">
      <alignment horizontal="center" vertical="top"/>
    </xf>
    <xf numFmtId="3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165" fontId="15" fillId="0" borderId="0" xfId="2" applyNumberFormat="1" applyFont="1" applyAlignment="1">
      <alignment horizontal="left"/>
    </xf>
    <xf numFmtId="165" fontId="15" fillId="0" borderId="0" xfId="0" applyNumberFormat="1" applyFont="1" applyAlignment="1">
      <alignment horizontal="left"/>
    </xf>
    <xf numFmtId="0" fontId="4" fillId="0" borderId="9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3" fontId="4" fillId="0" borderId="5" xfId="0" applyNumberFormat="1" applyFont="1" applyBorder="1" applyAlignment="1">
      <alignment horizontal="right" vertical="center"/>
    </xf>
    <xf numFmtId="3" fontId="22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37" fontId="20" fillId="0" borderId="0" xfId="0" applyNumberFormat="1" applyFont="1" applyAlignment="1">
      <alignment horizontal="left"/>
    </xf>
    <xf numFmtId="37" fontId="8" fillId="0" borderId="0" xfId="0" applyNumberFormat="1" applyFont="1" applyAlignment="1">
      <alignment horizontal="center" vertical="center" shrinkToFit="1"/>
    </xf>
    <xf numFmtId="37" fontId="8" fillId="0" borderId="6" xfId="0" applyNumberFormat="1" applyFont="1" applyBorder="1" applyAlignment="1">
      <alignment horizontal="center" vertical="center" shrinkToFit="1"/>
    </xf>
    <xf numFmtId="0" fontId="21" fillId="0" borderId="0" xfId="0" applyFont="1" applyAlignment="1">
      <alignment vertical="center"/>
    </xf>
    <xf numFmtId="165" fontId="22" fillId="0" borderId="0" xfId="2" applyNumberFormat="1" applyFont="1" applyAlignment="1">
      <alignment horizontal="left"/>
    </xf>
    <xf numFmtId="165" fontId="20" fillId="0" borderId="0" xfId="0" applyNumberFormat="1" applyFont="1" applyAlignment="1">
      <alignment horizontal="left"/>
    </xf>
    <xf numFmtId="3" fontId="20" fillId="0" borderId="0" xfId="0" applyNumberFormat="1" applyFont="1" applyAlignment="1">
      <alignment horizontal="left"/>
    </xf>
    <xf numFmtId="3" fontId="23" fillId="0" borderId="0" xfId="0" applyNumberFormat="1" applyFont="1" applyAlignment="1">
      <alignment horizontal="left"/>
    </xf>
    <xf numFmtId="43" fontId="22" fillId="0" borderId="0" xfId="2" applyFont="1" applyAlignment="1">
      <alignment horizontal="left"/>
    </xf>
    <xf numFmtId="37" fontId="8" fillId="0" borderId="0" xfId="0" applyNumberFormat="1" applyFont="1" applyAlignment="1">
      <alignment horizontal="center"/>
    </xf>
    <xf numFmtId="37" fontId="8" fillId="0" borderId="0" xfId="0" applyNumberFormat="1" applyFont="1"/>
    <xf numFmtId="37" fontId="8" fillId="0" borderId="8" xfId="0" applyNumberFormat="1" applyFont="1" applyBorder="1" applyAlignment="1">
      <alignment horizontal="center"/>
    </xf>
    <xf numFmtId="37" fontId="21" fillId="0" borderId="0" xfId="0" applyNumberFormat="1" applyFont="1" applyAlignment="1">
      <alignment horizontal="right" vertical="center"/>
    </xf>
    <xf numFmtId="37" fontId="4" fillId="0" borderId="2" xfId="0" applyNumberFormat="1" applyFont="1" applyBorder="1" applyAlignment="1">
      <alignment horizontal="center" vertical="center"/>
    </xf>
    <xf numFmtId="37" fontId="22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vertical="center"/>
    </xf>
    <xf numFmtId="37" fontId="20" fillId="0" borderId="0" xfId="2" applyNumberFormat="1" applyFont="1" applyAlignment="1">
      <alignment horizontal="left"/>
    </xf>
    <xf numFmtId="37" fontId="4" fillId="0" borderId="4" xfId="0" applyNumberFormat="1" applyFont="1" applyBorder="1" applyAlignment="1">
      <alignment horizontal="center" vertical="center"/>
    </xf>
    <xf numFmtId="37" fontId="21" fillId="0" borderId="0" xfId="0" applyNumberFormat="1" applyFont="1" applyAlignment="1">
      <alignment vertical="center"/>
    </xf>
    <xf numFmtId="37" fontId="22" fillId="0" borderId="0" xfId="2" applyNumberFormat="1" applyFont="1" applyAlignment="1">
      <alignment horizontal="left"/>
    </xf>
    <xf numFmtId="37" fontId="4" fillId="0" borderId="5" xfId="0" applyNumberFormat="1" applyFont="1" applyBorder="1" applyAlignment="1">
      <alignment horizontal="center" vertical="center" shrinkToFit="1"/>
    </xf>
    <xf numFmtId="37" fontId="22" fillId="0" borderId="0" xfId="0" applyNumberFormat="1" applyFont="1" applyAlignment="1">
      <alignment horizontal="center" vertical="center" shrinkToFit="1"/>
    </xf>
    <xf numFmtId="37" fontId="4" fillId="0" borderId="0" xfId="0" applyNumberFormat="1" applyFont="1" applyAlignment="1">
      <alignment horizontal="center" vertical="center" shrinkToFit="1"/>
    </xf>
    <xf numFmtId="37" fontId="4" fillId="0" borderId="5" xfId="0" applyNumberFormat="1" applyFont="1" applyBorder="1" applyAlignment="1">
      <alignment vertical="center" shrinkToFit="1"/>
    </xf>
    <xf numFmtId="37" fontId="4" fillId="0" borderId="3" xfId="0" applyNumberFormat="1" applyFont="1" applyBorder="1" applyAlignment="1">
      <alignment horizontal="center" vertical="center" wrapText="1"/>
    </xf>
    <xf numFmtId="37" fontId="22" fillId="0" borderId="2" xfId="0" applyNumberFormat="1" applyFont="1" applyBorder="1" applyAlignment="1">
      <alignment horizontal="left"/>
    </xf>
    <xf numFmtId="37" fontId="22" fillId="0" borderId="0" xfId="0" applyNumberFormat="1" applyFont="1" applyAlignment="1">
      <alignment horizontal="left"/>
    </xf>
    <xf numFmtId="37" fontId="4" fillId="0" borderId="9" xfId="0" applyNumberFormat="1" applyFont="1" applyBorder="1" applyAlignment="1">
      <alignment horizontal="center" vertical="center" wrapText="1"/>
    </xf>
    <xf numFmtId="37" fontId="20" fillId="0" borderId="0" xfId="0" applyNumberFormat="1" applyFont="1" applyAlignment="1">
      <alignment horizontal="left" shrinkToFit="1"/>
    </xf>
    <xf numFmtId="37" fontId="4" fillId="0" borderId="6" xfId="0" applyNumberFormat="1" applyFont="1" applyBorder="1" applyAlignment="1">
      <alignment horizontal="center" vertical="center" shrinkToFit="1"/>
    </xf>
    <xf numFmtId="37" fontId="24" fillId="0" borderId="0" xfId="0" applyNumberFormat="1" applyFont="1" applyAlignment="1">
      <alignment horizontal="center" vertical="center" shrinkToFit="1"/>
    </xf>
    <xf numFmtId="37" fontId="25" fillId="0" borderId="0" xfId="0" applyNumberFormat="1" applyFont="1" applyAlignment="1">
      <alignment horizontal="left" shrinkToFit="1"/>
    </xf>
    <xf numFmtId="165" fontId="22" fillId="0" borderId="0" xfId="0" applyNumberFormat="1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2" xfId="0" applyFont="1" applyBorder="1" applyAlignment="1">
      <alignment horizontal="left"/>
    </xf>
    <xf numFmtId="0" fontId="0" fillId="0" borderId="0" xfId="0" applyAlignment="1">
      <alignment horizontal="left" shrinkToFit="1"/>
    </xf>
    <xf numFmtId="37" fontId="4" fillId="0" borderId="8" xfId="0" applyNumberFormat="1" applyFont="1" applyBorder="1" applyAlignment="1">
      <alignment horizontal="center" vertical="center" shrinkToFit="1"/>
    </xf>
    <xf numFmtId="3" fontId="4" fillId="0" borderId="7" xfId="0" applyNumberFormat="1" applyFont="1" applyBorder="1" applyAlignment="1">
      <alignment horizontal="center" vertical="center" shrinkToFit="1"/>
    </xf>
    <xf numFmtId="3" fontId="26" fillId="0" borderId="0" xfId="0" applyNumberFormat="1" applyFont="1" applyAlignment="1">
      <alignment horizontal="left"/>
    </xf>
    <xf numFmtId="4" fontId="4" fillId="0" borderId="8" xfId="0" applyNumberFormat="1" applyFont="1" applyBorder="1" applyAlignment="1">
      <alignment horizontal="center" vertical="top"/>
    </xf>
    <xf numFmtId="164" fontId="4" fillId="0" borderId="7" xfId="0" applyNumberFormat="1" applyFont="1" applyBorder="1" applyAlignment="1">
      <alignment horizontal="center" vertical="top"/>
    </xf>
    <xf numFmtId="164" fontId="4" fillId="0" borderId="10" xfId="0" applyNumberFormat="1" applyFont="1" applyBorder="1" applyAlignment="1">
      <alignment horizontal="center" vertical="top"/>
    </xf>
    <xf numFmtId="37" fontId="4" fillId="0" borderId="0" xfId="0" applyNumberFormat="1" applyFont="1" applyAlignment="1">
      <alignment horizontal="right" vertical="center"/>
    </xf>
    <xf numFmtId="37" fontId="4" fillId="0" borderId="8" xfId="0" applyNumberFormat="1" applyFont="1" applyBorder="1" applyAlignment="1">
      <alignment horizontal="right" vertical="center"/>
    </xf>
    <xf numFmtId="37" fontId="4" fillId="0" borderId="5" xfId="0" applyNumberFormat="1" applyFont="1" applyBorder="1" applyAlignment="1">
      <alignment horizontal="right" vertical="center"/>
    </xf>
    <xf numFmtId="37" fontId="4" fillId="0" borderId="7" xfId="0" applyNumberFormat="1" applyFont="1" applyBorder="1" applyAlignment="1">
      <alignment horizontal="right" vertical="center"/>
    </xf>
    <xf numFmtId="37" fontId="0" fillId="0" borderId="0" xfId="0" applyNumberFormat="1" applyAlignment="1">
      <alignment horizontal="left" vertical="center"/>
    </xf>
    <xf numFmtId="164" fontId="4" fillId="0" borderId="2" xfId="0" applyNumberFormat="1" applyFont="1" applyBorder="1" applyAlignment="1">
      <alignment horizontal="center" vertical="top"/>
    </xf>
    <xf numFmtId="164" fontId="4" fillId="0" borderId="0" xfId="0" applyNumberFormat="1" applyFont="1" applyAlignment="1">
      <alignment horizontal="center" vertical="top"/>
    </xf>
    <xf numFmtId="164" fontId="4" fillId="0" borderId="5" xfId="0" applyNumberFormat="1" applyFont="1" applyBorder="1" applyAlignment="1">
      <alignment horizontal="center" vertical="top"/>
    </xf>
    <xf numFmtId="10" fontId="4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13" fillId="0" borderId="0" xfId="6" applyFont="1" applyAlignment="1">
      <alignment horizontal="center" vertical="center"/>
    </xf>
    <xf numFmtId="37" fontId="10" fillId="0" borderId="0" xfId="3" applyNumberFormat="1" applyFont="1" applyAlignment="1">
      <alignment horizontal="center" vertical="center"/>
    </xf>
    <xf numFmtId="37" fontId="10" fillId="0" borderId="0" xfId="3" applyNumberFormat="1" applyFont="1" applyAlignment="1">
      <alignment horizontal="center" vertical="center" wrapText="1"/>
    </xf>
    <xf numFmtId="0" fontId="13" fillId="0" borderId="8" xfId="6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49" fontId="2" fillId="0" borderId="0" xfId="0" applyNumberFormat="1" applyFont="1" applyAlignment="1">
      <alignment horizontal="right" vertical="center" readingOrder="2"/>
    </xf>
    <xf numFmtId="0" fontId="2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37" fontId="3" fillId="0" borderId="4" xfId="0" applyNumberFormat="1" applyFont="1" applyBorder="1" applyAlignment="1">
      <alignment horizontal="center" vertical="center"/>
    </xf>
  </cellXfs>
  <cellStyles count="9">
    <cellStyle name="Comma" xfId="2" builtinId="3"/>
    <cellStyle name="Comma 2" xfId="8" xr:uid="{03F79FD9-2AA6-4411-BB3B-0548BAF8C3E8}"/>
    <cellStyle name="Normal" xfId="0" builtinId="0"/>
    <cellStyle name="Normal 2" xfId="4" xr:uid="{E1DD2017-3278-416E-884E-1ED670F19491}"/>
    <cellStyle name="Normal 2 2" xfId="6" xr:uid="{20D8436D-67F4-4EBA-9E05-7CA0AD0D1313}"/>
    <cellStyle name="Normal 3" xfId="5" xr:uid="{7986279A-638E-4612-9B67-2E3EE056347F}"/>
    <cellStyle name="Normal 4" xfId="3" xr:uid="{12EE56FB-7E68-4D41-AAA6-BE933C817ECF}"/>
    <cellStyle name="Normal 5" xfId="7" xr:uid="{8C44346B-2F79-4161-BE7B-DF495DABDC94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586809</xdr:colOff>
      <xdr:row>0</xdr:row>
      <xdr:rowOff>0</xdr:rowOff>
    </xdr:from>
    <xdr:to>
      <xdr:col>6</xdr:col>
      <xdr:colOff>408214</xdr:colOff>
      <xdr:row>10</xdr:row>
      <xdr:rowOff>68036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0ACFB6-2F84-4EAF-BF7D-44D467980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3620586" y="289152"/>
          <a:ext cx="2869405" cy="2449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517890</xdr:colOff>
      <xdr:row>40</xdr:row>
      <xdr:rowOff>257175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19EAF9-2776-4ABA-9AFE-3FAB714BD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624960" y="447675"/>
          <a:ext cx="600429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CD329-FBCE-448B-AFEA-ED926AC4AA98}">
  <dimension ref="A13:I41"/>
  <sheetViews>
    <sheetView rightToLeft="1" tabSelected="1" view="pageBreakPreview" topLeftCell="A4" zoomScaleNormal="100" zoomScaleSheetLayoutView="100" workbookViewId="0">
      <selection activeCell="M23" sqref="M23"/>
    </sheetView>
  </sheetViews>
  <sheetFormatPr defaultRowHeight="18.75"/>
  <cols>
    <col min="1" max="9" width="9.140625" style="40"/>
    <col min="10" max="10" width="8.28515625" style="40" customWidth="1"/>
    <col min="11" max="16384" width="9.140625" style="40"/>
  </cols>
  <sheetData>
    <row r="13" spans="1:9" ht="33.75" customHeight="1">
      <c r="A13" s="203" t="s">
        <v>502</v>
      </c>
      <c r="B13" s="203"/>
      <c r="C13" s="203"/>
      <c r="D13" s="203"/>
      <c r="E13" s="203"/>
      <c r="F13" s="203"/>
      <c r="G13" s="203"/>
      <c r="H13" s="203"/>
      <c r="I13" s="203"/>
    </row>
    <row r="14" spans="1:9" ht="33.75" customHeight="1">
      <c r="A14" s="203" t="s">
        <v>503</v>
      </c>
      <c r="B14" s="203"/>
      <c r="C14" s="203"/>
      <c r="D14" s="203"/>
      <c r="E14" s="203"/>
      <c r="F14" s="203"/>
      <c r="G14" s="203"/>
      <c r="H14" s="203"/>
      <c r="I14" s="203"/>
    </row>
    <row r="15" spans="1:9" ht="33.75" customHeight="1">
      <c r="A15" s="204" t="s">
        <v>504</v>
      </c>
      <c r="B15" s="204"/>
      <c r="C15" s="204"/>
      <c r="D15" s="204"/>
      <c r="E15" s="204"/>
      <c r="F15" s="204"/>
      <c r="G15" s="204"/>
      <c r="H15" s="204"/>
      <c r="I15" s="204"/>
    </row>
    <row r="16" spans="1:9" ht="33.75" customHeight="1">
      <c r="A16" s="203" t="s">
        <v>509</v>
      </c>
      <c r="B16" s="203"/>
      <c r="C16" s="203"/>
      <c r="D16" s="203"/>
      <c r="E16" s="203"/>
      <c r="F16" s="203"/>
      <c r="G16" s="203"/>
      <c r="H16" s="203"/>
      <c r="I16" s="203"/>
    </row>
    <row r="17" spans="1:9">
      <c r="A17" s="41"/>
      <c r="B17" s="41"/>
      <c r="C17" s="41"/>
      <c r="D17" s="41"/>
      <c r="E17" s="41"/>
      <c r="F17" s="41"/>
      <c r="G17" s="41"/>
      <c r="H17" s="41"/>
      <c r="I17" s="41"/>
    </row>
    <row r="18" spans="1:9">
      <c r="A18" s="41"/>
      <c r="B18" s="41"/>
      <c r="C18" s="41"/>
      <c r="D18" s="41"/>
      <c r="E18" s="41"/>
      <c r="F18" s="41"/>
      <c r="G18" s="41"/>
      <c r="H18" s="41"/>
      <c r="I18" s="41"/>
    </row>
    <row r="19" spans="1:9">
      <c r="A19" s="41"/>
      <c r="B19" s="41"/>
      <c r="C19" s="41"/>
      <c r="D19" s="41"/>
      <c r="E19" s="41"/>
      <c r="F19" s="41"/>
      <c r="G19" s="41"/>
      <c r="H19" s="41"/>
      <c r="I19" s="41"/>
    </row>
    <row r="20" spans="1:9">
      <c r="A20" s="41"/>
      <c r="B20" s="41"/>
      <c r="C20" s="41"/>
      <c r="D20" s="41"/>
      <c r="E20" s="41"/>
      <c r="F20" s="41"/>
      <c r="G20" s="41"/>
      <c r="H20" s="41"/>
      <c r="I20" s="41"/>
    </row>
    <row r="21" spans="1:9">
      <c r="A21" s="41"/>
      <c r="B21" s="41"/>
      <c r="C21" s="41"/>
      <c r="D21" s="41"/>
      <c r="E21" s="41"/>
      <c r="F21" s="41"/>
      <c r="G21" s="41"/>
      <c r="H21" s="41"/>
      <c r="I21" s="41"/>
    </row>
    <row r="22" spans="1:9" ht="6" customHeight="1">
      <c r="A22" s="41"/>
      <c r="B22" s="41"/>
      <c r="C22" s="41"/>
      <c r="D22" s="41"/>
      <c r="E22" s="41"/>
      <c r="F22" s="41"/>
      <c r="G22" s="41"/>
      <c r="H22" s="41"/>
      <c r="I22" s="41"/>
    </row>
    <row r="23" spans="1:9" ht="21">
      <c r="A23" s="42"/>
      <c r="B23" s="205" t="s">
        <v>505</v>
      </c>
      <c r="C23" s="205"/>
      <c r="D23" s="205"/>
      <c r="E23" s="42"/>
      <c r="F23" s="205" t="s">
        <v>506</v>
      </c>
      <c r="G23" s="205"/>
      <c r="H23" s="205"/>
    </row>
    <row r="24" spans="1:9" ht="21">
      <c r="A24" s="42"/>
      <c r="B24" s="202" t="s">
        <v>507</v>
      </c>
      <c r="C24" s="202"/>
      <c r="D24" s="202"/>
      <c r="E24" s="42"/>
      <c r="F24" s="43"/>
      <c r="G24" s="43"/>
    </row>
    <row r="28" spans="1:9">
      <c r="C28" s="44" t="s">
        <v>508</v>
      </c>
    </row>
    <row r="39" ht="7.5" customHeight="1"/>
    <row r="40" hidden="1"/>
    <row r="41" ht="22.5" customHeight="1"/>
  </sheetData>
  <sheetProtection algorithmName="SHA-512" hashValue="jurxBEAkKb/8ENjoKAFnavxwgCmkket0Su0csSZbUTPFra3mmcg3yJPDmczd92WMpvb4wcGWFjXaAA/LN3y6hg==" saltValue="2wrRwovYLmA26BYd9Q8rLg==" spinCount="100000" sheet="1" objects="1" scenarios="1"/>
  <mergeCells count="7">
    <mergeCell ref="B24:D24"/>
    <mergeCell ref="A13:I13"/>
    <mergeCell ref="A14:I14"/>
    <mergeCell ref="A15:I15"/>
    <mergeCell ref="A16:I16"/>
    <mergeCell ref="B23:D23"/>
    <mergeCell ref="F23:H23"/>
  </mergeCells>
  <printOptions horizontalCentered="1"/>
  <pageMargins left="0.2" right="0.2" top="0" bottom="0" header="0.3" footer="0.3"/>
  <pageSetup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20"/>
  <sheetViews>
    <sheetView rightToLeft="1" view="pageBreakPreview" zoomScaleNormal="100" zoomScaleSheetLayoutView="100" workbookViewId="0">
      <selection activeCell="H12" sqref="H12"/>
    </sheetView>
  </sheetViews>
  <sheetFormatPr defaultRowHeight="12.75"/>
  <cols>
    <col min="1" max="1" width="5.140625" customWidth="1"/>
    <col min="2" max="2" width="52.7109375" customWidth="1"/>
    <col min="3" max="3" width="1.28515625" customWidth="1"/>
    <col min="4" max="4" width="11" customWidth="1"/>
    <col min="5" max="5" width="1.28515625" customWidth="1"/>
    <col min="6" max="6" width="19.42578125" customWidth="1"/>
    <col min="7" max="7" width="1.28515625" customWidth="1"/>
    <col min="8" max="8" width="20.7109375" customWidth="1"/>
    <col min="9" max="9" width="1.28515625" customWidth="1"/>
    <col min="10" max="10" width="19.42578125" customWidth="1"/>
    <col min="11" max="11" width="1.28515625" customWidth="1"/>
    <col min="12" max="12" width="19.42578125" customWidth="1"/>
    <col min="13" max="13" width="0.28515625" customWidth="1"/>
  </cols>
  <sheetData>
    <row r="1" spans="1:12" ht="20.25" customHeight="1">
      <c r="A1" s="207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</row>
    <row r="2" spans="1:12" ht="20.25" customHeight="1">
      <c r="A2" s="207" t="s">
        <v>278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12" ht="20.25" customHeight="1">
      <c r="A3" s="207" t="s">
        <v>2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</row>
    <row r="4" spans="1:12" ht="14.45" customHeight="1"/>
    <row r="5" spans="1:12" ht="24.75" customHeight="1">
      <c r="A5" s="2" t="s">
        <v>306</v>
      </c>
      <c r="B5" s="208" t="s">
        <v>307</v>
      </c>
      <c r="C5" s="208"/>
      <c r="D5" s="208"/>
      <c r="E5" s="208"/>
      <c r="F5" s="208"/>
      <c r="G5" s="208"/>
      <c r="H5" s="208"/>
      <c r="I5" s="208"/>
      <c r="J5" s="208"/>
      <c r="K5" s="208"/>
      <c r="L5" s="208"/>
    </row>
    <row r="6" spans="1:12" ht="14.45" customHeight="1">
      <c r="F6" s="209" t="s">
        <v>293</v>
      </c>
      <c r="G6" s="209"/>
      <c r="H6" s="209"/>
      <c r="J6" s="209" t="s">
        <v>294</v>
      </c>
      <c r="K6" s="209"/>
      <c r="L6" s="209"/>
    </row>
    <row r="7" spans="1:12" ht="36.4" customHeight="1">
      <c r="A7" s="209" t="s">
        <v>308</v>
      </c>
      <c r="B7" s="209"/>
      <c r="D7" s="11" t="s">
        <v>418</v>
      </c>
      <c r="F7" s="11" t="s">
        <v>309</v>
      </c>
      <c r="G7" s="4"/>
      <c r="H7" s="26" t="s">
        <v>310</v>
      </c>
      <c r="J7" s="11" t="s">
        <v>309</v>
      </c>
      <c r="K7" s="4"/>
      <c r="L7" s="26" t="s">
        <v>310</v>
      </c>
    </row>
    <row r="8" spans="1:12" ht="27" customHeight="1">
      <c r="A8" s="212" t="s">
        <v>271</v>
      </c>
      <c r="B8" s="212"/>
      <c r="D8" s="14">
        <v>10</v>
      </c>
      <c r="F8" s="58">
        <v>631854</v>
      </c>
      <c r="G8" s="27"/>
      <c r="H8" s="117">
        <f>F8/سپرده!$J$16</f>
        <v>2.9361165226921972E-6</v>
      </c>
      <c r="I8" s="27"/>
      <c r="J8" s="58">
        <v>631854</v>
      </c>
      <c r="K8" s="27"/>
      <c r="L8" s="117">
        <f>J8/سپرده!$J$16</f>
        <v>2.9361165226921972E-6</v>
      </c>
    </row>
    <row r="9" spans="1:12" ht="27" customHeight="1">
      <c r="A9" s="206" t="s">
        <v>272</v>
      </c>
      <c r="B9" s="206"/>
      <c r="D9" s="25">
        <v>10</v>
      </c>
      <c r="F9" s="59">
        <v>3814196</v>
      </c>
      <c r="G9" s="27"/>
      <c r="H9" s="117">
        <f>F9/سپرده!$J$16</f>
        <v>1.7723910739484892E-5</v>
      </c>
      <c r="I9" s="27"/>
      <c r="J9" s="59">
        <v>3814196</v>
      </c>
      <c r="K9" s="27"/>
      <c r="L9" s="117">
        <f>J9/سپرده!$J$16</f>
        <v>1.7723910739484892E-5</v>
      </c>
    </row>
    <row r="10" spans="1:12" ht="27" customHeight="1">
      <c r="A10" s="206" t="s">
        <v>273</v>
      </c>
      <c r="B10" s="206"/>
      <c r="D10" s="201">
        <v>22.5</v>
      </c>
      <c r="F10" s="59">
        <v>5718008083</v>
      </c>
      <c r="G10" s="27"/>
      <c r="H10" s="117">
        <f>F10/سپرده!$J$16</f>
        <v>2.6570597019855591E-2</v>
      </c>
      <c r="I10" s="27"/>
      <c r="J10" s="59">
        <v>5718008083</v>
      </c>
      <c r="K10" s="27"/>
      <c r="L10" s="117">
        <f>J10/سپرده!$J$16</f>
        <v>2.6570597019855591E-2</v>
      </c>
    </row>
    <row r="11" spans="1:12" ht="27" customHeight="1">
      <c r="A11" s="206" t="s">
        <v>274</v>
      </c>
      <c r="B11" s="206"/>
      <c r="D11" s="25">
        <v>10</v>
      </c>
      <c r="F11" s="59">
        <v>3136295</v>
      </c>
      <c r="G11" s="27"/>
      <c r="H11" s="117">
        <f>F11/سپرده!$J$16</f>
        <v>1.4573821752393629E-5</v>
      </c>
      <c r="I11" s="27"/>
      <c r="J11" s="59">
        <v>3136295</v>
      </c>
      <c r="K11" s="27"/>
      <c r="L11" s="117">
        <f>J11/سپرده!$J$16</f>
        <v>1.4573821752393629E-5</v>
      </c>
    </row>
    <row r="12" spans="1:12" ht="27" customHeight="1">
      <c r="A12" s="206" t="s">
        <v>311</v>
      </c>
      <c r="B12" s="206"/>
      <c r="D12" s="201">
        <v>22.5</v>
      </c>
      <c r="F12" s="59">
        <v>119799128</v>
      </c>
      <c r="G12" s="27"/>
      <c r="H12" s="117">
        <f>F12/سپرده!$J$16</f>
        <v>5.5668587858099725E-4</v>
      </c>
      <c r="I12" s="27"/>
      <c r="J12" s="59">
        <v>119799128</v>
      </c>
      <c r="K12" s="27"/>
      <c r="L12" s="117">
        <f>J12/سپرده!$J$16</f>
        <v>5.5668587858099725E-4</v>
      </c>
    </row>
    <row r="13" spans="1:12" ht="27" customHeight="1">
      <c r="A13" s="206" t="s">
        <v>275</v>
      </c>
      <c r="B13" s="206"/>
      <c r="D13" s="201">
        <v>22.5</v>
      </c>
      <c r="F13" s="59">
        <v>2629912414</v>
      </c>
      <c r="G13" s="27"/>
      <c r="H13" s="117">
        <f>F13/سپرده!$J$16</f>
        <v>1.2220749242671126E-2</v>
      </c>
      <c r="I13" s="27"/>
      <c r="J13" s="59">
        <v>2629912414</v>
      </c>
      <c r="K13" s="27"/>
      <c r="L13" s="117">
        <f>J13/سپرده!$J$16</f>
        <v>1.2220749242671126E-2</v>
      </c>
    </row>
    <row r="14" spans="1:12" ht="27" customHeight="1">
      <c r="A14" s="206" t="s">
        <v>276</v>
      </c>
      <c r="B14" s="206"/>
      <c r="D14" s="201">
        <v>22.5</v>
      </c>
      <c r="F14" s="59">
        <v>739708055</v>
      </c>
      <c r="G14" s="27"/>
      <c r="H14" s="117">
        <f>F14/سپرده!$J$16</f>
        <v>3.4372957079546991E-3</v>
      </c>
      <c r="I14" s="27"/>
      <c r="J14" s="59">
        <v>739708055</v>
      </c>
      <c r="K14" s="27"/>
      <c r="L14" s="117">
        <f>J14/سپرده!$J$16</f>
        <v>3.4372957079546991E-3</v>
      </c>
    </row>
    <row r="15" spans="1:12" ht="27" customHeight="1">
      <c r="A15" s="215" t="s">
        <v>277</v>
      </c>
      <c r="B15" s="215"/>
      <c r="D15" s="201">
        <v>22.5</v>
      </c>
      <c r="F15" s="99">
        <v>2414013008</v>
      </c>
      <c r="G15" s="27"/>
      <c r="H15" s="189">
        <f>F15/سپرده!$J$16</f>
        <v>1.1217501952638886E-2</v>
      </c>
      <c r="I15" s="27"/>
      <c r="J15" s="99">
        <v>2414013008</v>
      </c>
      <c r="K15" s="27"/>
      <c r="L15" s="117">
        <f>J15/سپرده!$J$16</f>
        <v>1.1217501952638886E-2</v>
      </c>
    </row>
    <row r="16" spans="1:12" ht="21.75" customHeight="1">
      <c r="A16" s="223" t="s">
        <v>85</v>
      </c>
      <c r="B16" s="223"/>
      <c r="F16" s="29">
        <f>SUM(F8:F15)</f>
        <v>11629023033</v>
      </c>
      <c r="G16" s="27"/>
      <c r="H16" s="190">
        <f>SUM(H8:H15)</f>
        <v>5.4038063650715867E-2</v>
      </c>
      <c r="I16" s="27"/>
      <c r="J16" s="29">
        <f>SUM(J8:J15)</f>
        <v>11629023033</v>
      </c>
      <c r="K16" s="27"/>
      <c r="L16" s="191">
        <f>SUM(L8:L15)</f>
        <v>5.4038063650715867E-2</v>
      </c>
    </row>
    <row r="17" spans="1:12" ht="21" customHeight="1"/>
    <row r="18" spans="1:12" ht="21" customHeight="1"/>
    <row r="19" spans="1:12" ht="21" customHeight="1"/>
    <row r="20" spans="1:12" ht="25.5" customHeight="1">
      <c r="A20" s="214">
        <v>18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</row>
  </sheetData>
  <mergeCells count="17">
    <mergeCell ref="A20:L20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L1"/>
    <mergeCell ref="A2:L2"/>
    <mergeCell ref="A3:L3"/>
    <mergeCell ref="B5:L5"/>
    <mergeCell ref="F6:H6"/>
    <mergeCell ref="J6:L6"/>
  </mergeCells>
  <pageMargins left="0.39" right="0.39" top="0.39" bottom="0.39" header="0" footer="0"/>
  <pageSetup scale="8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26"/>
  <sheetViews>
    <sheetView rightToLeft="1" view="pageBreakPreview" zoomScale="96" zoomScaleNormal="100" zoomScaleSheetLayoutView="96" workbookViewId="0">
      <selection activeCell="B22" sqref="B22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5.5">
      <c r="A1" s="207" t="s">
        <v>0</v>
      </c>
      <c r="B1" s="207"/>
      <c r="C1" s="207"/>
      <c r="D1" s="207"/>
      <c r="E1" s="207"/>
      <c r="F1" s="207"/>
    </row>
    <row r="2" spans="1:6" ht="25.5">
      <c r="A2" s="207" t="s">
        <v>278</v>
      </c>
      <c r="B2" s="207"/>
      <c r="C2" s="207"/>
      <c r="D2" s="207"/>
      <c r="E2" s="207"/>
      <c r="F2" s="207"/>
    </row>
    <row r="3" spans="1:6" ht="25.5">
      <c r="A3" s="207" t="s">
        <v>2</v>
      </c>
      <c r="B3" s="207"/>
      <c r="C3" s="207"/>
      <c r="D3" s="207"/>
      <c r="E3" s="207"/>
      <c r="F3" s="207"/>
    </row>
    <row r="4" spans="1:6" ht="14.45" customHeight="1"/>
    <row r="5" spans="1:6" ht="29.1" customHeight="1">
      <c r="A5" s="2" t="s">
        <v>312</v>
      </c>
      <c r="B5" s="208" t="s">
        <v>292</v>
      </c>
      <c r="C5" s="208"/>
      <c r="D5" s="208"/>
      <c r="E5" s="208"/>
      <c r="F5" s="208"/>
    </row>
    <row r="6" spans="1:6" ht="19.5" customHeight="1">
      <c r="D6" s="3" t="s">
        <v>293</v>
      </c>
      <c r="F6" s="3" t="s">
        <v>9</v>
      </c>
    </row>
    <row r="7" spans="1:6" ht="19.5" customHeight="1">
      <c r="A7" s="209" t="s">
        <v>292</v>
      </c>
      <c r="B7" s="209"/>
      <c r="D7" s="5" t="s">
        <v>268</v>
      </c>
      <c r="F7" s="5" t="s">
        <v>268</v>
      </c>
    </row>
    <row r="8" spans="1:6" ht="27.75" customHeight="1">
      <c r="A8" s="212" t="s">
        <v>292</v>
      </c>
      <c r="B8" s="212"/>
      <c r="D8" s="58">
        <v>2078536</v>
      </c>
      <c r="E8" s="27"/>
      <c r="F8" s="58">
        <v>4081178</v>
      </c>
    </row>
    <row r="9" spans="1:6" ht="27.75" customHeight="1">
      <c r="A9" s="206" t="s">
        <v>313</v>
      </c>
      <c r="B9" s="206"/>
      <c r="D9" s="59">
        <v>0</v>
      </c>
      <c r="E9" s="27"/>
      <c r="F9" s="59">
        <v>17239751</v>
      </c>
    </row>
    <row r="10" spans="1:6" ht="27.75" customHeight="1">
      <c r="A10" s="215" t="s">
        <v>314</v>
      </c>
      <c r="B10" s="215"/>
      <c r="D10" s="99">
        <v>72182372</v>
      </c>
      <c r="E10" s="27"/>
      <c r="F10" s="99">
        <v>105526536</v>
      </c>
    </row>
    <row r="11" spans="1:6" ht="29.25" customHeight="1">
      <c r="A11" s="216" t="s">
        <v>85</v>
      </c>
      <c r="B11" s="216"/>
      <c r="D11" s="29">
        <v>74260908</v>
      </c>
      <c r="E11" s="27"/>
      <c r="F11" s="29">
        <v>126847465</v>
      </c>
    </row>
    <row r="12" spans="1:6" ht="18" customHeight="1"/>
    <row r="13" spans="1:6" ht="18" customHeight="1"/>
    <row r="14" spans="1:6" ht="18" customHeight="1"/>
    <row r="15" spans="1:6" ht="18" customHeight="1"/>
    <row r="16" spans="1:6" ht="18" customHeight="1"/>
    <row r="17" spans="1:6" ht="18" customHeight="1"/>
    <row r="18" spans="1:6" ht="18" customHeight="1"/>
    <row r="19" spans="1:6" ht="18" customHeight="1"/>
    <row r="20" spans="1:6" ht="19.5" customHeight="1"/>
    <row r="21" spans="1:6" ht="19.5" customHeight="1"/>
    <row r="22" spans="1:6" ht="19.5" customHeight="1"/>
    <row r="23" spans="1:6" ht="19.5" customHeight="1"/>
    <row r="24" spans="1:6" ht="19.5" customHeight="1"/>
    <row r="25" spans="1:6" ht="19.5" customHeight="1"/>
    <row r="26" spans="1:6" ht="24.75" customHeight="1">
      <c r="A26" s="214">
        <v>19</v>
      </c>
      <c r="B26" s="214"/>
      <c r="C26" s="214"/>
      <c r="D26" s="214"/>
      <c r="E26" s="214"/>
      <c r="F26" s="214"/>
    </row>
  </sheetData>
  <mergeCells count="10">
    <mergeCell ref="A8:B8"/>
    <mergeCell ref="A9:B9"/>
    <mergeCell ref="A10:B10"/>
    <mergeCell ref="A11:B11"/>
    <mergeCell ref="A26:F26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V27"/>
  <sheetViews>
    <sheetView rightToLeft="1" view="pageBreakPreview" topLeftCell="A19" zoomScale="98" zoomScaleNormal="100" zoomScaleSheetLayoutView="98" workbookViewId="0">
      <selection activeCell="V23" sqref="V23"/>
    </sheetView>
  </sheetViews>
  <sheetFormatPr defaultRowHeight="15"/>
  <cols>
    <col min="1" max="1" width="21.85546875" style="137" bestFit="1" customWidth="1"/>
    <col min="2" max="2" width="1.28515625" style="137" customWidth="1"/>
    <col min="3" max="3" width="12.42578125" style="143" customWidth="1"/>
    <col min="4" max="4" width="1.28515625" style="143" customWidth="1"/>
    <col min="5" max="5" width="12.85546875" style="143" customWidth="1"/>
    <col min="6" max="6" width="1.28515625" style="143" customWidth="1"/>
    <col min="7" max="7" width="10.85546875" style="143" customWidth="1"/>
    <col min="8" max="8" width="1.28515625" style="143" customWidth="1"/>
    <col min="9" max="9" width="15.140625" style="143" customWidth="1"/>
    <col min="10" max="10" width="1.28515625" style="143" customWidth="1"/>
    <col min="11" max="11" width="14.140625" style="143" bestFit="1" customWidth="1"/>
    <col min="12" max="12" width="1.28515625" style="143" customWidth="1"/>
    <col min="13" max="13" width="15.85546875" style="143" customWidth="1"/>
    <col min="14" max="14" width="1.28515625" style="143" customWidth="1"/>
    <col min="15" max="15" width="15.5703125" style="143" customWidth="1"/>
    <col min="16" max="16" width="1.28515625" style="143" customWidth="1"/>
    <col min="17" max="17" width="14.140625" style="143" bestFit="1" customWidth="1"/>
    <col min="18" max="18" width="1.28515625" style="143" customWidth="1"/>
    <col min="19" max="19" width="15.5703125" style="143" customWidth="1"/>
    <col min="20" max="20" width="0.28515625" style="137" customWidth="1"/>
    <col min="21" max="21" width="9.140625" style="137"/>
    <col min="22" max="22" width="2.5703125" style="137" bestFit="1" customWidth="1"/>
    <col min="23" max="16384" width="9.140625" style="137"/>
  </cols>
  <sheetData>
    <row r="1" spans="1:19" ht="24">
      <c r="A1" s="221" t="s">
        <v>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</row>
    <row r="2" spans="1:19" ht="24">
      <c r="A2" s="221" t="s">
        <v>278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</row>
    <row r="3" spans="1:19" ht="24">
      <c r="A3" s="221" t="s">
        <v>2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</row>
    <row r="4" spans="1:19" ht="9.75" customHeight="1"/>
    <row r="5" spans="1:19" s="138" customFormat="1" ht="36.75" customHeight="1">
      <c r="A5" s="226" t="s">
        <v>296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</row>
    <row r="6" spans="1:19" s="138" customFormat="1" ht="21">
      <c r="A6" s="227" t="s">
        <v>86</v>
      </c>
      <c r="C6" s="217" t="s">
        <v>315</v>
      </c>
      <c r="D6" s="217"/>
      <c r="E6" s="217"/>
      <c r="F6" s="217"/>
      <c r="G6" s="217"/>
      <c r="H6" s="144"/>
      <c r="I6" s="217" t="s">
        <v>293</v>
      </c>
      <c r="J6" s="217"/>
      <c r="K6" s="217"/>
      <c r="L6" s="217"/>
      <c r="M6" s="217"/>
      <c r="N6" s="144"/>
      <c r="O6" s="217" t="s">
        <v>294</v>
      </c>
      <c r="P6" s="217"/>
      <c r="Q6" s="217"/>
      <c r="R6" s="217"/>
      <c r="S6" s="217"/>
    </row>
    <row r="7" spans="1:19" s="138" customFormat="1" ht="52.5" customHeight="1">
      <c r="A7" s="217"/>
      <c r="C7" s="75" t="s">
        <v>316</v>
      </c>
      <c r="D7" s="145"/>
      <c r="E7" s="75" t="s">
        <v>317</v>
      </c>
      <c r="F7" s="145"/>
      <c r="G7" s="75" t="s">
        <v>318</v>
      </c>
      <c r="H7" s="146"/>
      <c r="I7" s="75" t="s">
        <v>319</v>
      </c>
      <c r="J7" s="145"/>
      <c r="K7" s="75" t="s">
        <v>320</v>
      </c>
      <c r="L7" s="145"/>
      <c r="M7" s="75" t="s">
        <v>321</v>
      </c>
      <c r="N7" s="146"/>
      <c r="O7" s="75" t="s">
        <v>319</v>
      </c>
      <c r="P7" s="145"/>
      <c r="Q7" s="75" t="s">
        <v>320</v>
      </c>
      <c r="R7" s="145"/>
      <c r="S7" s="75" t="s">
        <v>321</v>
      </c>
    </row>
    <row r="8" spans="1:19" s="140" customFormat="1" ht="26.25" customHeight="1">
      <c r="A8" s="107" t="s">
        <v>63</v>
      </c>
      <c r="C8" s="17" t="s">
        <v>322</v>
      </c>
      <c r="D8" s="147"/>
      <c r="E8" s="14">
        <v>1300000</v>
      </c>
      <c r="F8" s="147"/>
      <c r="G8" s="14">
        <v>630</v>
      </c>
      <c r="H8" s="147"/>
      <c r="I8" s="14">
        <v>819000000</v>
      </c>
      <c r="J8" s="147"/>
      <c r="K8" s="14">
        <v>116450059</v>
      </c>
      <c r="L8" s="147"/>
      <c r="M8" s="14">
        <v>702549941</v>
      </c>
      <c r="N8" s="147"/>
      <c r="O8" s="14">
        <v>819000000</v>
      </c>
      <c r="P8" s="147"/>
      <c r="Q8" s="14">
        <v>116450059</v>
      </c>
      <c r="R8" s="147"/>
      <c r="S8" s="14">
        <v>702549941</v>
      </c>
    </row>
    <row r="9" spans="1:19" s="140" customFormat="1" ht="26.25" customHeight="1">
      <c r="A9" s="113" t="s">
        <v>51</v>
      </c>
      <c r="C9" s="47" t="s">
        <v>323</v>
      </c>
      <c r="D9" s="147"/>
      <c r="E9" s="25">
        <v>17400000</v>
      </c>
      <c r="F9" s="147"/>
      <c r="G9" s="25">
        <v>610</v>
      </c>
      <c r="H9" s="147"/>
      <c r="I9" s="25">
        <v>10614000000</v>
      </c>
      <c r="J9" s="147"/>
      <c r="K9" s="25">
        <v>1498447059</v>
      </c>
      <c r="L9" s="147"/>
      <c r="M9" s="25">
        <v>9115552941</v>
      </c>
      <c r="N9" s="147"/>
      <c r="O9" s="25">
        <v>10614000000</v>
      </c>
      <c r="P9" s="147"/>
      <c r="Q9" s="25">
        <v>1498447059</v>
      </c>
      <c r="R9" s="147"/>
      <c r="S9" s="25">
        <v>9115552941</v>
      </c>
    </row>
    <row r="10" spans="1:19" s="140" customFormat="1" ht="26.25" customHeight="1">
      <c r="A10" s="113" t="s">
        <v>65</v>
      </c>
      <c r="C10" s="47" t="s">
        <v>322</v>
      </c>
      <c r="D10" s="147"/>
      <c r="E10" s="25">
        <v>2055643</v>
      </c>
      <c r="F10" s="147"/>
      <c r="G10" s="25">
        <v>400</v>
      </c>
      <c r="H10" s="147"/>
      <c r="I10" s="25">
        <v>822257200</v>
      </c>
      <c r="J10" s="147"/>
      <c r="K10" s="25">
        <v>116913186</v>
      </c>
      <c r="L10" s="147"/>
      <c r="M10" s="25">
        <v>705344014</v>
      </c>
      <c r="N10" s="147"/>
      <c r="O10" s="25">
        <v>822257200</v>
      </c>
      <c r="P10" s="147"/>
      <c r="Q10" s="25">
        <v>116913186</v>
      </c>
      <c r="R10" s="147"/>
      <c r="S10" s="25">
        <v>705344014</v>
      </c>
    </row>
    <row r="11" spans="1:19" s="140" customFormat="1" ht="26.25" customHeight="1">
      <c r="A11" s="113" t="s">
        <v>48</v>
      </c>
      <c r="C11" s="47" t="s">
        <v>324</v>
      </c>
      <c r="D11" s="147"/>
      <c r="E11" s="25">
        <v>59609000</v>
      </c>
      <c r="F11" s="147"/>
      <c r="G11" s="25">
        <v>82</v>
      </c>
      <c r="H11" s="147"/>
      <c r="I11" s="25">
        <v>0</v>
      </c>
      <c r="J11" s="147"/>
      <c r="K11" s="25">
        <v>0</v>
      </c>
      <c r="L11" s="147"/>
      <c r="M11" s="25">
        <v>0</v>
      </c>
      <c r="N11" s="147"/>
      <c r="O11" s="25">
        <v>4887938000</v>
      </c>
      <c r="P11" s="147"/>
      <c r="Q11" s="25">
        <v>0</v>
      </c>
      <c r="R11" s="147"/>
      <c r="S11" s="25">
        <v>4887938000</v>
      </c>
    </row>
    <row r="12" spans="1:19" s="140" customFormat="1" ht="26.25" customHeight="1">
      <c r="A12" s="113" t="s">
        <v>44</v>
      </c>
      <c r="C12" s="47" t="s">
        <v>7</v>
      </c>
      <c r="D12" s="147"/>
      <c r="E12" s="25">
        <v>237520000</v>
      </c>
      <c r="F12" s="147"/>
      <c r="G12" s="25">
        <v>66</v>
      </c>
      <c r="H12" s="147"/>
      <c r="I12" s="25">
        <v>0</v>
      </c>
      <c r="J12" s="147"/>
      <c r="K12" s="25">
        <v>0</v>
      </c>
      <c r="L12" s="147"/>
      <c r="M12" s="25">
        <v>0</v>
      </c>
      <c r="N12" s="147"/>
      <c r="O12" s="25">
        <v>15676320000</v>
      </c>
      <c r="P12" s="147"/>
      <c r="Q12" s="25">
        <v>0</v>
      </c>
      <c r="R12" s="147"/>
      <c r="S12" s="25">
        <v>15676320000</v>
      </c>
    </row>
    <row r="13" spans="1:19" s="140" customFormat="1" ht="26.25" customHeight="1">
      <c r="A13" s="113" t="s">
        <v>47</v>
      </c>
      <c r="C13" s="47" t="s">
        <v>324</v>
      </c>
      <c r="D13" s="147"/>
      <c r="E13" s="25">
        <v>14595800</v>
      </c>
      <c r="F13" s="147"/>
      <c r="G13" s="25">
        <v>17</v>
      </c>
      <c r="H13" s="147"/>
      <c r="I13" s="25">
        <v>0</v>
      </c>
      <c r="J13" s="147"/>
      <c r="K13" s="25">
        <v>0</v>
      </c>
      <c r="L13" s="147"/>
      <c r="M13" s="25">
        <v>0</v>
      </c>
      <c r="N13" s="147"/>
      <c r="O13" s="25">
        <v>248128600</v>
      </c>
      <c r="P13" s="147"/>
      <c r="Q13" s="25">
        <v>31590790</v>
      </c>
      <c r="R13" s="147"/>
      <c r="S13" s="25">
        <v>216537810</v>
      </c>
    </row>
    <row r="14" spans="1:19" s="140" customFormat="1" ht="26.25" customHeight="1">
      <c r="A14" s="113" t="s">
        <v>52</v>
      </c>
      <c r="C14" s="47" t="s">
        <v>325</v>
      </c>
      <c r="D14" s="147"/>
      <c r="E14" s="25">
        <v>3099000</v>
      </c>
      <c r="F14" s="147"/>
      <c r="G14" s="25">
        <v>1500</v>
      </c>
      <c r="H14" s="147"/>
      <c r="I14" s="25">
        <v>4648500000</v>
      </c>
      <c r="J14" s="147"/>
      <c r="K14" s="25">
        <v>646843160</v>
      </c>
      <c r="L14" s="147"/>
      <c r="M14" s="25">
        <v>4001656840</v>
      </c>
      <c r="N14" s="147"/>
      <c r="O14" s="25">
        <v>4648500000</v>
      </c>
      <c r="P14" s="147"/>
      <c r="Q14" s="25">
        <v>646843160</v>
      </c>
      <c r="R14" s="147"/>
      <c r="S14" s="25">
        <v>4001656840</v>
      </c>
    </row>
    <row r="15" spans="1:19" s="140" customFormat="1" ht="26.25" customHeight="1">
      <c r="A15" s="113" t="s">
        <v>80</v>
      </c>
      <c r="C15" s="47" t="s">
        <v>9</v>
      </c>
      <c r="D15" s="147"/>
      <c r="E15" s="25">
        <v>680000</v>
      </c>
      <c r="F15" s="147"/>
      <c r="G15" s="25">
        <v>388</v>
      </c>
      <c r="H15" s="147"/>
      <c r="I15" s="25">
        <v>263840000</v>
      </c>
      <c r="J15" s="147"/>
      <c r="K15" s="25">
        <v>37647164</v>
      </c>
      <c r="L15" s="147"/>
      <c r="M15" s="25">
        <v>226192836</v>
      </c>
      <c r="N15" s="147"/>
      <c r="O15" s="25">
        <v>263840000</v>
      </c>
      <c r="P15" s="147"/>
      <c r="Q15" s="25">
        <v>37647164</v>
      </c>
      <c r="R15" s="147"/>
      <c r="S15" s="25">
        <v>226192836</v>
      </c>
    </row>
    <row r="16" spans="1:19" s="140" customFormat="1" ht="26.25" customHeight="1">
      <c r="A16" s="113" t="s">
        <v>67</v>
      </c>
      <c r="C16" s="47" t="s">
        <v>104</v>
      </c>
      <c r="D16" s="147"/>
      <c r="E16" s="25">
        <v>226000</v>
      </c>
      <c r="F16" s="147"/>
      <c r="G16" s="25">
        <v>105</v>
      </c>
      <c r="H16" s="147"/>
      <c r="I16" s="25">
        <v>23730000</v>
      </c>
      <c r="J16" s="147"/>
      <c r="K16" s="25">
        <v>3168694</v>
      </c>
      <c r="L16" s="147"/>
      <c r="M16" s="25">
        <v>20561306</v>
      </c>
      <c r="N16" s="147"/>
      <c r="O16" s="25">
        <v>23730000</v>
      </c>
      <c r="P16" s="147"/>
      <c r="Q16" s="25">
        <v>3168694</v>
      </c>
      <c r="R16" s="147"/>
      <c r="S16" s="25">
        <v>20561306</v>
      </c>
    </row>
    <row r="17" spans="1:22" s="140" customFormat="1" ht="26.25" customHeight="1">
      <c r="A17" s="113" t="s">
        <v>55</v>
      </c>
      <c r="C17" s="47" t="s">
        <v>9</v>
      </c>
      <c r="D17" s="147"/>
      <c r="E17" s="25">
        <v>4066000</v>
      </c>
      <c r="F17" s="147"/>
      <c r="G17" s="25">
        <v>22</v>
      </c>
      <c r="H17" s="147"/>
      <c r="I17" s="25">
        <v>89452000</v>
      </c>
      <c r="J17" s="147"/>
      <c r="K17" s="25">
        <v>12763850</v>
      </c>
      <c r="L17" s="147"/>
      <c r="M17" s="25">
        <v>76688150</v>
      </c>
      <c r="N17" s="147"/>
      <c r="O17" s="25">
        <v>89452000</v>
      </c>
      <c r="P17" s="147"/>
      <c r="Q17" s="25">
        <v>12763850</v>
      </c>
      <c r="R17" s="147"/>
      <c r="S17" s="25">
        <v>76688150</v>
      </c>
    </row>
    <row r="18" spans="1:22" s="140" customFormat="1" ht="26.25" customHeight="1">
      <c r="A18" s="113" t="s">
        <v>64</v>
      </c>
      <c r="C18" s="47" t="s">
        <v>326</v>
      </c>
      <c r="D18" s="147"/>
      <c r="E18" s="25">
        <v>20000</v>
      </c>
      <c r="F18" s="147"/>
      <c r="G18" s="25">
        <v>50</v>
      </c>
      <c r="H18" s="147"/>
      <c r="I18" s="25">
        <v>0</v>
      </c>
      <c r="J18" s="147"/>
      <c r="K18" s="25">
        <v>0</v>
      </c>
      <c r="L18" s="147"/>
      <c r="M18" s="25">
        <v>0</v>
      </c>
      <c r="N18" s="147"/>
      <c r="O18" s="25">
        <v>1000000</v>
      </c>
      <c r="P18" s="147"/>
      <c r="Q18" s="25">
        <v>0</v>
      </c>
      <c r="R18" s="147"/>
      <c r="S18" s="25">
        <v>1000000</v>
      </c>
    </row>
    <row r="19" spans="1:22" s="140" customFormat="1" ht="26.25" customHeight="1">
      <c r="A19" s="113" t="s">
        <v>20</v>
      </c>
      <c r="C19" s="47" t="s">
        <v>327</v>
      </c>
      <c r="D19" s="147"/>
      <c r="E19" s="25">
        <v>4001000</v>
      </c>
      <c r="F19" s="147"/>
      <c r="G19" s="25">
        <v>1060</v>
      </c>
      <c r="H19" s="147"/>
      <c r="I19" s="25">
        <v>0</v>
      </c>
      <c r="J19" s="147"/>
      <c r="K19" s="25">
        <v>0</v>
      </c>
      <c r="L19" s="147"/>
      <c r="M19" s="25">
        <v>0</v>
      </c>
      <c r="N19" s="147"/>
      <c r="O19" s="25">
        <v>4241060000</v>
      </c>
      <c r="P19" s="147"/>
      <c r="Q19" s="25">
        <v>524404778</v>
      </c>
      <c r="R19" s="147"/>
      <c r="S19" s="25">
        <v>3716655222</v>
      </c>
    </row>
    <row r="20" spans="1:22" s="140" customFormat="1" ht="26.25" customHeight="1">
      <c r="A20" s="113" t="s">
        <v>42</v>
      </c>
      <c r="C20" s="47" t="s">
        <v>323</v>
      </c>
      <c r="D20" s="147"/>
      <c r="E20" s="25">
        <v>262260</v>
      </c>
      <c r="F20" s="147"/>
      <c r="G20" s="25">
        <v>110</v>
      </c>
      <c r="H20" s="147"/>
      <c r="I20" s="25">
        <v>28848600</v>
      </c>
      <c r="J20" s="147"/>
      <c r="K20" s="25">
        <v>4072744</v>
      </c>
      <c r="L20" s="147"/>
      <c r="M20" s="25">
        <v>24775856</v>
      </c>
      <c r="N20" s="147"/>
      <c r="O20" s="25">
        <v>28848600</v>
      </c>
      <c r="P20" s="147"/>
      <c r="Q20" s="25">
        <v>4072744</v>
      </c>
      <c r="R20" s="147"/>
      <c r="S20" s="25">
        <v>24775856</v>
      </c>
    </row>
    <row r="21" spans="1:22" s="140" customFormat="1" ht="26.25" customHeight="1">
      <c r="A21" s="113" t="s">
        <v>72</v>
      </c>
      <c r="C21" s="47" t="s">
        <v>328</v>
      </c>
      <c r="D21" s="147"/>
      <c r="E21" s="25">
        <v>1564500</v>
      </c>
      <c r="F21" s="147"/>
      <c r="G21" s="25">
        <v>320</v>
      </c>
      <c r="H21" s="147"/>
      <c r="I21" s="25">
        <v>500640000</v>
      </c>
      <c r="J21" s="147"/>
      <c r="K21" s="25">
        <v>69410265</v>
      </c>
      <c r="L21" s="147"/>
      <c r="M21" s="25">
        <v>431229735</v>
      </c>
      <c r="N21" s="147"/>
      <c r="O21" s="25">
        <v>500640000</v>
      </c>
      <c r="P21" s="147"/>
      <c r="Q21" s="25">
        <v>69410265</v>
      </c>
      <c r="R21" s="147"/>
      <c r="S21" s="25">
        <v>431229735</v>
      </c>
    </row>
    <row r="22" spans="1:22" s="140" customFormat="1" ht="26.25" customHeight="1">
      <c r="A22" s="108" t="s">
        <v>46</v>
      </c>
      <c r="C22" s="47" t="s">
        <v>116</v>
      </c>
      <c r="D22" s="147"/>
      <c r="E22" s="25">
        <v>378695</v>
      </c>
      <c r="F22" s="147"/>
      <c r="G22" s="25">
        <v>70</v>
      </c>
      <c r="H22" s="147"/>
      <c r="I22" s="18">
        <v>26508650</v>
      </c>
      <c r="J22" s="147"/>
      <c r="K22" s="18">
        <v>3634756</v>
      </c>
      <c r="L22" s="147"/>
      <c r="M22" s="18">
        <v>22873894</v>
      </c>
      <c r="N22" s="147"/>
      <c r="O22" s="18">
        <v>26508650</v>
      </c>
      <c r="P22" s="147"/>
      <c r="Q22" s="18">
        <v>3634756</v>
      </c>
      <c r="R22" s="147"/>
      <c r="S22" s="18">
        <v>22873894</v>
      </c>
    </row>
    <row r="23" spans="1:22" s="140" customFormat="1" ht="26.25" customHeight="1">
      <c r="A23" s="109" t="s">
        <v>85</v>
      </c>
      <c r="C23" s="25"/>
      <c r="D23" s="147"/>
      <c r="E23" s="25"/>
      <c r="F23" s="147"/>
      <c r="G23" s="25"/>
      <c r="H23" s="147"/>
      <c r="I23" s="21">
        <v>17836776450</v>
      </c>
      <c r="J23" s="147"/>
      <c r="K23" s="21">
        <v>2509350937</v>
      </c>
      <c r="L23" s="147"/>
      <c r="M23" s="21">
        <v>15327425513</v>
      </c>
      <c r="N23" s="147"/>
      <c r="O23" s="21">
        <v>42891223050</v>
      </c>
      <c r="P23" s="147"/>
      <c r="Q23" s="21">
        <v>3065346505</v>
      </c>
      <c r="R23" s="147"/>
      <c r="S23" s="21">
        <v>39825876545</v>
      </c>
      <c r="V23" s="142"/>
    </row>
    <row r="27" spans="1:22" ht="29.25" customHeight="1">
      <c r="A27" s="214">
        <v>20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</row>
  </sheetData>
  <mergeCells count="9">
    <mergeCell ref="A27:S27"/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83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V18"/>
  <sheetViews>
    <sheetView rightToLeft="1" view="pageBreakPreview" zoomScale="91" zoomScaleNormal="100" zoomScaleSheetLayoutView="91" workbookViewId="0">
      <selection activeCell="V12" sqref="V12"/>
    </sheetView>
  </sheetViews>
  <sheetFormatPr defaultRowHeight="12.75"/>
  <cols>
    <col min="1" max="1" width="30.140625" bestFit="1" customWidth="1"/>
    <col min="2" max="2" width="1.28515625" customWidth="1"/>
    <col min="3" max="3" width="16.42578125" bestFit="1" customWidth="1"/>
    <col min="4" max="4" width="1.28515625" customWidth="1"/>
    <col min="5" max="5" width="11" bestFit="1" customWidth="1"/>
    <col min="6" max="7" width="1.28515625" customWidth="1"/>
    <col min="8" max="8" width="19.5703125" bestFit="1" customWidth="1"/>
    <col min="9" max="9" width="1.28515625" customWidth="1"/>
    <col min="10" max="10" width="14.85546875" bestFit="1" customWidth="1"/>
    <col min="11" max="11" width="1.28515625" customWidth="1"/>
    <col min="12" max="12" width="11.28515625" bestFit="1" customWidth="1"/>
    <col min="13" max="13" width="1.28515625" customWidth="1"/>
    <col min="14" max="14" width="14.85546875" bestFit="1" customWidth="1"/>
    <col min="15" max="15" width="1.28515625" customWidth="1"/>
    <col min="16" max="16" width="14.85546875" bestFit="1" customWidth="1"/>
    <col min="17" max="17" width="1.28515625" customWidth="1"/>
    <col min="18" max="18" width="11.28515625" bestFit="1" customWidth="1"/>
    <col min="19" max="19" width="1.28515625" customWidth="1"/>
    <col min="20" max="20" width="14.85546875" bestFit="1" customWidth="1"/>
    <col min="21" max="21" width="0.28515625" customWidth="1"/>
    <col min="22" max="22" width="2.140625" bestFit="1" customWidth="1"/>
  </cols>
  <sheetData>
    <row r="1" spans="1:22" ht="25.5">
      <c r="A1" s="207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</row>
    <row r="2" spans="1:22" ht="25.5">
      <c r="A2" s="207" t="s">
        <v>278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</row>
    <row r="3" spans="1:22" ht="25.5">
      <c r="A3" s="207" t="s">
        <v>2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</row>
    <row r="4" spans="1:22" ht="14.45" customHeight="1"/>
    <row r="5" spans="1:22" ht="24">
      <c r="A5" s="208" t="s">
        <v>329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</row>
    <row r="6" spans="1:22" s="148" customFormat="1" ht="21">
      <c r="A6" s="209" t="s">
        <v>281</v>
      </c>
      <c r="J6" s="209" t="s">
        <v>293</v>
      </c>
      <c r="K6" s="209"/>
      <c r="L6" s="209"/>
      <c r="M6" s="209"/>
      <c r="N6" s="209"/>
      <c r="P6" s="209" t="s">
        <v>294</v>
      </c>
      <c r="Q6" s="209"/>
      <c r="R6" s="209"/>
      <c r="S6" s="209"/>
      <c r="T6" s="209"/>
    </row>
    <row r="7" spans="1:22" s="148" customFormat="1" ht="38.25" customHeight="1">
      <c r="A7" s="209"/>
      <c r="C7" s="10" t="s">
        <v>330</v>
      </c>
      <c r="E7" s="228" t="s">
        <v>247</v>
      </c>
      <c r="F7" s="228"/>
      <c r="H7" s="10" t="s">
        <v>331</v>
      </c>
      <c r="J7" s="11" t="s">
        <v>332</v>
      </c>
      <c r="K7" s="149"/>
      <c r="L7" s="11" t="s">
        <v>320</v>
      </c>
      <c r="M7" s="149"/>
      <c r="N7" s="11" t="s">
        <v>333</v>
      </c>
      <c r="P7" s="11" t="s">
        <v>332</v>
      </c>
      <c r="Q7" s="149"/>
      <c r="R7" s="11" t="s">
        <v>320</v>
      </c>
      <c r="S7" s="149"/>
      <c r="T7" s="11" t="s">
        <v>333</v>
      </c>
    </row>
    <row r="8" spans="1:22" s="148" customFormat="1" ht="25.5" customHeight="1">
      <c r="A8" s="107" t="s">
        <v>304</v>
      </c>
      <c r="C8" s="149"/>
      <c r="E8" s="107" t="s">
        <v>334</v>
      </c>
      <c r="F8" s="149"/>
      <c r="H8" s="14">
        <v>23</v>
      </c>
      <c r="J8" s="14">
        <v>0</v>
      </c>
      <c r="K8" s="15"/>
      <c r="L8" s="14">
        <v>0</v>
      </c>
      <c r="M8" s="15"/>
      <c r="N8" s="14">
        <v>0</v>
      </c>
      <c r="P8" s="112">
        <v>3250244428</v>
      </c>
      <c r="R8" s="14">
        <v>0</v>
      </c>
      <c r="T8" s="112">
        <v>3250244428</v>
      </c>
    </row>
    <row r="9" spans="1:22" s="148" customFormat="1" ht="25.5" customHeight="1">
      <c r="A9" s="113" t="s">
        <v>253</v>
      </c>
      <c r="E9" s="113" t="s">
        <v>255</v>
      </c>
      <c r="H9" s="25">
        <v>23</v>
      </c>
      <c r="J9" s="114">
        <v>13216071407</v>
      </c>
      <c r="L9" s="25">
        <v>0</v>
      </c>
      <c r="N9" s="114">
        <v>13216071407</v>
      </c>
      <c r="P9" s="114">
        <v>20818161105</v>
      </c>
      <c r="R9" s="25">
        <v>0</v>
      </c>
      <c r="T9" s="114">
        <v>20818161105</v>
      </c>
    </row>
    <row r="10" spans="1:22" s="148" customFormat="1" ht="25.5" customHeight="1">
      <c r="A10" s="113" t="s">
        <v>305</v>
      </c>
      <c r="E10" s="113" t="s">
        <v>335</v>
      </c>
      <c r="H10" s="25">
        <v>23</v>
      </c>
      <c r="J10" s="114">
        <v>588113533</v>
      </c>
      <c r="L10" s="25">
        <v>0</v>
      </c>
      <c r="N10" s="114">
        <v>588113533</v>
      </c>
      <c r="P10" s="114">
        <v>588113533</v>
      </c>
      <c r="R10" s="25">
        <v>0</v>
      </c>
      <c r="T10" s="114">
        <v>588113533</v>
      </c>
    </row>
    <row r="11" spans="1:22" s="148" customFormat="1" ht="25.5" customHeight="1">
      <c r="A11" s="108" t="s">
        <v>249</v>
      </c>
      <c r="E11" s="113" t="s">
        <v>252</v>
      </c>
      <c r="H11" s="25">
        <v>23</v>
      </c>
      <c r="J11" s="115">
        <v>9485880650</v>
      </c>
      <c r="L11" s="18">
        <v>0</v>
      </c>
      <c r="N11" s="115">
        <v>9485880650</v>
      </c>
      <c r="P11" s="115">
        <v>20265727460</v>
      </c>
      <c r="R11" s="18">
        <v>0</v>
      </c>
      <c r="T11" s="115">
        <v>20265727460</v>
      </c>
    </row>
    <row r="12" spans="1:22" s="148" customFormat="1" ht="25.5" customHeight="1">
      <c r="A12" s="109" t="s">
        <v>85</v>
      </c>
      <c r="B12" s="15"/>
      <c r="C12" s="25"/>
      <c r="D12" s="15"/>
      <c r="E12" s="25"/>
      <c r="F12" s="15"/>
      <c r="G12" s="15"/>
      <c r="H12" s="25"/>
      <c r="I12" s="15"/>
      <c r="J12" s="21">
        <v>23290065590</v>
      </c>
      <c r="K12" s="15"/>
      <c r="L12" s="21">
        <v>0</v>
      </c>
      <c r="M12" s="15"/>
      <c r="N12" s="21">
        <v>23290065590</v>
      </c>
      <c r="O12" s="15"/>
      <c r="P12" s="21">
        <v>44922246526</v>
      </c>
      <c r="Q12" s="15"/>
      <c r="R12" s="21">
        <v>0</v>
      </c>
      <c r="S12" s="15"/>
      <c r="T12" s="21">
        <v>44922246526</v>
      </c>
      <c r="V12" s="36"/>
    </row>
    <row r="18" spans="1:20" ht="35.25" customHeight="1">
      <c r="A18" s="218">
        <v>21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</row>
  </sheetData>
  <mergeCells count="9">
    <mergeCell ref="A18:T18"/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scale="7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24"/>
  <sheetViews>
    <sheetView rightToLeft="1" view="pageBreakPreview" zoomScale="106" zoomScaleNormal="100" zoomScaleSheetLayoutView="106" workbookViewId="0">
      <selection activeCell="O16" sqref="O16"/>
    </sheetView>
  </sheetViews>
  <sheetFormatPr defaultRowHeight="12.75"/>
  <cols>
    <col min="1" max="1" width="56" bestFit="1" customWidth="1"/>
    <col min="2" max="2" width="1.28515625" customWidth="1"/>
    <col min="3" max="3" width="15.140625" bestFit="1" customWidth="1"/>
    <col min="4" max="4" width="1.28515625" customWidth="1"/>
    <col min="5" max="5" width="10.7109375" bestFit="1" customWidth="1"/>
    <col min="6" max="6" width="1.28515625" customWidth="1"/>
    <col min="7" max="7" width="16.28515625" bestFit="1" customWidth="1"/>
    <col min="8" max="8" width="1.28515625" customWidth="1"/>
    <col min="9" max="9" width="16.140625" bestFit="1" customWidth="1"/>
    <col min="10" max="10" width="1.28515625" customWidth="1"/>
    <col min="11" max="11" width="11" bestFit="1" customWidth="1"/>
    <col min="12" max="12" width="1.28515625" customWidth="1"/>
    <col min="13" max="13" width="16.28515625" bestFit="1" customWidth="1"/>
    <col min="14" max="14" width="0.28515625" customWidth="1"/>
  </cols>
  <sheetData>
    <row r="1" spans="1:15" ht="21.75" customHeight="1">
      <c r="A1" s="207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spans="1:15" ht="21.75" customHeight="1">
      <c r="A2" s="207" t="s">
        <v>278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</row>
    <row r="3" spans="1:15" ht="21.75" customHeight="1">
      <c r="A3" s="207" t="s">
        <v>2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</row>
    <row r="4" spans="1:15" ht="14.45" customHeight="1"/>
    <row r="5" spans="1:15" ht="35.25" customHeight="1">
      <c r="A5" s="208" t="s">
        <v>336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</row>
    <row r="6" spans="1:15" ht="35.25" customHeight="1">
      <c r="A6" s="209" t="s">
        <v>281</v>
      </c>
      <c r="C6" s="209" t="s">
        <v>293</v>
      </c>
      <c r="D6" s="209"/>
      <c r="E6" s="209"/>
      <c r="F6" s="209"/>
      <c r="G6" s="209"/>
      <c r="I6" s="209" t="s">
        <v>294</v>
      </c>
      <c r="J6" s="209"/>
      <c r="K6" s="209"/>
      <c r="L6" s="209"/>
      <c r="M6" s="209"/>
    </row>
    <row r="7" spans="1:15" ht="35.25" customHeight="1">
      <c r="A7" s="209"/>
      <c r="C7" s="11" t="s">
        <v>332</v>
      </c>
      <c r="D7" s="4"/>
      <c r="E7" s="11" t="s">
        <v>320</v>
      </c>
      <c r="F7" s="4"/>
      <c r="G7" s="11" t="s">
        <v>333</v>
      </c>
      <c r="I7" s="11" t="s">
        <v>332</v>
      </c>
      <c r="J7" s="4"/>
      <c r="K7" s="11" t="s">
        <v>320</v>
      </c>
      <c r="L7" s="4"/>
      <c r="M7" s="11" t="s">
        <v>333</v>
      </c>
    </row>
    <row r="8" spans="1:15" s="148" customFormat="1" ht="22.5" customHeight="1">
      <c r="A8" s="107" t="s">
        <v>271</v>
      </c>
      <c r="C8" s="14">
        <v>120083</v>
      </c>
      <c r="D8" s="15"/>
      <c r="E8" s="14">
        <v>0</v>
      </c>
      <c r="F8" s="15"/>
      <c r="G8" s="14">
        <v>120083</v>
      </c>
      <c r="H8" s="15"/>
      <c r="I8" s="14">
        <v>631854</v>
      </c>
      <c r="J8" s="15"/>
      <c r="K8" s="14">
        <v>0</v>
      </c>
      <c r="L8" s="15"/>
      <c r="M8" s="14">
        <v>631854</v>
      </c>
    </row>
    <row r="9" spans="1:15" s="148" customFormat="1" ht="22.5" customHeight="1">
      <c r="A9" s="113" t="s">
        <v>272</v>
      </c>
      <c r="C9" s="25">
        <v>1579156</v>
      </c>
      <c r="D9" s="15"/>
      <c r="E9" s="25">
        <v>0</v>
      </c>
      <c r="F9" s="15"/>
      <c r="G9" s="25">
        <v>1579156</v>
      </c>
      <c r="H9" s="15"/>
      <c r="I9" s="25">
        <v>3814196</v>
      </c>
      <c r="J9" s="15"/>
      <c r="K9" s="25">
        <v>0</v>
      </c>
      <c r="L9" s="15"/>
      <c r="M9" s="25">
        <v>3814196</v>
      </c>
    </row>
    <row r="10" spans="1:15" s="148" customFormat="1" ht="22.5" customHeight="1">
      <c r="A10" s="113" t="s">
        <v>273</v>
      </c>
      <c r="C10" s="25">
        <v>2449368972</v>
      </c>
      <c r="D10" s="15"/>
      <c r="E10" s="25">
        <v>38077</v>
      </c>
      <c r="F10" s="15"/>
      <c r="G10" s="25">
        <v>2449330895</v>
      </c>
      <c r="H10" s="15"/>
      <c r="I10" s="25">
        <v>5718008083</v>
      </c>
      <c r="J10" s="15"/>
      <c r="K10" s="25">
        <v>1830591</v>
      </c>
      <c r="L10" s="15"/>
      <c r="M10" s="25">
        <v>5716177492</v>
      </c>
    </row>
    <row r="11" spans="1:15" s="148" customFormat="1" ht="22.5" customHeight="1">
      <c r="A11" s="113" t="s">
        <v>274</v>
      </c>
      <c r="C11" s="25">
        <v>1570120</v>
      </c>
      <c r="D11" s="15"/>
      <c r="E11" s="25">
        <v>0</v>
      </c>
      <c r="F11" s="15"/>
      <c r="G11" s="25">
        <v>1570120</v>
      </c>
      <c r="H11" s="15"/>
      <c r="I11" s="25">
        <v>3136295</v>
      </c>
      <c r="J11" s="15"/>
      <c r="K11" s="25">
        <v>0</v>
      </c>
      <c r="L11" s="15"/>
      <c r="M11" s="25">
        <v>3136295</v>
      </c>
    </row>
    <row r="12" spans="1:15" s="148" customFormat="1" ht="22.5" customHeight="1">
      <c r="A12" s="113" t="s">
        <v>311</v>
      </c>
      <c r="C12" s="25">
        <v>0</v>
      </c>
      <c r="D12" s="15"/>
      <c r="E12" s="25">
        <v>0</v>
      </c>
      <c r="F12" s="15"/>
      <c r="G12" s="25">
        <v>0</v>
      </c>
      <c r="H12" s="15"/>
      <c r="I12" s="25">
        <v>119799128</v>
      </c>
      <c r="J12" s="15"/>
      <c r="K12" s="25">
        <v>0</v>
      </c>
      <c r="L12" s="15"/>
      <c r="M12" s="25">
        <v>119799128</v>
      </c>
    </row>
    <row r="13" spans="1:15" s="148" customFormat="1" ht="22.5" customHeight="1">
      <c r="A13" s="113" t="s">
        <v>275</v>
      </c>
      <c r="C13" s="25">
        <v>1355939813</v>
      </c>
      <c r="D13" s="15"/>
      <c r="E13" s="25">
        <v>1451916</v>
      </c>
      <c r="F13" s="15"/>
      <c r="G13" s="25">
        <v>1354487897</v>
      </c>
      <c r="H13" s="15"/>
      <c r="I13" s="25">
        <v>2629912414</v>
      </c>
      <c r="J13" s="15"/>
      <c r="K13" s="25">
        <v>12877504</v>
      </c>
      <c r="L13" s="15"/>
      <c r="M13" s="25">
        <v>2617034910</v>
      </c>
    </row>
    <row r="14" spans="1:15" s="148" customFormat="1" ht="22.5" customHeight="1">
      <c r="A14" s="113" t="s">
        <v>276</v>
      </c>
      <c r="C14" s="25">
        <v>433150683</v>
      </c>
      <c r="D14" s="15"/>
      <c r="E14" s="25">
        <v>0</v>
      </c>
      <c r="F14" s="15"/>
      <c r="G14" s="25">
        <v>433150683</v>
      </c>
      <c r="H14" s="15"/>
      <c r="I14" s="25">
        <v>739708055</v>
      </c>
      <c r="J14" s="15"/>
      <c r="K14" s="25">
        <v>2244928</v>
      </c>
      <c r="L14" s="15"/>
      <c r="M14" s="25">
        <v>737463127</v>
      </c>
    </row>
    <row r="15" spans="1:15" s="148" customFormat="1" ht="22.5" customHeight="1">
      <c r="A15" s="108" t="s">
        <v>277</v>
      </c>
      <c r="C15" s="18">
        <v>1528767122</v>
      </c>
      <c r="D15" s="15"/>
      <c r="E15" s="18">
        <v>0</v>
      </c>
      <c r="F15" s="15"/>
      <c r="G15" s="18">
        <v>1528767122</v>
      </c>
      <c r="H15" s="15"/>
      <c r="I15" s="18">
        <v>2414013008</v>
      </c>
      <c r="J15" s="15"/>
      <c r="K15" s="18">
        <v>9333493</v>
      </c>
      <c r="L15" s="15"/>
      <c r="M15" s="18">
        <v>2404679515</v>
      </c>
    </row>
    <row r="16" spans="1:15" s="148" customFormat="1" ht="22.5" customHeight="1">
      <c r="A16" s="9" t="s">
        <v>85</v>
      </c>
      <c r="C16" s="21">
        <v>5770495949</v>
      </c>
      <c r="D16" s="15"/>
      <c r="E16" s="21">
        <v>1489993</v>
      </c>
      <c r="F16" s="15"/>
      <c r="G16" s="21">
        <v>5769005956</v>
      </c>
      <c r="H16" s="15"/>
      <c r="I16" s="21">
        <v>11629023033</v>
      </c>
      <c r="J16" s="15"/>
      <c r="K16" s="21">
        <v>26286516</v>
      </c>
      <c r="L16" s="15"/>
      <c r="M16" s="21">
        <v>11602736517</v>
      </c>
      <c r="O16" s="36"/>
    </row>
    <row r="24" spans="1:13" ht="42.75" customHeight="1">
      <c r="A24" s="229">
        <v>22</v>
      </c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</row>
  </sheetData>
  <mergeCells count="8">
    <mergeCell ref="A24:M24"/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88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A190"/>
  <sheetViews>
    <sheetView rightToLeft="1" view="pageBreakPreview" topLeftCell="A184" zoomScale="106" zoomScaleNormal="100" zoomScaleSheetLayoutView="106" workbookViewId="0">
      <selection activeCell="A9" sqref="A9"/>
    </sheetView>
  </sheetViews>
  <sheetFormatPr defaultRowHeight="29.25" customHeight="1"/>
  <cols>
    <col min="1" max="1" width="29.7109375" style="137" bestFit="1" customWidth="1"/>
    <col min="2" max="2" width="1.28515625" style="137" customWidth="1"/>
    <col min="3" max="3" width="10.85546875" style="150" customWidth="1"/>
    <col min="4" max="4" width="0.42578125" style="150" customWidth="1"/>
    <col min="5" max="5" width="15.28515625" style="150" customWidth="1"/>
    <col min="6" max="6" width="0.7109375" style="150" customWidth="1"/>
    <col min="7" max="7" width="15.42578125" style="150" customWidth="1"/>
    <col min="8" max="8" width="0.5703125" style="150" customWidth="1"/>
    <col min="9" max="9" width="17.140625" style="150" customWidth="1"/>
    <col min="10" max="10" width="0.85546875" style="150" customWidth="1"/>
    <col min="11" max="11" width="14.5703125" style="150" bestFit="1" customWidth="1"/>
    <col min="12" max="12" width="0.85546875" style="150" customWidth="1"/>
    <col min="13" max="13" width="16.85546875" style="150" bestFit="1" customWidth="1"/>
    <col min="14" max="14" width="0.5703125" style="150" customWidth="1"/>
    <col min="15" max="15" width="16.85546875" style="150" bestFit="1" customWidth="1"/>
    <col min="16" max="16" width="0.7109375" style="150" customWidth="1"/>
    <col min="17" max="17" width="15.42578125" style="150" customWidth="1"/>
    <col min="18" max="18" width="22.85546875" style="150" bestFit="1" customWidth="1"/>
    <col min="19" max="19" width="24.140625" style="137" customWidth="1"/>
    <col min="20" max="20" width="9.140625" style="137"/>
    <col min="21" max="21" width="10.5703125" style="137" bestFit="1" customWidth="1"/>
    <col min="22" max="22" width="15.5703125" style="137" bestFit="1" customWidth="1"/>
    <col min="23" max="23" width="29.140625" style="137" bestFit="1" customWidth="1"/>
    <col min="24" max="24" width="29.5703125" style="137" bestFit="1" customWidth="1"/>
    <col min="25" max="25" width="24.85546875" style="137" bestFit="1" customWidth="1"/>
    <col min="26" max="16384" width="9.140625" style="137"/>
  </cols>
  <sheetData>
    <row r="1" spans="1:18" ht="17.25" customHeight="1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</row>
    <row r="2" spans="1:18" ht="17.25" customHeight="1">
      <c r="A2" s="231" t="s">
        <v>278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</row>
    <row r="3" spans="1:18" ht="17.25" customHeight="1">
      <c r="A3" s="231" t="s">
        <v>2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</row>
    <row r="4" spans="1:18" ht="7.5" customHeight="1"/>
    <row r="5" spans="1:18" ht="21">
      <c r="A5" s="226" t="s">
        <v>511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</row>
    <row r="6" spans="1:18" ht="21">
      <c r="A6" s="38"/>
      <c r="B6" s="38"/>
      <c r="C6" s="159"/>
      <c r="D6" s="160"/>
      <c r="E6" s="161" t="s">
        <v>499</v>
      </c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</row>
    <row r="7" spans="1:18" ht="18.75" customHeight="1">
      <c r="A7" s="38"/>
      <c r="B7" s="38"/>
      <c r="C7" s="159"/>
      <c r="D7" s="160"/>
      <c r="E7" s="159" t="s">
        <v>500</v>
      </c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</row>
    <row r="8" spans="1:18" ht="18.75" customHeight="1">
      <c r="A8" s="38" t="s">
        <v>514</v>
      </c>
      <c r="B8" s="38"/>
      <c r="C8" s="159"/>
      <c r="D8" s="160"/>
      <c r="E8" s="151">
        <f>Q31</f>
        <v>64451263576</v>
      </c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</row>
    <row r="9" spans="1:18" ht="18.75" customHeight="1">
      <c r="A9" s="38" t="s">
        <v>501</v>
      </c>
      <c r="B9" s="38"/>
      <c r="C9" s="159"/>
      <c r="D9" s="160"/>
      <c r="E9" s="151">
        <f>Q188</f>
        <v>52086940162</v>
      </c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</row>
    <row r="10" spans="1:18" ht="18.75" customHeight="1" thickBot="1">
      <c r="A10" s="38"/>
      <c r="B10" s="38"/>
      <c r="C10" s="159"/>
      <c r="D10" s="160"/>
      <c r="E10" s="152">
        <f>SUM(E8:E9)</f>
        <v>116538203738</v>
      </c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</row>
    <row r="11" spans="1:18" ht="21.75" thickTop="1">
      <c r="A11" s="226" t="s">
        <v>337</v>
      </c>
      <c r="B11" s="226"/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</row>
    <row r="12" spans="1:18" ht="29.25" customHeight="1">
      <c r="A12" s="209" t="s">
        <v>281</v>
      </c>
      <c r="C12" s="230" t="s">
        <v>293</v>
      </c>
      <c r="D12" s="230"/>
      <c r="E12" s="230"/>
      <c r="F12" s="230"/>
      <c r="G12" s="230"/>
      <c r="H12" s="230"/>
      <c r="I12" s="230"/>
      <c r="K12" s="230" t="s">
        <v>294</v>
      </c>
      <c r="L12" s="230"/>
      <c r="M12" s="230"/>
      <c r="N12" s="230"/>
      <c r="O12" s="230"/>
      <c r="P12" s="230"/>
      <c r="Q12" s="230"/>
    </row>
    <row r="13" spans="1:18" s="138" customFormat="1" ht="31.5" customHeight="1">
      <c r="A13" s="209"/>
      <c r="C13" s="174" t="s">
        <v>13</v>
      </c>
      <c r="D13" s="175"/>
      <c r="E13" s="174" t="s">
        <v>338</v>
      </c>
      <c r="F13" s="175"/>
      <c r="G13" s="174" t="s">
        <v>339</v>
      </c>
      <c r="H13" s="175"/>
      <c r="I13" s="174" t="s">
        <v>340</v>
      </c>
      <c r="J13" s="176"/>
      <c r="K13" s="174" t="s">
        <v>13</v>
      </c>
      <c r="L13" s="175"/>
      <c r="M13" s="174" t="s">
        <v>338</v>
      </c>
      <c r="N13" s="175"/>
      <c r="O13" s="174" t="s">
        <v>339</v>
      </c>
      <c r="P13" s="175"/>
      <c r="Q13" s="177" t="s">
        <v>340</v>
      </c>
      <c r="R13" s="176"/>
    </row>
    <row r="14" spans="1:18" ht="18.75">
      <c r="A14" s="107" t="s">
        <v>82</v>
      </c>
      <c r="B14" s="147"/>
      <c r="C14" s="163">
        <v>185000</v>
      </c>
      <c r="D14" s="164"/>
      <c r="E14" s="163">
        <v>10101000</v>
      </c>
      <c r="F14" s="164"/>
      <c r="G14" s="163">
        <v>-17939399389</v>
      </c>
      <c r="H14" s="164"/>
      <c r="I14" s="163">
        <v>17949500389</v>
      </c>
      <c r="J14" s="164"/>
      <c r="K14" s="163">
        <v>185000</v>
      </c>
      <c r="L14" s="164"/>
      <c r="M14" s="163">
        <v>10101000</v>
      </c>
      <c r="N14" s="164"/>
      <c r="O14" s="163">
        <v>-24069109533</v>
      </c>
      <c r="P14" s="164"/>
      <c r="Q14" s="165">
        <v>36255649465</v>
      </c>
      <c r="R14" s="166"/>
    </row>
    <row r="15" spans="1:18" ht="18.75">
      <c r="A15" s="113" t="s">
        <v>62</v>
      </c>
      <c r="B15" s="147"/>
      <c r="C15" s="39">
        <v>1613000</v>
      </c>
      <c r="D15" s="164"/>
      <c r="E15" s="39">
        <v>5929383055</v>
      </c>
      <c r="F15" s="164"/>
      <c r="G15" s="39">
        <v>5744991719</v>
      </c>
      <c r="H15" s="164"/>
      <c r="I15" s="39">
        <v>184391336</v>
      </c>
      <c r="J15" s="164"/>
      <c r="K15" s="39">
        <v>1613000</v>
      </c>
      <c r="L15" s="164"/>
      <c r="M15" s="39">
        <v>5929383055</v>
      </c>
      <c r="N15" s="164"/>
      <c r="O15" s="39">
        <v>5744991719</v>
      </c>
      <c r="P15" s="164"/>
      <c r="Q15" s="165">
        <v>219882281</v>
      </c>
      <c r="R15" s="166"/>
    </row>
    <row r="16" spans="1:18" ht="18.75">
      <c r="A16" s="113" t="s">
        <v>51</v>
      </c>
      <c r="B16" s="147"/>
      <c r="C16" s="39">
        <v>620002</v>
      </c>
      <c r="D16" s="164"/>
      <c r="E16" s="39">
        <v>3457504749</v>
      </c>
      <c r="F16" s="164"/>
      <c r="G16" s="39">
        <v>3395884582</v>
      </c>
      <c r="H16" s="164"/>
      <c r="I16" s="39">
        <v>61620167</v>
      </c>
      <c r="J16" s="164"/>
      <c r="K16" s="39">
        <v>620002</v>
      </c>
      <c r="L16" s="164"/>
      <c r="M16" s="39">
        <v>3457504749</v>
      </c>
      <c r="N16" s="164"/>
      <c r="O16" s="39">
        <v>3395884582</v>
      </c>
      <c r="P16" s="164"/>
      <c r="Q16" s="165">
        <v>82315420</v>
      </c>
      <c r="R16" s="166"/>
    </row>
    <row r="17" spans="1:18" ht="18.75">
      <c r="A17" s="113" t="s">
        <v>42</v>
      </c>
      <c r="B17" s="147"/>
      <c r="C17" s="39">
        <v>1</v>
      </c>
      <c r="D17" s="164"/>
      <c r="E17" s="39">
        <v>1</v>
      </c>
      <c r="F17" s="164"/>
      <c r="G17" s="39">
        <v>2004</v>
      </c>
      <c r="H17" s="164"/>
      <c r="I17" s="39">
        <v>-2003</v>
      </c>
      <c r="J17" s="164"/>
      <c r="K17" s="39">
        <v>1</v>
      </c>
      <c r="L17" s="164"/>
      <c r="M17" s="39">
        <v>1</v>
      </c>
      <c r="N17" s="164"/>
      <c r="O17" s="39">
        <v>2004</v>
      </c>
      <c r="P17" s="164"/>
      <c r="Q17" s="165">
        <v>-2003</v>
      </c>
      <c r="R17" s="166"/>
    </row>
    <row r="18" spans="1:18" ht="18.75">
      <c r="A18" s="113" t="s">
        <v>47</v>
      </c>
      <c r="B18" s="147"/>
      <c r="C18" s="39">
        <v>1</v>
      </c>
      <c r="D18" s="164"/>
      <c r="E18" s="39">
        <v>1</v>
      </c>
      <c r="F18" s="164"/>
      <c r="G18" s="39">
        <v>1669</v>
      </c>
      <c r="H18" s="164"/>
      <c r="I18" s="39">
        <v>-1668</v>
      </c>
      <c r="J18" s="164"/>
      <c r="K18" s="39">
        <v>1200001</v>
      </c>
      <c r="L18" s="164"/>
      <c r="M18" s="39">
        <v>2004402454</v>
      </c>
      <c r="N18" s="164"/>
      <c r="O18" s="39">
        <v>2002813610</v>
      </c>
      <c r="P18" s="164"/>
      <c r="Q18" s="165">
        <v>13586391</v>
      </c>
      <c r="R18" s="166"/>
    </row>
    <row r="19" spans="1:18" ht="18.75">
      <c r="A19" s="113" t="s">
        <v>72</v>
      </c>
      <c r="B19" s="147"/>
      <c r="C19" s="39">
        <v>1562500</v>
      </c>
      <c r="D19" s="164"/>
      <c r="E19" s="39">
        <v>5319844978</v>
      </c>
      <c r="F19" s="164"/>
      <c r="G19" s="39">
        <v>3686140261</v>
      </c>
      <c r="H19" s="164"/>
      <c r="I19" s="39">
        <v>1633704717</v>
      </c>
      <c r="J19" s="164"/>
      <c r="K19" s="39">
        <v>1562500</v>
      </c>
      <c r="L19" s="164"/>
      <c r="M19" s="39">
        <v>5319844978</v>
      </c>
      <c r="N19" s="164"/>
      <c r="O19" s="39">
        <v>3686140261</v>
      </c>
      <c r="P19" s="164"/>
      <c r="Q19" s="165">
        <v>1665547239</v>
      </c>
      <c r="R19" s="166"/>
    </row>
    <row r="20" spans="1:18" ht="18.75">
      <c r="A20" s="113" t="s">
        <v>53</v>
      </c>
      <c r="B20" s="147"/>
      <c r="C20" s="39">
        <v>309</v>
      </c>
      <c r="D20" s="164"/>
      <c r="E20" s="39">
        <v>309</v>
      </c>
      <c r="F20" s="164"/>
      <c r="G20" s="39">
        <v>853909</v>
      </c>
      <c r="H20" s="164"/>
      <c r="I20" s="39">
        <v>-853600</v>
      </c>
      <c r="J20" s="164"/>
      <c r="K20" s="39">
        <v>1166856</v>
      </c>
      <c r="L20" s="164"/>
      <c r="M20" s="39">
        <v>3069309927</v>
      </c>
      <c r="N20" s="164"/>
      <c r="O20" s="39">
        <v>3224558718</v>
      </c>
      <c r="P20" s="164"/>
      <c r="Q20" s="165">
        <v>-136877201</v>
      </c>
      <c r="R20" s="166"/>
    </row>
    <row r="21" spans="1:18" ht="18.75">
      <c r="A21" s="113" t="s">
        <v>44</v>
      </c>
      <c r="B21" s="147"/>
      <c r="C21" s="39">
        <v>69520000</v>
      </c>
      <c r="D21" s="164"/>
      <c r="E21" s="39">
        <v>100583463656</v>
      </c>
      <c r="F21" s="164"/>
      <c r="G21" s="39">
        <v>84874176665</v>
      </c>
      <c r="H21" s="164"/>
      <c r="I21" s="39">
        <v>15709286991</v>
      </c>
      <c r="J21" s="164"/>
      <c r="K21" s="39">
        <v>77520000</v>
      </c>
      <c r="L21" s="164"/>
      <c r="M21" s="39">
        <v>112754015604</v>
      </c>
      <c r="N21" s="164"/>
      <c r="O21" s="39">
        <v>94641055430</v>
      </c>
      <c r="P21" s="164"/>
      <c r="Q21" s="165">
        <v>18787860442</v>
      </c>
      <c r="R21" s="166"/>
    </row>
    <row r="22" spans="1:18" ht="18.75">
      <c r="A22" s="113" t="s">
        <v>57</v>
      </c>
      <c r="B22" s="147"/>
      <c r="C22" s="39">
        <v>1</v>
      </c>
      <c r="D22" s="164"/>
      <c r="E22" s="39">
        <v>1</v>
      </c>
      <c r="F22" s="164"/>
      <c r="G22" s="39">
        <v>4256</v>
      </c>
      <c r="H22" s="164"/>
      <c r="I22" s="39">
        <v>-4255</v>
      </c>
      <c r="J22" s="164"/>
      <c r="K22" s="39">
        <v>1</v>
      </c>
      <c r="L22" s="164"/>
      <c r="M22" s="39">
        <v>1</v>
      </c>
      <c r="N22" s="164"/>
      <c r="O22" s="39">
        <v>4256</v>
      </c>
      <c r="P22" s="164"/>
      <c r="Q22" s="165">
        <v>-4255</v>
      </c>
      <c r="R22" s="166"/>
    </row>
    <row r="23" spans="1:18" ht="18.75">
      <c r="A23" s="113" t="s">
        <v>46</v>
      </c>
      <c r="B23" s="147"/>
      <c r="C23" s="39">
        <v>0</v>
      </c>
      <c r="D23" s="164"/>
      <c r="E23" s="39">
        <v>0</v>
      </c>
      <c r="F23" s="164"/>
      <c r="G23" s="39">
        <v>0</v>
      </c>
      <c r="H23" s="164"/>
      <c r="I23" s="39">
        <v>0</v>
      </c>
      <c r="J23" s="164"/>
      <c r="K23" s="39">
        <v>287523</v>
      </c>
      <c r="L23" s="164"/>
      <c r="M23" s="39">
        <v>470933393</v>
      </c>
      <c r="N23" s="164"/>
      <c r="O23" s="39">
        <v>482165243</v>
      </c>
      <c r="P23" s="164"/>
      <c r="Q23" s="165">
        <v>-8413047</v>
      </c>
      <c r="R23" s="166"/>
    </row>
    <row r="24" spans="1:18" ht="18.75">
      <c r="A24" s="113" t="s">
        <v>19</v>
      </c>
      <c r="B24" s="147"/>
      <c r="C24" s="39">
        <v>0</v>
      </c>
      <c r="D24" s="164"/>
      <c r="E24" s="39">
        <v>0</v>
      </c>
      <c r="F24" s="164"/>
      <c r="G24" s="39">
        <v>0</v>
      </c>
      <c r="H24" s="164"/>
      <c r="I24" s="39">
        <v>0</v>
      </c>
      <c r="J24" s="164"/>
      <c r="K24" s="39">
        <v>1194</v>
      </c>
      <c r="L24" s="164"/>
      <c r="M24" s="39">
        <v>22088131</v>
      </c>
      <c r="N24" s="164"/>
      <c r="O24" s="39">
        <v>22254294</v>
      </c>
      <c r="P24" s="164"/>
      <c r="Q24" s="165">
        <v>-33954</v>
      </c>
      <c r="R24" s="166"/>
    </row>
    <row r="25" spans="1:18" ht="18.75">
      <c r="A25" s="113" t="s">
        <v>69</v>
      </c>
      <c r="B25" s="147"/>
      <c r="C25" s="39">
        <v>0</v>
      </c>
      <c r="D25" s="164"/>
      <c r="E25" s="39">
        <v>0</v>
      </c>
      <c r="F25" s="164"/>
      <c r="G25" s="39">
        <v>0</v>
      </c>
      <c r="H25" s="164"/>
      <c r="I25" s="39">
        <v>0</v>
      </c>
      <c r="J25" s="164"/>
      <c r="K25" s="39">
        <v>426882</v>
      </c>
      <c r="L25" s="164"/>
      <c r="M25" s="39">
        <v>3031598058</v>
      </c>
      <c r="N25" s="164"/>
      <c r="O25" s="39">
        <v>2927960194</v>
      </c>
      <c r="P25" s="164"/>
      <c r="Q25" s="165">
        <v>121783746</v>
      </c>
      <c r="R25" s="166"/>
    </row>
    <row r="26" spans="1:18" ht="18.75">
      <c r="A26" s="113" t="s">
        <v>58</v>
      </c>
      <c r="B26" s="147"/>
      <c r="C26" s="39">
        <v>0</v>
      </c>
      <c r="D26" s="164"/>
      <c r="E26" s="39">
        <v>0</v>
      </c>
      <c r="F26" s="164"/>
      <c r="G26" s="39">
        <v>0</v>
      </c>
      <c r="H26" s="164"/>
      <c r="I26" s="39">
        <v>0</v>
      </c>
      <c r="J26" s="164"/>
      <c r="K26" s="39">
        <v>1743000</v>
      </c>
      <c r="L26" s="164"/>
      <c r="M26" s="39">
        <v>1939511454</v>
      </c>
      <c r="N26" s="164"/>
      <c r="O26" s="39">
        <v>1963068824</v>
      </c>
      <c r="P26" s="164"/>
      <c r="Q26" s="165">
        <v>-11948260</v>
      </c>
      <c r="R26" s="166"/>
    </row>
    <row r="27" spans="1:18" ht="18.75">
      <c r="A27" s="113" t="s">
        <v>54</v>
      </c>
      <c r="B27" s="147"/>
      <c r="C27" s="39">
        <v>0</v>
      </c>
      <c r="D27" s="164"/>
      <c r="E27" s="39">
        <v>0</v>
      </c>
      <c r="F27" s="164"/>
      <c r="G27" s="39">
        <v>0</v>
      </c>
      <c r="H27" s="164"/>
      <c r="I27" s="39">
        <v>0</v>
      </c>
      <c r="J27" s="164"/>
      <c r="K27" s="39">
        <v>23905</v>
      </c>
      <c r="L27" s="164"/>
      <c r="M27" s="39">
        <v>105682160</v>
      </c>
      <c r="N27" s="164"/>
      <c r="O27" s="39">
        <v>107764140</v>
      </c>
      <c r="P27" s="164"/>
      <c r="Q27" s="165">
        <v>-1449415</v>
      </c>
      <c r="R27" s="166"/>
    </row>
    <row r="28" spans="1:18" ht="18.75">
      <c r="A28" s="113" t="s">
        <v>52</v>
      </c>
      <c r="B28" s="147"/>
      <c r="C28" s="39">
        <v>0</v>
      </c>
      <c r="D28" s="164"/>
      <c r="E28" s="39">
        <v>0</v>
      </c>
      <c r="F28" s="164"/>
      <c r="G28" s="39">
        <v>0</v>
      </c>
      <c r="H28" s="164"/>
      <c r="I28" s="39">
        <v>0</v>
      </c>
      <c r="J28" s="164"/>
      <c r="K28" s="39">
        <v>200000</v>
      </c>
      <c r="L28" s="164"/>
      <c r="M28" s="39">
        <v>1954302419</v>
      </c>
      <c r="N28" s="164"/>
      <c r="O28" s="39">
        <v>2071600196</v>
      </c>
      <c r="P28" s="164"/>
      <c r="Q28" s="165">
        <v>-105600196</v>
      </c>
      <c r="R28" s="166"/>
    </row>
    <row r="29" spans="1:18" ht="18.75">
      <c r="A29" s="113" t="s">
        <v>249</v>
      </c>
      <c r="B29" s="147"/>
      <c r="C29" s="39">
        <v>0</v>
      </c>
      <c r="D29" s="164"/>
      <c r="E29" s="39">
        <v>0</v>
      </c>
      <c r="F29" s="164"/>
      <c r="G29" s="39">
        <v>0</v>
      </c>
      <c r="H29" s="164"/>
      <c r="I29" s="39">
        <v>0</v>
      </c>
      <c r="J29" s="164"/>
      <c r="K29" s="39">
        <v>270000</v>
      </c>
      <c r="L29" s="164"/>
      <c r="M29" s="39">
        <v>269951062500</v>
      </c>
      <c r="N29" s="164"/>
      <c r="O29" s="39">
        <v>262503533077</v>
      </c>
      <c r="P29" s="164"/>
      <c r="Q29" s="165">
        <f>'درآمد سرمایه گذاری در اوراق به'!P8</f>
        <v>7496466923</v>
      </c>
      <c r="R29" s="166"/>
    </row>
    <row r="30" spans="1:18" ht="18.75">
      <c r="A30" s="108" t="s">
        <v>304</v>
      </c>
      <c r="B30" s="147"/>
      <c r="C30" s="39">
        <v>0</v>
      </c>
      <c r="D30" s="164"/>
      <c r="E30" s="167">
        <v>0</v>
      </c>
      <c r="F30" s="164"/>
      <c r="G30" s="167">
        <v>0</v>
      </c>
      <c r="H30" s="164"/>
      <c r="I30" s="167">
        <v>0</v>
      </c>
      <c r="J30" s="164"/>
      <c r="K30" s="39">
        <v>400000</v>
      </c>
      <c r="L30" s="164"/>
      <c r="M30" s="167">
        <v>399980000000</v>
      </c>
      <c r="N30" s="164"/>
      <c r="O30" s="167">
        <v>399927500000</v>
      </c>
      <c r="P30" s="164"/>
      <c r="Q30" s="165">
        <f>'درآمد سرمایه گذاری در اوراق به'!P9</f>
        <v>72500000</v>
      </c>
      <c r="R30" s="166"/>
    </row>
    <row r="31" spans="1:18" ht="21.75" thickBot="1">
      <c r="A31" s="9" t="s">
        <v>85</v>
      </c>
      <c r="B31" s="147"/>
      <c r="C31" s="39"/>
      <c r="D31" s="164"/>
      <c r="E31" s="170">
        <v>115300297750</v>
      </c>
      <c r="F31" s="171"/>
      <c r="G31" s="170">
        <v>79762655676</v>
      </c>
      <c r="H31" s="171"/>
      <c r="I31" s="170">
        <v>35537642074</v>
      </c>
      <c r="J31" s="171"/>
      <c r="K31" s="172"/>
      <c r="L31" s="171"/>
      <c r="M31" s="170">
        <v>809999739884</v>
      </c>
      <c r="N31" s="171"/>
      <c r="O31" s="170">
        <v>758632187015</v>
      </c>
      <c r="P31" s="171"/>
      <c r="Q31" s="173">
        <f>SUM(Q14:Q30)</f>
        <v>64451263576</v>
      </c>
    </row>
    <row r="32" spans="1:18" ht="10.5" customHeight="1" thickTop="1">
      <c r="A32" s="139"/>
      <c r="B32" s="147"/>
      <c r="C32" s="39"/>
      <c r="D32" s="164"/>
      <c r="E32" s="39"/>
      <c r="F32" s="164"/>
      <c r="G32" s="39"/>
      <c r="H32" s="164"/>
      <c r="I32" s="39"/>
      <c r="J32" s="164"/>
      <c r="K32" s="39"/>
      <c r="L32" s="164"/>
      <c r="M32" s="39"/>
      <c r="N32" s="164"/>
      <c r="O32" s="39"/>
      <c r="P32" s="164"/>
      <c r="Q32" s="39"/>
    </row>
    <row r="33" spans="1:27" ht="21">
      <c r="A33" s="226" t="s">
        <v>341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226"/>
      <c r="O33" s="226"/>
      <c r="P33" s="226"/>
      <c r="Q33" s="226"/>
      <c r="R33" s="168"/>
      <c r="S33" s="153"/>
      <c r="T33" s="153"/>
      <c r="U33" s="153"/>
      <c r="V33" s="153"/>
      <c r="W33" s="153"/>
      <c r="X33" s="153"/>
      <c r="Y33" s="153"/>
      <c r="Z33" s="153"/>
      <c r="AA33" s="153"/>
    </row>
    <row r="34" spans="1:27" ht="21">
      <c r="A34" s="209" t="s">
        <v>281</v>
      </c>
      <c r="C34" s="230" t="s">
        <v>293</v>
      </c>
      <c r="D34" s="230"/>
      <c r="E34" s="230"/>
      <c r="F34" s="230"/>
      <c r="G34" s="230"/>
      <c r="H34" s="230"/>
      <c r="I34" s="230"/>
      <c r="K34" s="230" t="s">
        <v>294</v>
      </c>
      <c r="L34" s="230"/>
      <c r="M34" s="230"/>
      <c r="N34" s="230"/>
      <c r="O34" s="230"/>
      <c r="P34" s="230"/>
      <c r="Q34" s="230"/>
    </row>
    <row r="35" spans="1:27" s="138" customFormat="1" ht="32.25" customHeight="1">
      <c r="A35" s="209"/>
      <c r="C35" s="174" t="s">
        <v>13</v>
      </c>
      <c r="D35" s="175"/>
      <c r="E35" s="174" t="s">
        <v>338</v>
      </c>
      <c r="F35" s="175"/>
      <c r="G35" s="174" t="s">
        <v>339</v>
      </c>
      <c r="H35" s="175"/>
      <c r="I35" s="174" t="s">
        <v>340</v>
      </c>
      <c r="J35" s="176"/>
      <c r="K35" s="174" t="s">
        <v>13</v>
      </c>
      <c r="L35" s="175"/>
      <c r="M35" s="174" t="s">
        <v>338</v>
      </c>
      <c r="N35" s="175"/>
      <c r="O35" s="174" t="s">
        <v>339</v>
      </c>
      <c r="P35" s="175"/>
      <c r="Q35" s="177" t="s">
        <v>340</v>
      </c>
      <c r="R35" s="176"/>
    </row>
    <row r="36" spans="1:27" ht="18.75">
      <c r="A36" s="113" t="s">
        <v>27</v>
      </c>
      <c r="C36" s="172">
        <v>1000</v>
      </c>
      <c r="D36" s="178"/>
      <c r="E36" s="172">
        <v>772571</v>
      </c>
      <c r="F36" s="178"/>
      <c r="G36" s="172">
        <v>476877</v>
      </c>
      <c r="H36" s="178"/>
      <c r="I36" s="172">
        <v>-295694</v>
      </c>
      <c r="J36" s="178"/>
      <c r="K36" s="172">
        <v>1000</v>
      </c>
      <c r="L36" s="178"/>
      <c r="M36" s="172">
        <v>772571</v>
      </c>
      <c r="N36" s="178"/>
      <c r="O36" s="172">
        <v>476877</v>
      </c>
      <c r="P36" s="178"/>
      <c r="Q36" s="172">
        <v>-295694</v>
      </c>
      <c r="R36" s="169"/>
      <c r="S36" s="155"/>
    </row>
    <row r="37" spans="1:27" ht="18.75">
      <c r="A37" s="113" t="s">
        <v>22</v>
      </c>
      <c r="C37" s="172">
        <v>0</v>
      </c>
      <c r="D37" s="178"/>
      <c r="E37" s="172">
        <v>0</v>
      </c>
      <c r="F37" s="178"/>
      <c r="G37" s="172">
        <v>0</v>
      </c>
      <c r="H37" s="178"/>
      <c r="I37" s="172">
        <v>0</v>
      </c>
      <c r="J37" s="178"/>
      <c r="K37" s="172">
        <v>1000</v>
      </c>
      <c r="L37" s="178"/>
      <c r="M37" s="172">
        <v>2295795</v>
      </c>
      <c r="N37" s="178"/>
      <c r="O37" s="172">
        <v>4294894</v>
      </c>
      <c r="P37" s="178"/>
      <c r="Q37" s="172">
        <v>1999099</v>
      </c>
      <c r="R37" s="169"/>
      <c r="S37" s="155"/>
      <c r="U37" s="156"/>
    </row>
    <row r="38" spans="1:27" ht="18.75">
      <c r="A38" s="113" t="s">
        <v>76</v>
      </c>
      <c r="C38" s="172">
        <v>1000</v>
      </c>
      <c r="D38" s="178"/>
      <c r="E38" s="172">
        <v>171003</v>
      </c>
      <c r="F38" s="178"/>
      <c r="G38" s="172">
        <v>420892</v>
      </c>
      <c r="H38" s="178"/>
      <c r="I38" s="172">
        <v>249889</v>
      </c>
      <c r="J38" s="178"/>
      <c r="K38" s="172">
        <v>1000</v>
      </c>
      <c r="L38" s="178"/>
      <c r="M38" s="172">
        <v>171003</v>
      </c>
      <c r="N38" s="178"/>
      <c r="O38" s="172">
        <v>420892</v>
      </c>
      <c r="P38" s="178"/>
      <c r="Q38" s="172">
        <v>249889</v>
      </c>
      <c r="R38" s="169"/>
      <c r="S38" s="155"/>
      <c r="U38" s="156"/>
    </row>
    <row r="39" spans="1:27" ht="18.75">
      <c r="A39" s="113" t="s">
        <v>34</v>
      </c>
      <c r="C39" s="172">
        <v>7000</v>
      </c>
      <c r="D39" s="178"/>
      <c r="E39" s="172">
        <v>701472</v>
      </c>
      <c r="F39" s="178"/>
      <c r="G39" s="172">
        <v>769801</v>
      </c>
      <c r="H39" s="178"/>
      <c r="I39" s="172">
        <v>68329</v>
      </c>
      <c r="J39" s="178"/>
      <c r="K39" s="172">
        <v>7000</v>
      </c>
      <c r="L39" s="178"/>
      <c r="M39" s="172">
        <v>701472</v>
      </c>
      <c r="N39" s="178"/>
      <c r="O39" s="172">
        <v>769801</v>
      </c>
      <c r="P39" s="178"/>
      <c r="Q39" s="172">
        <v>68329</v>
      </c>
      <c r="R39" s="169"/>
      <c r="S39" s="155"/>
      <c r="U39" s="156"/>
    </row>
    <row r="40" spans="1:27" ht="18.75">
      <c r="A40" s="113" t="s">
        <v>77</v>
      </c>
      <c r="C40" s="172">
        <v>5000</v>
      </c>
      <c r="D40" s="178"/>
      <c r="E40" s="172">
        <v>11485458</v>
      </c>
      <c r="F40" s="178"/>
      <c r="G40" s="172">
        <v>13216596</v>
      </c>
      <c r="H40" s="178"/>
      <c r="I40" s="172">
        <v>1731138</v>
      </c>
      <c r="J40" s="178"/>
      <c r="K40" s="172">
        <v>5000</v>
      </c>
      <c r="L40" s="178"/>
      <c r="M40" s="172">
        <v>11485458</v>
      </c>
      <c r="N40" s="178"/>
      <c r="O40" s="172">
        <v>13216596</v>
      </c>
      <c r="P40" s="178"/>
      <c r="Q40" s="172">
        <v>1731138</v>
      </c>
      <c r="R40" s="169"/>
      <c r="S40" s="155"/>
      <c r="U40" s="156"/>
    </row>
    <row r="41" spans="1:27" ht="18.75">
      <c r="A41" s="113" t="s">
        <v>38</v>
      </c>
      <c r="C41" s="172">
        <v>1000</v>
      </c>
      <c r="D41" s="178"/>
      <c r="E41" s="172">
        <v>1900472</v>
      </c>
      <c r="F41" s="178"/>
      <c r="G41" s="172">
        <v>3998970</v>
      </c>
      <c r="H41" s="178"/>
      <c r="I41" s="172">
        <v>2098498</v>
      </c>
      <c r="J41" s="178"/>
      <c r="K41" s="172">
        <v>1000</v>
      </c>
      <c r="L41" s="178"/>
      <c r="M41" s="172">
        <v>1900472</v>
      </c>
      <c r="N41" s="178"/>
      <c r="O41" s="172">
        <v>3998970</v>
      </c>
      <c r="P41" s="178"/>
      <c r="Q41" s="172">
        <v>2098498</v>
      </c>
      <c r="R41" s="169"/>
      <c r="S41" s="155"/>
      <c r="V41" s="156"/>
      <c r="W41" s="156"/>
      <c r="X41" s="156"/>
      <c r="Y41" s="156"/>
    </row>
    <row r="42" spans="1:27" ht="18.75">
      <c r="A42" s="113" t="s">
        <v>30</v>
      </c>
      <c r="C42" s="172">
        <v>1000</v>
      </c>
      <c r="D42" s="178"/>
      <c r="E42" s="172">
        <v>1660228</v>
      </c>
      <c r="F42" s="178"/>
      <c r="G42" s="172">
        <v>1809534</v>
      </c>
      <c r="H42" s="178"/>
      <c r="I42" s="172">
        <v>149306</v>
      </c>
      <c r="J42" s="178"/>
      <c r="K42" s="172">
        <v>1000</v>
      </c>
      <c r="L42" s="178"/>
      <c r="M42" s="172">
        <v>1660228</v>
      </c>
      <c r="N42" s="178"/>
      <c r="O42" s="172">
        <v>1809534</v>
      </c>
      <c r="P42" s="178"/>
      <c r="Q42" s="172">
        <v>149306</v>
      </c>
      <c r="R42" s="169"/>
      <c r="S42" s="155"/>
      <c r="V42" s="156"/>
      <c r="W42" s="156"/>
      <c r="X42" s="156"/>
      <c r="Y42" s="156"/>
    </row>
    <row r="43" spans="1:27" ht="18.75">
      <c r="A43" s="113" t="s">
        <v>79</v>
      </c>
      <c r="C43" s="172">
        <v>1000</v>
      </c>
      <c r="D43" s="178"/>
      <c r="E43" s="172">
        <v>724414</v>
      </c>
      <c r="F43" s="178"/>
      <c r="G43" s="172">
        <v>693821</v>
      </c>
      <c r="H43" s="178"/>
      <c r="I43" s="172">
        <v>-30593</v>
      </c>
      <c r="J43" s="178"/>
      <c r="K43" s="172">
        <v>1000</v>
      </c>
      <c r="L43" s="178"/>
      <c r="M43" s="172">
        <v>724414</v>
      </c>
      <c r="N43" s="178"/>
      <c r="O43" s="172">
        <v>693821</v>
      </c>
      <c r="P43" s="178"/>
      <c r="Q43" s="172">
        <v>-30593</v>
      </c>
      <c r="R43" s="169"/>
      <c r="S43" s="155"/>
      <c r="V43" s="156"/>
      <c r="Y43" s="156"/>
    </row>
    <row r="44" spans="1:27" ht="18.75">
      <c r="A44" s="113" t="s">
        <v>21</v>
      </c>
      <c r="C44" s="172">
        <v>3000</v>
      </c>
      <c r="D44" s="178"/>
      <c r="E44" s="172">
        <v>6073082</v>
      </c>
      <c r="F44" s="178"/>
      <c r="G44" s="172">
        <v>11846949</v>
      </c>
      <c r="H44" s="178"/>
      <c r="I44" s="172">
        <v>5773867</v>
      </c>
      <c r="J44" s="178"/>
      <c r="K44" s="172">
        <v>3000</v>
      </c>
      <c r="L44" s="178"/>
      <c r="M44" s="172">
        <v>6073082</v>
      </c>
      <c r="N44" s="178"/>
      <c r="O44" s="172">
        <v>11846949</v>
      </c>
      <c r="P44" s="178"/>
      <c r="Q44" s="172">
        <v>5773867</v>
      </c>
      <c r="R44" s="169"/>
      <c r="S44" s="155"/>
    </row>
    <row r="45" spans="1:27" ht="18.75">
      <c r="A45" s="113" t="s">
        <v>78</v>
      </c>
      <c r="C45" s="172">
        <v>1000</v>
      </c>
      <c r="D45" s="178"/>
      <c r="E45" s="172">
        <v>899802</v>
      </c>
      <c r="F45" s="178"/>
      <c r="G45" s="172">
        <v>5496584</v>
      </c>
      <c r="H45" s="178"/>
      <c r="I45" s="172">
        <v>4596782</v>
      </c>
      <c r="J45" s="178"/>
      <c r="K45" s="172">
        <v>1000</v>
      </c>
      <c r="L45" s="178"/>
      <c r="M45" s="172">
        <v>899802</v>
      </c>
      <c r="N45" s="178"/>
      <c r="O45" s="172">
        <v>5496584</v>
      </c>
      <c r="P45" s="178"/>
      <c r="Q45" s="172">
        <v>4596782</v>
      </c>
      <c r="R45" s="169"/>
      <c r="S45" s="155"/>
      <c r="W45" s="156"/>
    </row>
    <row r="46" spans="1:27" ht="18.75">
      <c r="A46" s="113" t="s">
        <v>31</v>
      </c>
      <c r="C46" s="172">
        <v>1000</v>
      </c>
      <c r="D46" s="178"/>
      <c r="E46" s="172">
        <v>732270</v>
      </c>
      <c r="F46" s="178"/>
      <c r="G46" s="172">
        <v>1446628</v>
      </c>
      <c r="H46" s="178"/>
      <c r="I46" s="172">
        <v>714358</v>
      </c>
      <c r="J46" s="178"/>
      <c r="K46" s="172">
        <v>1000</v>
      </c>
      <c r="L46" s="178"/>
      <c r="M46" s="172">
        <v>732270</v>
      </c>
      <c r="N46" s="178"/>
      <c r="O46" s="172">
        <v>1446628</v>
      </c>
      <c r="P46" s="178"/>
      <c r="Q46" s="172">
        <v>714358</v>
      </c>
      <c r="R46" s="169"/>
      <c r="S46" s="155"/>
      <c r="V46" s="157"/>
      <c r="W46" s="156"/>
    </row>
    <row r="47" spans="1:27" ht="18.75">
      <c r="A47" s="113" t="s">
        <v>33</v>
      </c>
      <c r="C47" s="172">
        <v>1000</v>
      </c>
      <c r="D47" s="178"/>
      <c r="E47" s="172">
        <v>-29551120</v>
      </c>
      <c r="F47" s="178"/>
      <c r="G47" s="172">
        <v>402896</v>
      </c>
      <c r="H47" s="178"/>
      <c r="I47" s="172">
        <v>29954016</v>
      </c>
      <c r="J47" s="178"/>
      <c r="K47" s="172">
        <v>1000</v>
      </c>
      <c r="L47" s="178"/>
      <c r="M47" s="172">
        <v>-29551120</v>
      </c>
      <c r="N47" s="178"/>
      <c r="O47" s="172">
        <v>402896</v>
      </c>
      <c r="P47" s="178"/>
      <c r="Q47" s="172">
        <v>29954016</v>
      </c>
      <c r="R47" s="169"/>
      <c r="S47" s="155"/>
      <c r="V47" s="156"/>
      <c r="W47" s="156"/>
    </row>
    <row r="48" spans="1:27" ht="18.75">
      <c r="A48" s="113" t="s">
        <v>24</v>
      </c>
      <c r="C48" s="172">
        <v>0</v>
      </c>
      <c r="D48" s="178"/>
      <c r="E48" s="172">
        <v>0</v>
      </c>
      <c r="F48" s="178"/>
      <c r="G48" s="172">
        <v>0</v>
      </c>
      <c r="H48" s="178"/>
      <c r="I48" s="172">
        <v>0</v>
      </c>
      <c r="J48" s="178"/>
      <c r="K48" s="172">
        <v>100000</v>
      </c>
      <c r="L48" s="178"/>
      <c r="M48" s="172">
        <v>72078857</v>
      </c>
      <c r="N48" s="178"/>
      <c r="O48" s="172">
        <v>11896935</v>
      </c>
      <c r="P48" s="178"/>
      <c r="Q48" s="172">
        <v>-60181922</v>
      </c>
      <c r="R48" s="169"/>
      <c r="S48" s="155"/>
      <c r="V48" s="156"/>
    </row>
    <row r="49" spans="1:25" ht="18.75">
      <c r="A49" s="113" t="s">
        <v>40</v>
      </c>
      <c r="C49" s="172">
        <v>210000</v>
      </c>
      <c r="D49" s="178"/>
      <c r="E49" s="172">
        <v>535004198</v>
      </c>
      <c r="F49" s="178"/>
      <c r="G49" s="172">
        <v>325626130</v>
      </c>
      <c r="H49" s="178"/>
      <c r="I49" s="172">
        <v>-209378068</v>
      </c>
      <c r="J49" s="178"/>
      <c r="K49" s="172">
        <v>210000</v>
      </c>
      <c r="L49" s="178"/>
      <c r="M49" s="172">
        <v>535004198</v>
      </c>
      <c r="N49" s="178"/>
      <c r="O49" s="172">
        <v>325626130</v>
      </c>
      <c r="P49" s="178"/>
      <c r="Q49" s="172">
        <v>-209378068</v>
      </c>
      <c r="R49" s="169"/>
      <c r="S49" s="155"/>
    </row>
    <row r="50" spans="1:25" ht="18.75">
      <c r="A50" s="113" t="s">
        <v>134</v>
      </c>
      <c r="C50" s="172">
        <v>0</v>
      </c>
      <c r="D50" s="178"/>
      <c r="E50" s="172">
        <v>0</v>
      </c>
      <c r="F50" s="178"/>
      <c r="G50" s="172">
        <v>0</v>
      </c>
      <c r="H50" s="178"/>
      <c r="I50" s="172">
        <v>0</v>
      </c>
      <c r="J50" s="178"/>
      <c r="K50" s="172">
        <v>47000</v>
      </c>
      <c r="L50" s="178"/>
      <c r="M50" s="172">
        <v>9716304</v>
      </c>
      <c r="N50" s="178"/>
      <c r="O50" s="172">
        <v>9115652</v>
      </c>
      <c r="P50" s="178"/>
      <c r="Q50" s="172">
        <v>-600652</v>
      </c>
      <c r="R50" s="169"/>
      <c r="S50" s="155"/>
    </row>
    <row r="51" spans="1:25" ht="18.75">
      <c r="A51" s="113" t="s">
        <v>167</v>
      </c>
      <c r="C51" s="172">
        <v>31368000</v>
      </c>
      <c r="D51" s="178"/>
      <c r="E51" s="172">
        <v>5103499683</v>
      </c>
      <c r="F51" s="178"/>
      <c r="G51" s="172">
        <v>2749331200</v>
      </c>
      <c r="H51" s="178"/>
      <c r="I51" s="172">
        <v>-2354168483</v>
      </c>
      <c r="J51" s="178"/>
      <c r="K51" s="172">
        <v>31368000</v>
      </c>
      <c r="L51" s="178"/>
      <c r="M51" s="172">
        <v>5103499683</v>
      </c>
      <c r="N51" s="178"/>
      <c r="O51" s="172">
        <v>2749331200</v>
      </c>
      <c r="P51" s="178"/>
      <c r="Q51" s="172">
        <v>-2354168483</v>
      </c>
      <c r="R51" s="169"/>
      <c r="S51" s="155"/>
    </row>
    <row r="52" spans="1:25" ht="18.75">
      <c r="A52" s="113" t="s">
        <v>118</v>
      </c>
      <c r="C52" s="172">
        <v>176199000</v>
      </c>
      <c r="D52" s="178"/>
      <c r="E52" s="172">
        <v>8463180640</v>
      </c>
      <c r="F52" s="178"/>
      <c r="G52" s="172">
        <v>8359575270</v>
      </c>
      <c r="H52" s="178"/>
      <c r="I52" s="172">
        <v>-103605370</v>
      </c>
      <c r="J52" s="178"/>
      <c r="K52" s="172">
        <v>176199000</v>
      </c>
      <c r="L52" s="178"/>
      <c r="M52" s="172">
        <v>8463180640</v>
      </c>
      <c r="N52" s="178"/>
      <c r="O52" s="172">
        <v>8359575270</v>
      </c>
      <c r="P52" s="178"/>
      <c r="Q52" s="172">
        <v>-103605370</v>
      </c>
      <c r="R52" s="169"/>
      <c r="S52" s="155"/>
    </row>
    <row r="53" spans="1:25" ht="18.75">
      <c r="A53" s="113" t="s">
        <v>140</v>
      </c>
      <c r="C53" s="172">
        <v>6713000</v>
      </c>
      <c r="D53" s="178"/>
      <c r="E53" s="172">
        <v>117003104</v>
      </c>
      <c r="F53" s="178"/>
      <c r="G53" s="172">
        <v>160983958</v>
      </c>
      <c r="H53" s="178"/>
      <c r="I53" s="172">
        <v>43980854</v>
      </c>
      <c r="J53" s="178"/>
      <c r="K53" s="172">
        <v>6713000</v>
      </c>
      <c r="L53" s="178"/>
      <c r="M53" s="172">
        <v>117003104</v>
      </c>
      <c r="N53" s="178"/>
      <c r="O53" s="172">
        <v>160983958</v>
      </c>
      <c r="P53" s="178"/>
      <c r="Q53" s="172">
        <v>43980854</v>
      </c>
      <c r="R53" s="169"/>
      <c r="S53" s="155"/>
    </row>
    <row r="54" spans="1:25" ht="18.75">
      <c r="A54" s="113" t="s">
        <v>121</v>
      </c>
      <c r="C54" s="172">
        <v>14010000</v>
      </c>
      <c r="D54" s="178"/>
      <c r="E54" s="172">
        <v>55941388</v>
      </c>
      <c r="F54" s="178"/>
      <c r="G54" s="172">
        <v>115419864</v>
      </c>
      <c r="H54" s="178"/>
      <c r="I54" s="172">
        <v>59478476</v>
      </c>
      <c r="J54" s="178"/>
      <c r="K54" s="172">
        <v>14010000</v>
      </c>
      <c r="L54" s="178"/>
      <c r="M54" s="172">
        <v>55941388</v>
      </c>
      <c r="N54" s="178"/>
      <c r="O54" s="172">
        <v>115419864</v>
      </c>
      <c r="P54" s="178"/>
      <c r="Q54" s="172">
        <v>59478476</v>
      </c>
      <c r="R54" s="169"/>
      <c r="S54" s="155"/>
    </row>
    <row r="55" spans="1:25" ht="18.75">
      <c r="A55" s="113" t="s">
        <v>422</v>
      </c>
      <c r="C55" s="172">
        <v>0</v>
      </c>
      <c r="D55" s="178"/>
      <c r="E55" s="172">
        <v>0</v>
      </c>
      <c r="F55" s="178"/>
      <c r="G55" s="172">
        <v>0</v>
      </c>
      <c r="H55" s="178"/>
      <c r="I55" s="172">
        <v>0</v>
      </c>
      <c r="J55" s="178"/>
      <c r="K55" s="172">
        <v>1000</v>
      </c>
      <c r="L55" s="178"/>
      <c r="M55" s="172">
        <v>100025</v>
      </c>
      <c r="N55" s="178"/>
      <c r="O55" s="172">
        <v>309920</v>
      </c>
      <c r="P55" s="178"/>
      <c r="Q55" s="172">
        <v>209895</v>
      </c>
      <c r="R55" s="169"/>
      <c r="S55" s="155"/>
    </row>
    <row r="56" spans="1:25" ht="18.75">
      <c r="A56" s="113" t="s">
        <v>419</v>
      </c>
      <c r="C56" s="172">
        <v>0</v>
      </c>
      <c r="D56" s="178"/>
      <c r="E56" s="172">
        <v>0</v>
      </c>
      <c r="F56" s="178"/>
      <c r="G56" s="172">
        <v>0</v>
      </c>
      <c r="H56" s="178"/>
      <c r="I56" s="172">
        <v>0</v>
      </c>
      <c r="J56" s="178"/>
      <c r="K56" s="172">
        <v>590000</v>
      </c>
      <c r="L56" s="178"/>
      <c r="M56" s="172">
        <v>182814921</v>
      </c>
      <c r="N56" s="178"/>
      <c r="O56" s="172">
        <v>159258980</v>
      </c>
      <c r="P56" s="178"/>
      <c r="Q56" s="172">
        <v>-23555941</v>
      </c>
      <c r="R56" s="169"/>
      <c r="S56" s="155"/>
    </row>
    <row r="57" spans="1:25" ht="18.75">
      <c r="A57" s="113" t="s">
        <v>424</v>
      </c>
      <c r="C57" s="172">
        <v>0</v>
      </c>
      <c r="D57" s="178"/>
      <c r="E57" s="172">
        <v>0</v>
      </c>
      <c r="F57" s="178"/>
      <c r="G57" s="172">
        <v>0</v>
      </c>
      <c r="H57" s="178"/>
      <c r="I57" s="172">
        <v>0</v>
      </c>
      <c r="J57" s="178"/>
      <c r="K57" s="172">
        <v>173000</v>
      </c>
      <c r="L57" s="178"/>
      <c r="M57" s="172">
        <v>34608909</v>
      </c>
      <c r="N57" s="178"/>
      <c r="O57" s="172">
        <v>86477727</v>
      </c>
      <c r="P57" s="178"/>
      <c r="Q57" s="172">
        <v>51868818</v>
      </c>
      <c r="R57" s="169"/>
      <c r="S57" s="155"/>
    </row>
    <row r="58" spans="1:25" ht="18.75">
      <c r="A58" s="113" t="s">
        <v>426</v>
      </c>
      <c r="C58" s="172">
        <v>0</v>
      </c>
      <c r="D58" s="178"/>
      <c r="E58" s="172">
        <v>0</v>
      </c>
      <c r="F58" s="178"/>
      <c r="G58" s="172">
        <v>0</v>
      </c>
      <c r="H58" s="178"/>
      <c r="I58" s="172">
        <v>0</v>
      </c>
      <c r="J58" s="178"/>
      <c r="K58" s="172">
        <v>1000</v>
      </c>
      <c r="L58" s="178"/>
      <c r="M58" s="172">
        <v>231057</v>
      </c>
      <c r="N58" s="172"/>
      <c r="O58" s="172">
        <v>346908</v>
      </c>
      <c r="P58" s="178"/>
      <c r="Q58" s="172">
        <v>115851</v>
      </c>
      <c r="R58" s="169"/>
      <c r="S58" s="155"/>
    </row>
    <row r="59" spans="1:25" ht="18.75">
      <c r="A59" s="113" t="s">
        <v>226</v>
      </c>
      <c r="C59" s="172">
        <v>6191000</v>
      </c>
      <c r="D59" s="178"/>
      <c r="E59" s="172">
        <v>419829035</v>
      </c>
      <c r="F59" s="178"/>
      <c r="G59" s="172">
        <v>614690045</v>
      </c>
      <c r="H59" s="178"/>
      <c r="I59" s="172">
        <v>194861010</v>
      </c>
      <c r="J59" s="178"/>
      <c r="K59" s="172">
        <v>6191000</v>
      </c>
      <c r="L59" s="178"/>
      <c r="M59" s="172">
        <v>419829035</v>
      </c>
      <c r="N59" s="178"/>
      <c r="O59" s="172">
        <v>614690045</v>
      </c>
      <c r="P59" s="178"/>
      <c r="Q59" s="172">
        <v>194861010</v>
      </c>
      <c r="R59" s="169"/>
      <c r="S59" s="155"/>
      <c r="W59" s="158"/>
      <c r="X59" s="154"/>
      <c r="Y59" s="154"/>
    </row>
    <row r="60" spans="1:25" ht="18.75">
      <c r="A60" s="113" t="s">
        <v>195</v>
      </c>
      <c r="C60" s="172">
        <v>1814000</v>
      </c>
      <c r="D60" s="178"/>
      <c r="E60" s="172">
        <v>138741706</v>
      </c>
      <c r="F60" s="178"/>
      <c r="G60" s="172">
        <v>183745405</v>
      </c>
      <c r="H60" s="178"/>
      <c r="I60" s="172">
        <v>45003699</v>
      </c>
      <c r="J60" s="178"/>
      <c r="K60" s="172">
        <v>1814000</v>
      </c>
      <c r="L60" s="178"/>
      <c r="M60" s="172">
        <v>138741706</v>
      </c>
      <c r="N60" s="178"/>
      <c r="O60" s="172">
        <v>183745405</v>
      </c>
      <c r="P60" s="178"/>
      <c r="Q60" s="172">
        <v>45003699</v>
      </c>
      <c r="R60" s="169"/>
      <c r="S60" s="155"/>
      <c r="W60" s="158"/>
      <c r="X60" s="154"/>
      <c r="Y60" s="154"/>
    </row>
    <row r="61" spans="1:25" ht="19.5" thickBot="1">
      <c r="A61" s="113" t="s">
        <v>415</v>
      </c>
      <c r="C61" s="179">
        <f>SUM(C36:C60)</f>
        <v>236528000</v>
      </c>
      <c r="D61" s="178"/>
      <c r="E61" s="179">
        <f>SUM(E36:E60)</f>
        <v>14828769406</v>
      </c>
      <c r="F61" s="178"/>
      <c r="G61" s="179">
        <f>SUM(G36:G60)</f>
        <v>12549951420</v>
      </c>
      <c r="H61" s="178"/>
      <c r="I61" s="179">
        <f>SUM(I36:I60)</f>
        <v>-2278817986</v>
      </c>
      <c r="J61" s="178"/>
      <c r="K61" s="179">
        <f>SUM(K36:K60)</f>
        <v>237441000</v>
      </c>
      <c r="L61" s="178"/>
      <c r="M61" s="179">
        <f>SUM(M36:M60)</f>
        <v>15130615274</v>
      </c>
      <c r="N61" s="178"/>
      <c r="O61" s="179">
        <f>SUM(O36:O60)</f>
        <v>12821652436</v>
      </c>
      <c r="P61" s="178"/>
      <c r="Q61" s="179">
        <f>SUM(Q36:Q60)</f>
        <v>-2308962838</v>
      </c>
      <c r="R61" s="169"/>
      <c r="S61" s="155"/>
      <c r="W61" s="158"/>
      <c r="X61" s="154"/>
      <c r="Y61" s="154"/>
    </row>
    <row r="62" spans="1:25" ht="19.5" thickTop="1">
      <c r="A62" s="214">
        <v>23</v>
      </c>
      <c r="B62" s="214"/>
      <c r="C62" s="214"/>
      <c r="D62" s="214"/>
      <c r="E62" s="214"/>
      <c r="F62" s="214"/>
      <c r="G62" s="214"/>
      <c r="H62" s="214"/>
      <c r="I62" s="214"/>
      <c r="J62" s="214"/>
      <c r="K62" s="214"/>
      <c r="L62" s="214"/>
      <c r="M62" s="214"/>
      <c r="N62" s="214"/>
      <c r="O62" s="214"/>
      <c r="P62" s="214"/>
      <c r="Q62" s="214"/>
      <c r="R62" s="169"/>
      <c r="S62" s="155"/>
      <c r="W62" s="158"/>
      <c r="X62" s="154"/>
      <c r="Y62" s="154"/>
    </row>
    <row r="63" spans="1:25" ht="21">
      <c r="A63" s="231" t="s">
        <v>0</v>
      </c>
      <c r="B63" s="231"/>
      <c r="C63" s="231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31"/>
      <c r="Q63" s="231"/>
      <c r="R63" s="169"/>
      <c r="S63" s="155"/>
      <c r="W63" s="158"/>
      <c r="X63" s="154"/>
      <c r="Y63" s="154"/>
    </row>
    <row r="64" spans="1:25" ht="21">
      <c r="A64" s="231" t="s">
        <v>278</v>
      </c>
      <c r="B64" s="231"/>
      <c r="C64" s="231"/>
      <c r="D64" s="231"/>
      <c r="E64" s="231"/>
      <c r="F64" s="231"/>
      <c r="G64" s="231"/>
      <c r="H64" s="231"/>
      <c r="I64" s="231"/>
      <c r="J64" s="231"/>
      <c r="K64" s="231"/>
      <c r="L64" s="231"/>
      <c r="M64" s="231"/>
      <c r="N64" s="231"/>
      <c r="O64" s="231"/>
      <c r="P64" s="231"/>
      <c r="Q64" s="231"/>
      <c r="R64" s="169"/>
      <c r="S64" s="155"/>
      <c r="W64" s="158"/>
      <c r="X64" s="154"/>
      <c r="Y64" s="154"/>
    </row>
    <row r="65" spans="1:25" ht="21">
      <c r="A65" s="231" t="s">
        <v>2</v>
      </c>
      <c r="B65" s="231"/>
      <c r="C65" s="231"/>
      <c r="D65" s="231"/>
      <c r="E65" s="231"/>
      <c r="F65" s="231"/>
      <c r="G65" s="231"/>
      <c r="H65" s="231"/>
      <c r="I65" s="231"/>
      <c r="J65" s="231"/>
      <c r="K65" s="231"/>
      <c r="L65" s="231"/>
      <c r="M65" s="231"/>
      <c r="N65" s="231"/>
      <c r="O65" s="231"/>
      <c r="P65" s="231"/>
      <c r="Q65" s="231"/>
      <c r="R65" s="169"/>
      <c r="S65" s="155"/>
      <c r="W65" s="158"/>
      <c r="X65" s="154"/>
      <c r="Y65" s="154"/>
    </row>
    <row r="66" spans="1:25" ht="21">
      <c r="A66" s="226" t="s">
        <v>510</v>
      </c>
      <c r="B66" s="226"/>
      <c r="C66" s="226"/>
      <c r="D66" s="226"/>
      <c r="E66" s="226"/>
      <c r="F66" s="226"/>
      <c r="G66" s="226"/>
      <c r="H66" s="226"/>
      <c r="I66" s="226"/>
      <c r="J66" s="226"/>
      <c r="K66" s="226"/>
      <c r="L66" s="226"/>
      <c r="M66" s="226"/>
      <c r="N66" s="226"/>
      <c r="O66" s="226"/>
      <c r="P66" s="226"/>
      <c r="Q66" s="226"/>
      <c r="R66" s="169"/>
      <c r="S66" s="155"/>
      <c r="W66" s="158"/>
      <c r="X66" s="154"/>
      <c r="Y66" s="154"/>
    </row>
    <row r="67" spans="1:25" ht="29.25" customHeight="1">
      <c r="A67" s="227" t="s">
        <v>281</v>
      </c>
      <c r="C67" s="232" t="s">
        <v>293</v>
      </c>
      <c r="D67" s="232"/>
      <c r="E67" s="232"/>
      <c r="F67" s="232"/>
      <c r="G67" s="232"/>
      <c r="H67" s="232"/>
      <c r="I67" s="232"/>
      <c r="K67" s="232" t="s">
        <v>294</v>
      </c>
      <c r="L67" s="232"/>
      <c r="M67" s="232"/>
      <c r="N67" s="232"/>
      <c r="O67" s="232"/>
      <c r="P67" s="232"/>
      <c r="Q67" s="232"/>
      <c r="R67" s="169"/>
      <c r="S67" s="155"/>
      <c r="W67" s="158"/>
      <c r="X67" s="154"/>
      <c r="Y67" s="154"/>
    </row>
    <row r="68" spans="1:25" s="138" customFormat="1" ht="29.25" customHeight="1">
      <c r="A68" s="217"/>
      <c r="C68" s="174" t="s">
        <v>13</v>
      </c>
      <c r="D68" s="175"/>
      <c r="E68" s="174" t="s">
        <v>338</v>
      </c>
      <c r="F68" s="175"/>
      <c r="G68" s="174" t="s">
        <v>339</v>
      </c>
      <c r="H68" s="175"/>
      <c r="I68" s="174" t="s">
        <v>340</v>
      </c>
      <c r="J68" s="176"/>
      <c r="K68" s="174" t="s">
        <v>13</v>
      </c>
      <c r="L68" s="175"/>
      <c r="M68" s="174" t="s">
        <v>338</v>
      </c>
      <c r="N68" s="175"/>
      <c r="O68" s="174" t="s">
        <v>339</v>
      </c>
      <c r="P68" s="175"/>
      <c r="Q68" s="177" t="s">
        <v>340</v>
      </c>
      <c r="R68" s="169"/>
      <c r="S68" s="182"/>
      <c r="W68" s="158"/>
      <c r="X68" s="154"/>
      <c r="Y68" s="154"/>
    </row>
    <row r="69" spans="1:25" ht="18.75">
      <c r="A69" s="113" t="s">
        <v>417</v>
      </c>
      <c r="C69" s="172">
        <f>C61</f>
        <v>236528000</v>
      </c>
      <c r="D69" s="178"/>
      <c r="E69" s="172">
        <f>E61</f>
        <v>14828769406</v>
      </c>
      <c r="F69" s="178"/>
      <c r="G69" s="172">
        <f>G61</f>
        <v>12549951420</v>
      </c>
      <c r="H69" s="178"/>
      <c r="I69" s="172">
        <f>I61</f>
        <v>-2278817986</v>
      </c>
      <c r="J69" s="178"/>
      <c r="K69" s="172">
        <f>K61</f>
        <v>237441000</v>
      </c>
      <c r="L69" s="178"/>
      <c r="M69" s="172">
        <f>M61</f>
        <v>15130615274</v>
      </c>
      <c r="N69" s="178"/>
      <c r="O69" s="172">
        <f>O61</f>
        <v>12821652436</v>
      </c>
      <c r="P69" s="178"/>
      <c r="Q69" s="172">
        <f>Q61</f>
        <v>-2308962838</v>
      </c>
      <c r="R69" s="169"/>
      <c r="S69" s="155"/>
      <c r="W69" s="158"/>
      <c r="X69" s="154"/>
      <c r="Y69" s="154"/>
    </row>
    <row r="70" spans="1:25" ht="18.75">
      <c r="A70" s="113" t="s">
        <v>435</v>
      </c>
      <c r="C70" s="172">
        <v>0</v>
      </c>
      <c r="D70" s="178"/>
      <c r="E70" s="172">
        <v>0</v>
      </c>
      <c r="F70" s="178"/>
      <c r="G70" s="172">
        <v>0</v>
      </c>
      <c r="H70" s="178"/>
      <c r="I70" s="172">
        <v>0</v>
      </c>
      <c r="J70" s="178"/>
      <c r="K70" s="172">
        <v>108450</v>
      </c>
      <c r="L70" s="178"/>
      <c r="M70" s="172">
        <v>111033120</v>
      </c>
      <c r="N70" s="178"/>
      <c r="O70" s="172">
        <v>58331075</v>
      </c>
      <c r="P70" s="178"/>
      <c r="Q70" s="172">
        <v>-52702045</v>
      </c>
      <c r="R70" s="169"/>
      <c r="S70" s="155"/>
      <c r="W70" s="158"/>
      <c r="X70" s="154"/>
      <c r="Y70" s="154"/>
    </row>
    <row r="71" spans="1:25" ht="18.75">
      <c r="A71" s="113" t="s">
        <v>429</v>
      </c>
      <c r="C71" s="172">
        <v>0</v>
      </c>
      <c r="D71" s="178"/>
      <c r="E71" s="172">
        <v>0</v>
      </c>
      <c r="F71" s="178"/>
      <c r="G71" s="172">
        <v>0</v>
      </c>
      <c r="H71" s="178"/>
      <c r="I71" s="172">
        <v>0</v>
      </c>
      <c r="J71" s="178"/>
      <c r="K71" s="172">
        <v>1000</v>
      </c>
      <c r="L71" s="178"/>
      <c r="M71" s="172">
        <v>500128</v>
      </c>
      <c r="N71" s="172"/>
      <c r="O71" s="172">
        <v>601832</v>
      </c>
      <c r="P71" s="178"/>
      <c r="Q71" s="172">
        <v>101704</v>
      </c>
      <c r="R71" s="169"/>
      <c r="S71" s="155"/>
    </row>
    <row r="72" spans="1:25" ht="18.75">
      <c r="A72" s="113" t="s">
        <v>160</v>
      </c>
      <c r="C72" s="172">
        <v>1000000</v>
      </c>
      <c r="D72" s="178"/>
      <c r="E72" s="172">
        <v>130033475</v>
      </c>
      <c r="F72" s="178"/>
      <c r="G72" s="172">
        <v>116993349</v>
      </c>
      <c r="H72" s="178"/>
      <c r="I72" s="172">
        <v>-13040126</v>
      </c>
      <c r="J72" s="178"/>
      <c r="K72" s="172">
        <v>1000000</v>
      </c>
      <c r="L72" s="178"/>
      <c r="M72" s="172">
        <v>130033475</v>
      </c>
      <c r="N72" s="178"/>
      <c r="O72" s="172">
        <v>116993349</v>
      </c>
      <c r="P72" s="178"/>
      <c r="Q72" s="172">
        <v>-13040126</v>
      </c>
      <c r="R72" s="169"/>
      <c r="S72" s="155"/>
    </row>
    <row r="73" spans="1:25" ht="18.75">
      <c r="A73" s="113" t="s">
        <v>179</v>
      </c>
      <c r="C73" s="172">
        <v>2000000</v>
      </c>
      <c r="D73" s="178"/>
      <c r="E73" s="172">
        <v>120030900</v>
      </c>
      <c r="F73" s="178"/>
      <c r="G73" s="172">
        <v>130607554</v>
      </c>
      <c r="H73" s="178"/>
      <c r="I73" s="172">
        <v>10576654</v>
      </c>
      <c r="J73" s="178"/>
      <c r="K73" s="172">
        <v>2000000</v>
      </c>
      <c r="L73" s="178"/>
      <c r="M73" s="172">
        <v>120030900</v>
      </c>
      <c r="N73" s="178"/>
      <c r="O73" s="172">
        <v>130607554</v>
      </c>
      <c r="P73" s="178"/>
      <c r="Q73" s="172">
        <v>10576654</v>
      </c>
      <c r="R73" s="169"/>
      <c r="S73" s="155"/>
      <c r="W73" s="158"/>
      <c r="X73" s="154"/>
      <c r="Y73" s="154"/>
    </row>
    <row r="74" spans="1:25" ht="18.75">
      <c r="A74" s="113" t="s">
        <v>431</v>
      </c>
      <c r="C74" s="172">
        <v>1000000</v>
      </c>
      <c r="D74" s="178"/>
      <c r="E74" s="172">
        <v>545599388</v>
      </c>
      <c r="F74" s="178"/>
      <c r="G74" s="172">
        <v>560527626</v>
      </c>
      <c r="H74" s="178"/>
      <c r="I74" s="172">
        <v>14928238</v>
      </c>
      <c r="J74" s="178"/>
      <c r="K74" s="172">
        <v>1000000</v>
      </c>
      <c r="L74" s="178"/>
      <c r="M74" s="172">
        <v>545599388</v>
      </c>
      <c r="N74" s="178"/>
      <c r="O74" s="172">
        <v>560527626</v>
      </c>
      <c r="P74" s="178"/>
      <c r="Q74" s="172">
        <v>14928238</v>
      </c>
      <c r="R74" s="169"/>
      <c r="S74" s="155"/>
      <c r="W74" s="158"/>
      <c r="X74" s="154"/>
      <c r="Y74" s="154"/>
    </row>
    <row r="75" spans="1:25" ht="18.75">
      <c r="A75" s="113" t="s">
        <v>70</v>
      </c>
      <c r="C75" s="172">
        <v>5809000</v>
      </c>
      <c r="D75" s="178"/>
      <c r="E75" s="172">
        <v>74309377</v>
      </c>
      <c r="F75" s="178"/>
      <c r="G75" s="172">
        <v>397523949</v>
      </c>
      <c r="H75" s="178"/>
      <c r="I75" s="172">
        <v>323214572</v>
      </c>
      <c r="J75" s="178"/>
      <c r="K75" s="172">
        <v>5809000</v>
      </c>
      <c r="L75" s="178"/>
      <c r="M75" s="172">
        <v>74309377</v>
      </c>
      <c r="N75" s="178"/>
      <c r="O75" s="172">
        <v>397523949</v>
      </c>
      <c r="P75" s="178"/>
      <c r="Q75" s="172">
        <v>323214572</v>
      </c>
      <c r="R75" s="169"/>
      <c r="S75" s="155"/>
      <c r="W75" s="158"/>
      <c r="X75" s="154"/>
      <c r="Y75" s="154"/>
    </row>
    <row r="76" spans="1:25" ht="18.75">
      <c r="A76" s="113" t="s">
        <v>436</v>
      </c>
      <c r="C76" s="172">
        <v>0</v>
      </c>
      <c r="D76" s="178"/>
      <c r="E76" s="172">
        <v>0</v>
      </c>
      <c r="F76" s="178"/>
      <c r="G76" s="172">
        <v>0</v>
      </c>
      <c r="H76" s="178"/>
      <c r="I76" s="172">
        <v>0</v>
      </c>
      <c r="J76" s="178"/>
      <c r="K76" s="172">
        <v>0</v>
      </c>
      <c r="L76" s="178"/>
      <c r="M76" s="172">
        <v>90840473</v>
      </c>
      <c r="N76" s="178"/>
      <c r="O76" s="172">
        <v>65807050</v>
      </c>
      <c r="P76" s="178"/>
      <c r="Q76" s="172">
        <v>-25033423</v>
      </c>
      <c r="R76" s="169"/>
      <c r="S76" s="155"/>
      <c r="W76" s="158"/>
      <c r="X76" s="154"/>
      <c r="Y76" s="154"/>
    </row>
    <row r="77" spans="1:25" ht="18.75">
      <c r="A77" s="113" t="s">
        <v>437</v>
      </c>
      <c r="C77" s="172">
        <v>0</v>
      </c>
      <c r="D77" s="178"/>
      <c r="E77" s="172">
        <v>0</v>
      </c>
      <c r="F77" s="178"/>
      <c r="G77" s="172">
        <v>0</v>
      </c>
      <c r="H77" s="178"/>
      <c r="I77" s="172">
        <v>0</v>
      </c>
      <c r="J77" s="178"/>
      <c r="K77" s="180">
        <v>0</v>
      </c>
      <c r="L77" s="181"/>
      <c r="M77" s="172">
        <v>1571920763</v>
      </c>
      <c r="N77" s="172"/>
      <c r="O77" s="172">
        <v>1148995059</v>
      </c>
      <c r="P77" s="178"/>
      <c r="Q77" s="172">
        <v>-422925704</v>
      </c>
      <c r="R77" s="169"/>
      <c r="S77" s="155"/>
      <c r="W77" s="158"/>
      <c r="X77" s="154"/>
      <c r="Y77" s="154"/>
    </row>
    <row r="78" spans="1:25" ht="18.75">
      <c r="A78" s="113" t="s">
        <v>438</v>
      </c>
      <c r="C78" s="172">
        <v>4090000</v>
      </c>
      <c r="D78" s="178"/>
      <c r="E78" s="172">
        <v>-538319</v>
      </c>
      <c r="F78" s="178"/>
      <c r="G78" s="172">
        <v>89956831</v>
      </c>
      <c r="H78" s="178"/>
      <c r="I78" s="172">
        <v>90495150</v>
      </c>
      <c r="J78" s="178"/>
      <c r="K78" s="172">
        <v>4090000</v>
      </c>
      <c r="L78" s="178"/>
      <c r="M78" s="172">
        <v>-538319</v>
      </c>
      <c r="N78" s="178"/>
      <c r="O78" s="172">
        <v>89956831</v>
      </c>
      <c r="P78" s="178"/>
      <c r="Q78" s="172">
        <v>90495150</v>
      </c>
      <c r="R78" s="169"/>
      <c r="S78" s="155"/>
      <c r="W78" s="158"/>
      <c r="X78" s="154"/>
      <c r="Y78" s="154"/>
    </row>
    <row r="79" spans="1:25" ht="18.75">
      <c r="A79" s="113" t="s">
        <v>439</v>
      </c>
      <c r="C79" s="172">
        <v>5524000</v>
      </c>
      <c r="D79" s="178"/>
      <c r="E79" s="172">
        <v>0</v>
      </c>
      <c r="F79" s="178"/>
      <c r="G79" s="172">
        <v>93883819</v>
      </c>
      <c r="H79" s="178"/>
      <c r="I79" s="172">
        <v>93883819</v>
      </c>
      <c r="J79" s="178"/>
      <c r="K79" s="172">
        <v>5524000</v>
      </c>
      <c r="L79" s="178"/>
      <c r="M79" s="172">
        <v>0</v>
      </c>
      <c r="N79" s="178"/>
      <c r="O79" s="172">
        <v>93883819</v>
      </c>
      <c r="P79" s="178"/>
      <c r="Q79" s="172">
        <v>93883819</v>
      </c>
      <c r="R79" s="169"/>
      <c r="S79" s="155"/>
      <c r="W79" s="158"/>
      <c r="X79" s="154"/>
      <c r="Y79" s="154"/>
    </row>
    <row r="80" spans="1:25" ht="18.75">
      <c r="A80" s="113" t="s">
        <v>440</v>
      </c>
      <c r="C80" s="172">
        <v>0</v>
      </c>
      <c r="D80" s="178"/>
      <c r="E80" s="172">
        <v>0</v>
      </c>
      <c r="F80" s="178"/>
      <c r="G80" s="172">
        <v>0</v>
      </c>
      <c r="H80" s="178"/>
      <c r="I80" s="172">
        <v>0</v>
      </c>
      <c r="J80" s="178"/>
      <c r="K80" s="172">
        <v>7950000</v>
      </c>
      <c r="L80" s="178"/>
      <c r="M80" s="172">
        <v>18829530</v>
      </c>
      <c r="N80" s="178"/>
      <c r="O80" s="172">
        <v>15895906</v>
      </c>
      <c r="P80" s="178"/>
      <c r="Q80" s="172">
        <v>-2933624</v>
      </c>
      <c r="R80" s="169"/>
      <c r="S80" s="155"/>
      <c r="W80" s="158"/>
      <c r="X80" s="154"/>
      <c r="Y80" s="154"/>
    </row>
    <row r="81" spans="1:25" ht="18.75">
      <c r="A81" s="113" t="s">
        <v>441</v>
      </c>
      <c r="C81" s="172">
        <v>0</v>
      </c>
      <c r="D81" s="178"/>
      <c r="E81" s="172">
        <v>0</v>
      </c>
      <c r="F81" s="178"/>
      <c r="G81" s="172">
        <v>0</v>
      </c>
      <c r="H81" s="178"/>
      <c r="I81" s="172">
        <v>0</v>
      </c>
      <c r="J81" s="178"/>
      <c r="K81" s="172">
        <v>20000</v>
      </c>
      <c r="L81" s="178"/>
      <c r="M81" s="172">
        <v>0</v>
      </c>
      <c r="N81" s="178"/>
      <c r="O81" s="172">
        <v>29992275</v>
      </c>
      <c r="P81" s="178"/>
      <c r="Q81" s="172">
        <v>29992275</v>
      </c>
      <c r="R81" s="169"/>
      <c r="S81" s="155"/>
      <c r="W81" s="158"/>
      <c r="X81" s="154"/>
      <c r="Y81" s="154"/>
    </row>
    <row r="82" spans="1:25" ht="18.75">
      <c r="A82" s="113" t="s">
        <v>442</v>
      </c>
      <c r="C82" s="172">
        <v>0</v>
      </c>
      <c r="D82" s="178"/>
      <c r="E82" s="172">
        <v>0</v>
      </c>
      <c r="F82" s="178"/>
      <c r="G82" s="172">
        <v>0</v>
      </c>
      <c r="H82" s="178"/>
      <c r="I82" s="172">
        <v>0</v>
      </c>
      <c r="J82" s="178"/>
      <c r="K82" s="172">
        <v>8518000</v>
      </c>
      <c r="L82" s="178"/>
      <c r="M82" s="172">
        <v>1000032694</v>
      </c>
      <c r="N82" s="178"/>
      <c r="O82" s="172">
        <v>1132602280</v>
      </c>
      <c r="P82" s="178"/>
      <c r="Q82" s="172">
        <v>132569586</v>
      </c>
      <c r="R82" s="169"/>
      <c r="S82" s="155"/>
      <c r="W82" s="158"/>
      <c r="X82" s="154"/>
      <c r="Y82" s="154"/>
    </row>
    <row r="83" spans="1:25" ht="18.75">
      <c r="A83" s="113" t="s">
        <v>443</v>
      </c>
      <c r="C83" s="172">
        <v>0</v>
      </c>
      <c r="D83" s="178"/>
      <c r="E83" s="172">
        <v>0</v>
      </c>
      <c r="F83" s="178"/>
      <c r="G83" s="172">
        <v>0</v>
      </c>
      <c r="H83" s="178"/>
      <c r="I83" s="172">
        <v>0</v>
      </c>
      <c r="J83" s="178"/>
      <c r="K83" s="172">
        <v>23940000</v>
      </c>
      <c r="L83" s="178"/>
      <c r="M83" s="172">
        <v>112073806</v>
      </c>
      <c r="N83" s="178"/>
      <c r="O83" s="172">
        <v>598345887</v>
      </c>
      <c r="P83" s="178"/>
      <c r="Q83" s="172">
        <v>486272081</v>
      </c>
      <c r="R83" s="169"/>
      <c r="S83" s="155"/>
      <c r="W83" s="158"/>
      <c r="X83" s="154"/>
      <c r="Y83" s="154"/>
    </row>
    <row r="84" spans="1:25" ht="18.75">
      <c r="A84" s="113" t="s">
        <v>444</v>
      </c>
      <c r="C84" s="172">
        <v>0</v>
      </c>
      <c r="D84" s="178"/>
      <c r="E84" s="172">
        <v>0</v>
      </c>
      <c r="F84" s="178"/>
      <c r="G84" s="172">
        <v>0</v>
      </c>
      <c r="H84" s="178"/>
      <c r="I84" s="172">
        <v>0</v>
      </c>
      <c r="J84" s="178"/>
      <c r="K84" s="172">
        <v>4068000</v>
      </c>
      <c r="L84" s="178"/>
      <c r="M84" s="172">
        <v>-358706</v>
      </c>
      <c r="N84" s="178"/>
      <c r="O84" s="172">
        <v>20334763</v>
      </c>
      <c r="P84" s="178"/>
      <c r="Q84" s="172">
        <v>20693469</v>
      </c>
      <c r="R84" s="169"/>
      <c r="S84" s="155"/>
      <c r="W84" s="158"/>
      <c r="X84" s="154"/>
      <c r="Y84" s="154"/>
    </row>
    <row r="85" spans="1:25" ht="18.75">
      <c r="A85" s="113" t="s">
        <v>445</v>
      </c>
      <c r="C85" s="172">
        <v>0</v>
      </c>
      <c r="D85" s="178"/>
      <c r="E85" s="172">
        <v>0</v>
      </c>
      <c r="F85" s="178"/>
      <c r="G85" s="172">
        <v>0</v>
      </c>
      <c r="H85" s="178"/>
      <c r="I85" s="172">
        <v>0</v>
      </c>
      <c r="J85" s="178"/>
      <c r="K85" s="172">
        <v>20611000</v>
      </c>
      <c r="L85" s="178"/>
      <c r="M85" s="172">
        <v>-16830652</v>
      </c>
      <c r="N85" s="178"/>
      <c r="O85" s="172">
        <v>20605693</v>
      </c>
      <c r="P85" s="178"/>
      <c r="Q85" s="172">
        <v>37436345</v>
      </c>
      <c r="R85" s="169"/>
      <c r="S85" s="155"/>
      <c r="W85" s="158"/>
      <c r="X85" s="154"/>
      <c r="Y85" s="154"/>
    </row>
    <row r="86" spans="1:25" ht="18.75">
      <c r="A86" s="113" t="s">
        <v>99</v>
      </c>
      <c r="C86" s="172">
        <v>405000</v>
      </c>
      <c r="D86" s="178"/>
      <c r="E86" s="172">
        <v>0</v>
      </c>
      <c r="F86" s="178"/>
      <c r="G86" s="172">
        <v>61544149</v>
      </c>
      <c r="H86" s="178"/>
      <c r="I86" s="172">
        <v>61544149</v>
      </c>
      <c r="J86" s="178"/>
      <c r="K86" s="172">
        <v>405000</v>
      </c>
      <c r="L86" s="178"/>
      <c r="M86" s="172">
        <v>0</v>
      </c>
      <c r="N86" s="178"/>
      <c r="O86" s="172">
        <v>61544149</v>
      </c>
      <c r="P86" s="178"/>
      <c r="Q86" s="172">
        <v>61544149</v>
      </c>
      <c r="R86" s="169"/>
      <c r="S86" s="155"/>
      <c r="W86" s="158"/>
      <c r="X86" s="154"/>
      <c r="Y86" s="154"/>
    </row>
    <row r="87" spans="1:25" ht="18.75">
      <c r="A87" s="113" t="s">
        <v>176</v>
      </c>
      <c r="C87" s="172">
        <v>9000</v>
      </c>
      <c r="D87" s="178"/>
      <c r="E87" s="172">
        <v>0</v>
      </c>
      <c r="F87" s="178"/>
      <c r="G87" s="172">
        <v>980748</v>
      </c>
      <c r="H87" s="178"/>
      <c r="I87" s="172">
        <v>980748</v>
      </c>
      <c r="J87" s="178"/>
      <c r="K87" s="172">
        <v>9000</v>
      </c>
      <c r="L87" s="178"/>
      <c r="M87" s="172">
        <v>0</v>
      </c>
      <c r="N87" s="178"/>
      <c r="O87" s="172">
        <v>980748</v>
      </c>
      <c r="P87" s="178"/>
      <c r="Q87" s="172">
        <v>980748</v>
      </c>
      <c r="R87" s="169"/>
      <c r="S87" s="155"/>
      <c r="W87" s="158"/>
      <c r="X87" s="154"/>
      <c r="Y87" s="154"/>
    </row>
    <row r="88" spans="1:25" ht="18.75">
      <c r="A88" s="113" t="s">
        <v>112</v>
      </c>
      <c r="C88" s="172">
        <v>1140000</v>
      </c>
      <c r="D88" s="178"/>
      <c r="E88" s="172">
        <v>0</v>
      </c>
      <c r="F88" s="178"/>
      <c r="G88" s="172">
        <v>36536756</v>
      </c>
      <c r="H88" s="178"/>
      <c r="I88" s="172">
        <v>36536756</v>
      </c>
      <c r="J88" s="178"/>
      <c r="K88" s="172">
        <v>1140000</v>
      </c>
      <c r="L88" s="178"/>
      <c r="M88" s="172">
        <v>0</v>
      </c>
      <c r="N88" s="178"/>
      <c r="O88" s="172">
        <v>36536756</v>
      </c>
      <c r="P88" s="178"/>
      <c r="Q88" s="172">
        <v>36536756</v>
      </c>
      <c r="R88" s="169"/>
      <c r="S88" s="155"/>
      <c r="W88" s="158"/>
      <c r="X88" s="154"/>
      <c r="Y88" s="154"/>
    </row>
    <row r="89" spans="1:25" ht="18.75">
      <c r="A89" s="113" t="s">
        <v>156</v>
      </c>
      <c r="C89" s="172">
        <v>15249000</v>
      </c>
      <c r="D89" s="178"/>
      <c r="E89" s="172">
        <v>14003574</v>
      </c>
      <c r="F89" s="178"/>
      <c r="G89" s="172">
        <v>548822642</v>
      </c>
      <c r="H89" s="178"/>
      <c r="I89" s="172">
        <v>534819068</v>
      </c>
      <c r="J89" s="178"/>
      <c r="K89" s="172">
        <v>15249000</v>
      </c>
      <c r="L89" s="178"/>
      <c r="M89" s="172">
        <v>14003574</v>
      </c>
      <c r="N89" s="178"/>
      <c r="O89" s="172">
        <v>548822642</v>
      </c>
      <c r="P89" s="178"/>
      <c r="Q89" s="172">
        <v>534819068</v>
      </c>
      <c r="R89" s="169"/>
      <c r="S89" s="155"/>
      <c r="W89" s="158"/>
      <c r="X89" s="154"/>
      <c r="Y89" s="154"/>
    </row>
    <row r="90" spans="1:25" ht="18.75">
      <c r="A90" s="113" t="s">
        <v>120</v>
      </c>
      <c r="C90" s="172">
        <v>1474000</v>
      </c>
      <c r="D90" s="178"/>
      <c r="E90" s="172">
        <v>0</v>
      </c>
      <c r="F90" s="178"/>
      <c r="G90" s="172">
        <v>79661327</v>
      </c>
      <c r="H90" s="178"/>
      <c r="I90" s="172">
        <v>79661327</v>
      </c>
      <c r="J90" s="178"/>
      <c r="K90" s="172">
        <v>1474000</v>
      </c>
      <c r="L90" s="178"/>
      <c r="M90" s="172">
        <v>0</v>
      </c>
      <c r="N90" s="178"/>
      <c r="O90" s="172">
        <v>79661327</v>
      </c>
      <c r="P90" s="178"/>
      <c r="Q90" s="172">
        <v>79661327</v>
      </c>
      <c r="R90" s="169"/>
      <c r="S90" s="155"/>
      <c r="W90" s="158"/>
      <c r="X90" s="154"/>
      <c r="Y90" s="154"/>
    </row>
    <row r="91" spans="1:25" ht="18.75">
      <c r="A91" s="113" t="s">
        <v>159</v>
      </c>
      <c r="C91" s="172">
        <v>426000</v>
      </c>
      <c r="D91" s="178"/>
      <c r="E91" s="172">
        <v>0</v>
      </c>
      <c r="F91" s="178"/>
      <c r="G91" s="172">
        <v>17035613</v>
      </c>
      <c r="H91" s="178"/>
      <c r="I91" s="172">
        <v>17035613</v>
      </c>
      <c r="J91" s="178"/>
      <c r="K91" s="172">
        <v>426000</v>
      </c>
      <c r="L91" s="178"/>
      <c r="M91" s="172">
        <v>0</v>
      </c>
      <c r="N91" s="178"/>
      <c r="O91" s="172">
        <v>17035613</v>
      </c>
      <c r="P91" s="178"/>
      <c r="Q91" s="172">
        <v>17035613</v>
      </c>
      <c r="R91" s="169"/>
      <c r="S91" s="155"/>
      <c r="W91" s="158"/>
      <c r="X91" s="154"/>
      <c r="Y91" s="154"/>
    </row>
    <row r="92" spans="1:25" ht="18.75">
      <c r="A92" s="113" t="s">
        <v>125</v>
      </c>
      <c r="C92" s="172">
        <v>1050000</v>
      </c>
      <c r="D92" s="178"/>
      <c r="E92" s="172">
        <v>0</v>
      </c>
      <c r="F92" s="178"/>
      <c r="G92" s="172">
        <v>20994593</v>
      </c>
      <c r="H92" s="178"/>
      <c r="I92" s="172">
        <v>20994593</v>
      </c>
      <c r="J92" s="178"/>
      <c r="K92" s="172">
        <v>1050000</v>
      </c>
      <c r="L92" s="178"/>
      <c r="M92" s="172">
        <v>0</v>
      </c>
      <c r="N92" s="178"/>
      <c r="O92" s="172">
        <v>20994593</v>
      </c>
      <c r="P92" s="178"/>
      <c r="Q92" s="172">
        <v>20994593</v>
      </c>
      <c r="R92" s="169"/>
      <c r="S92" s="155"/>
      <c r="W92" s="158"/>
      <c r="X92" s="154"/>
      <c r="Y92" s="154"/>
    </row>
    <row r="93" spans="1:25" ht="18.75">
      <c r="A93" s="113" t="s">
        <v>151</v>
      </c>
      <c r="C93" s="172">
        <v>16000</v>
      </c>
      <c r="D93" s="178"/>
      <c r="E93" s="172">
        <v>0</v>
      </c>
      <c r="F93" s="178"/>
      <c r="G93" s="172">
        <v>639836</v>
      </c>
      <c r="H93" s="178"/>
      <c r="I93" s="172">
        <v>639836</v>
      </c>
      <c r="J93" s="178"/>
      <c r="K93" s="172">
        <v>16000</v>
      </c>
      <c r="L93" s="178"/>
      <c r="M93" s="172">
        <v>0</v>
      </c>
      <c r="N93" s="178"/>
      <c r="O93" s="172">
        <v>639836</v>
      </c>
      <c r="P93" s="178"/>
      <c r="Q93" s="172">
        <v>639836</v>
      </c>
      <c r="R93" s="169"/>
      <c r="S93" s="155"/>
      <c r="W93" s="158"/>
      <c r="X93" s="154"/>
      <c r="Y93" s="154"/>
    </row>
    <row r="94" spans="1:25" ht="18.75">
      <c r="A94" s="113" t="s">
        <v>180</v>
      </c>
      <c r="C94" s="172">
        <v>7530000</v>
      </c>
      <c r="D94" s="178"/>
      <c r="E94" s="172">
        <v>0</v>
      </c>
      <c r="F94" s="178"/>
      <c r="G94" s="172">
        <v>67752550</v>
      </c>
      <c r="H94" s="178"/>
      <c r="I94" s="172">
        <v>67752550</v>
      </c>
      <c r="J94" s="178"/>
      <c r="K94" s="172">
        <v>7530000</v>
      </c>
      <c r="L94" s="178"/>
      <c r="M94" s="172">
        <v>0</v>
      </c>
      <c r="N94" s="178"/>
      <c r="O94" s="172">
        <v>67752550</v>
      </c>
      <c r="P94" s="178"/>
      <c r="Q94" s="172">
        <v>67752550</v>
      </c>
      <c r="R94" s="169"/>
      <c r="S94" s="155"/>
      <c r="W94" s="158"/>
      <c r="X94" s="154"/>
      <c r="Y94" s="154"/>
    </row>
    <row r="95" spans="1:25" ht="18.75">
      <c r="A95" s="113" t="s">
        <v>177</v>
      </c>
      <c r="C95" s="172">
        <v>300000</v>
      </c>
      <c r="D95" s="178"/>
      <c r="E95" s="172">
        <v>0</v>
      </c>
      <c r="F95" s="178"/>
      <c r="G95" s="172">
        <v>3599073</v>
      </c>
      <c r="H95" s="178"/>
      <c r="I95" s="172">
        <v>3599073</v>
      </c>
      <c r="J95" s="178"/>
      <c r="K95" s="172">
        <v>300000</v>
      </c>
      <c r="L95" s="178"/>
      <c r="M95" s="172">
        <v>0</v>
      </c>
      <c r="N95" s="178"/>
      <c r="O95" s="172">
        <v>3599073</v>
      </c>
      <c r="P95" s="178"/>
      <c r="Q95" s="172">
        <v>3599073</v>
      </c>
      <c r="R95" s="169"/>
      <c r="S95" s="155"/>
      <c r="W95" s="158"/>
      <c r="X95" s="154"/>
      <c r="Y95" s="154"/>
    </row>
    <row r="96" spans="1:25" ht="18.75">
      <c r="A96" s="113" t="s">
        <v>446</v>
      </c>
      <c r="C96" s="172">
        <v>3817125</v>
      </c>
      <c r="D96" s="178"/>
      <c r="E96" s="172">
        <v>255533578</v>
      </c>
      <c r="F96" s="178"/>
      <c r="G96" s="172">
        <v>376111757</v>
      </c>
      <c r="H96" s="178"/>
      <c r="I96" s="172">
        <v>120578179</v>
      </c>
      <c r="J96" s="178"/>
      <c r="K96" s="172">
        <v>3817125</v>
      </c>
      <c r="L96" s="178"/>
      <c r="M96" s="172">
        <v>255533578</v>
      </c>
      <c r="N96" s="178"/>
      <c r="O96" s="172">
        <v>376111757</v>
      </c>
      <c r="P96" s="178"/>
      <c r="Q96" s="172">
        <v>120578179</v>
      </c>
      <c r="R96" s="169"/>
      <c r="S96" s="155"/>
      <c r="W96" s="158"/>
      <c r="X96" s="154"/>
      <c r="Y96" s="154"/>
    </row>
    <row r="97" spans="1:25" ht="18.75">
      <c r="A97" s="113" t="s">
        <v>447</v>
      </c>
      <c r="C97" s="172">
        <v>56550</v>
      </c>
      <c r="D97" s="178"/>
      <c r="E97" s="172">
        <v>0</v>
      </c>
      <c r="F97" s="178"/>
      <c r="G97" s="172">
        <v>1818800</v>
      </c>
      <c r="H97" s="178"/>
      <c r="I97" s="172">
        <v>1818800</v>
      </c>
      <c r="J97" s="178"/>
      <c r="K97" s="172">
        <v>56550</v>
      </c>
      <c r="L97" s="178"/>
      <c r="M97" s="172">
        <v>0</v>
      </c>
      <c r="N97" s="178"/>
      <c r="O97" s="172">
        <v>1818800</v>
      </c>
      <c r="P97" s="178"/>
      <c r="Q97" s="172">
        <v>1818800</v>
      </c>
      <c r="R97" s="169"/>
      <c r="S97" s="155"/>
      <c r="W97" s="158"/>
      <c r="X97" s="154"/>
      <c r="Y97" s="154"/>
    </row>
    <row r="98" spans="1:25" ht="18.75">
      <c r="A98" s="113" t="s">
        <v>448</v>
      </c>
      <c r="C98" s="172">
        <v>18275075</v>
      </c>
      <c r="D98" s="178"/>
      <c r="E98" s="172">
        <v>0</v>
      </c>
      <c r="F98" s="178"/>
      <c r="G98" s="172">
        <v>54811108</v>
      </c>
      <c r="H98" s="178"/>
      <c r="I98" s="172">
        <v>54811108</v>
      </c>
      <c r="J98" s="178"/>
      <c r="K98" s="172">
        <v>18275075</v>
      </c>
      <c r="L98" s="178"/>
      <c r="M98" s="172">
        <v>0</v>
      </c>
      <c r="N98" s="178"/>
      <c r="O98" s="172">
        <v>54811108</v>
      </c>
      <c r="P98" s="178"/>
      <c r="Q98" s="172">
        <v>54811108</v>
      </c>
      <c r="R98" s="169"/>
      <c r="S98" s="155"/>
      <c r="W98" s="158"/>
      <c r="X98" s="154"/>
      <c r="Y98" s="154"/>
    </row>
    <row r="99" spans="1:25" ht="18.75">
      <c r="A99" s="113" t="s">
        <v>449</v>
      </c>
      <c r="C99" s="172">
        <v>0</v>
      </c>
      <c r="D99" s="178"/>
      <c r="E99" s="172">
        <v>0</v>
      </c>
      <c r="F99" s="178"/>
      <c r="G99" s="172">
        <v>0</v>
      </c>
      <c r="H99" s="178"/>
      <c r="I99" s="172">
        <v>0</v>
      </c>
      <c r="J99" s="178"/>
      <c r="K99" s="172">
        <v>22610575</v>
      </c>
      <c r="L99" s="178"/>
      <c r="M99" s="172">
        <v>62783156</v>
      </c>
      <c r="N99" s="178"/>
      <c r="O99" s="172">
        <v>271257034</v>
      </c>
      <c r="P99" s="178"/>
      <c r="Q99" s="172">
        <v>208473878</v>
      </c>
      <c r="R99" s="169"/>
      <c r="S99" s="155"/>
      <c r="W99" s="158"/>
      <c r="X99" s="154"/>
      <c r="Y99" s="154"/>
    </row>
    <row r="100" spans="1:25" ht="18.75">
      <c r="A100" s="113" t="s">
        <v>450</v>
      </c>
      <c r="C100" s="172">
        <v>3900</v>
      </c>
      <c r="D100" s="178"/>
      <c r="E100" s="172">
        <v>4250786</v>
      </c>
      <c r="F100" s="178"/>
      <c r="G100" s="172">
        <v>3898996</v>
      </c>
      <c r="H100" s="178"/>
      <c r="I100" s="172">
        <v>-351790</v>
      </c>
      <c r="J100" s="178"/>
      <c r="K100" s="172">
        <v>3900</v>
      </c>
      <c r="L100" s="178"/>
      <c r="M100" s="172">
        <v>4250786</v>
      </c>
      <c r="N100" s="178"/>
      <c r="O100" s="172">
        <v>3898996</v>
      </c>
      <c r="P100" s="178"/>
      <c r="Q100" s="172">
        <v>-351790</v>
      </c>
      <c r="R100" s="169"/>
      <c r="S100" s="155"/>
      <c r="W100" s="158"/>
      <c r="X100" s="154"/>
      <c r="Y100" s="154"/>
    </row>
    <row r="101" spans="1:25" ht="18.75">
      <c r="A101" s="113" t="s">
        <v>451</v>
      </c>
      <c r="C101" s="172">
        <v>1820000</v>
      </c>
      <c r="D101" s="178"/>
      <c r="E101" s="172">
        <v>0</v>
      </c>
      <c r="F101" s="178"/>
      <c r="G101" s="172">
        <v>52766409</v>
      </c>
      <c r="H101" s="178"/>
      <c r="I101" s="172">
        <v>52766409</v>
      </c>
      <c r="J101" s="178"/>
      <c r="K101" s="172">
        <v>1820000</v>
      </c>
      <c r="L101" s="178"/>
      <c r="M101" s="172">
        <v>0</v>
      </c>
      <c r="N101" s="178"/>
      <c r="O101" s="172">
        <v>52766409</v>
      </c>
      <c r="P101" s="178"/>
      <c r="Q101" s="172">
        <v>52766409</v>
      </c>
      <c r="R101" s="169"/>
      <c r="S101" s="155"/>
      <c r="W101" s="158"/>
      <c r="X101" s="154"/>
      <c r="Y101" s="154"/>
    </row>
    <row r="102" spans="1:25" ht="18.75">
      <c r="A102" s="113" t="s">
        <v>452</v>
      </c>
      <c r="C102" s="172">
        <v>0</v>
      </c>
      <c r="D102" s="178"/>
      <c r="E102" s="172">
        <v>0</v>
      </c>
      <c r="F102" s="178"/>
      <c r="G102" s="172">
        <v>0</v>
      </c>
      <c r="H102" s="178"/>
      <c r="I102" s="172">
        <v>0</v>
      </c>
      <c r="J102" s="178"/>
      <c r="K102" s="172">
        <v>3000000</v>
      </c>
      <c r="L102" s="178"/>
      <c r="M102" s="172">
        <v>1414505600</v>
      </c>
      <c r="N102" s="178"/>
      <c r="O102" s="172">
        <v>959752800</v>
      </c>
      <c r="P102" s="178"/>
      <c r="Q102" s="172">
        <v>-454752800</v>
      </c>
      <c r="R102" s="169"/>
      <c r="S102" s="155"/>
      <c r="W102" s="158"/>
      <c r="X102" s="154"/>
      <c r="Y102" s="154"/>
    </row>
    <row r="103" spans="1:25" ht="18.75">
      <c r="A103" s="113" t="s">
        <v>453</v>
      </c>
      <c r="C103" s="172">
        <v>264860</v>
      </c>
      <c r="D103" s="178"/>
      <c r="E103" s="172">
        <v>3497082</v>
      </c>
      <c r="F103" s="178"/>
      <c r="G103" s="172">
        <v>13243000</v>
      </c>
      <c r="H103" s="178"/>
      <c r="I103" s="172">
        <v>9745918</v>
      </c>
      <c r="J103" s="178"/>
      <c r="K103" s="172">
        <v>264860</v>
      </c>
      <c r="L103" s="178"/>
      <c r="M103" s="172">
        <v>3497082</v>
      </c>
      <c r="N103" s="178"/>
      <c r="O103" s="172">
        <v>13243000</v>
      </c>
      <c r="P103" s="178"/>
      <c r="Q103" s="172">
        <v>9745918</v>
      </c>
      <c r="R103" s="169"/>
      <c r="S103" s="155"/>
      <c r="W103" s="158"/>
      <c r="X103" s="154"/>
      <c r="Y103" s="154"/>
    </row>
    <row r="104" spans="1:25" ht="18.75">
      <c r="A104" s="113" t="s">
        <v>454</v>
      </c>
      <c r="C104" s="172">
        <v>211888</v>
      </c>
      <c r="D104" s="178"/>
      <c r="E104" s="172">
        <v>-9745105</v>
      </c>
      <c r="F104" s="178"/>
      <c r="G104" s="172">
        <v>21183344</v>
      </c>
      <c r="H104" s="178"/>
      <c r="I104" s="172">
        <v>30928449</v>
      </c>
      <c r="J104" s="178"/>
      <c r="K104" s="172">
        <v>211888</v>
      </c>
      <c r="L104" s="178"/>
      <c r="M104" s="172">
        <v>-9745105</v>
      </c>
      <c r="N104" s="178"/>
      <c r="O104" s="172">
        <v>21183344</v>
      </c>
      <c r="P104" s="178"/>
      <c r="Q104" s="172">
        <v>30928449</v>
      </c>
      <c r="R104" s="169"/>
      <c r="S104" s="155"/>
      <c r="W104" s="158"/>
      <c r="X104" s="154"/>
      <c r="Y104" s="154"/>
    </row>
    <row r="105" spans="1:25" ht="18.75">
      <c r="A105" s="113" t="s">
        <v>455</v>
      </c>
      <c r="C105" s="172">
        <v>3876</v>
      </c>
      <c r="D105" s="178"/>
      <c r="E105" s="172">
        <v>0</v>
      </c>
      <c r="F105" s="178"/>
      <c r="G105" s="172">
        <v>96876</v>
      </c>
      <c r="H105" s="178"/>
      <c r="I105" s="172">
        <v>96876</v>
      </c>
      <c r="J105" s="178"/>
      <c r="K105" s="172">
        <v>3876</v>
      </c>
      <c r="L105" s="178"/>
      <c r="M105" s="172">
        <v>0</v>
      </c>
      <c r="N105" s="178"/>
      <c r="O105" s="172">
        <v>96876</v>
      </c>
      <c r="P105" s="178"/>
      <c r="Q105" s="172">
        <v>96876</v>
      </c>
      <c r="R105" s="169"/>
      <c r="S105" s="155"/>
      <c r="W105" s="158"/>
      <c r="X105" s="154"/>
      <c r="Y105" s="154"/>
    </row>
    <row r="106" spans="1:25" ht="18.75">
      <c r="A106" s="113" t="s">
        <v>457</v>
      </c>
      <c r="C106" s="172">
        <v>789000</v>
      </c>
      <c r="D106" s="178"/>
      <c r="E106" s="172">
        <v>149557607</v>
      </c>
      <c r="F106" s="178"/>
      <c r="G106" s="172">
        <v>110470000</v>
      </c>
      <c r="H106" s="178"/>
      <c r="I106" s="172">
        <v>-39087607</v>
      </c>
      <c r="J106" s="178"/>
      <c r="K106" s="172">
        <v>789000</v>
      </c>
      <c r="L106" s="178"/>
      <c r="M106" s="172">
        <v>149557607</v>
      </c>
      <c r="N106" s="178"/>
      <c r="O106" s="172">
        <v>110470000</v>
      </c>
      <c r="P106" s="178"/>
      <c r="Q106" s="172">
        <v>-39087607</v>
      </c>
      <c r="R106" s="169"/>
      <c r="S106" s="155"/>
      <c r="W106" s="158"/>
      <c r="X106" s="154"/>
      <c r="Y106" s="154"/>
    </row>
    <row r="107" spans="1:25" ht="18.75">
      <c r="A107" s="113" t="s">
        <v>458</v>
      </c>
      <c r="C107" s="172">
        <v>0</v>
      </c>
      <c r="D107" s="178"/>
      <c r="E107" s="172">
        <v>0</v>
      </c>
      <c r="F107" s="178"/>
      <c r="G107" s="172">
        <v>0</v>
      </c>
      <c r="H107" s="178"/>
      <c r="I107" s="172">
        <v>0</v>
      </c>
      <c r="J107" s="178"/>
      <c r="K107" s="172">
        <v>319000</v>
      </c>
      <c r="L107" s="178"/>
      <c r="M107" s="172">
        <v>150901609</v>
      </c>
      <c r="N107" s="178"/>
      <c r="O107" s="172">
        <v>118855919</v>
      </c>
      <c r="P107" s="178"/>
      <c r="Q107" s="172">
        <v>-32045690</v>
      </c>
      <c r="R107" s="169"/>
      <c r="S107" s="155"/>
      <c r="W107" s="158"/>
      <c r="X107" s="154"/>
      <c r="Y107" s="154"/>
    </row>
    <row r="108" spans="1:25" ht="18.75">
      <c r="A108" s="113" t="s">
        <v>459</v>
      </c>
      <c r="C108" s="172">
        <v>501000</v>
      </c>
      <c r="D108" s="178"/>
      <c r="E108" s="172">
        <v>406544183</v>
      </c>
      <c r="F108" s="178"/>
      <c r="G108" s="172">
        <v>413218569</v>
      </c>
      <c r="H108" s="178"/>
      <c r="I108" s="172">
        <v>6674386</v>
      </c>
      <c r="J108" s="178"/>
      <c r="K108" s="172">
        <v>501000</v>
      </c>
      <c r="L108" s="178"/>
      <c r="M108" s="172">
        <v>406544183</v>
      </c>
      <c r="N108" s="178"/>
      <c r="O108" s="172">
        <v>413218569</v>
      </c>
      <c r="P108" s="178"/>
      <c r="Q108" s="172">
        <v>6674386</v>
      </c>
      <c r="R108" s="169"/>
      <c r="S108" s="155"/>
      <c r="W108" s="158"/>
      <c r="X108" s="154"/>
      <c r="Y108" s="154"/>
    </row>
    <row r="109" spans="1:25" ht="18.75">
      <c r="A109" s="113" t="s">
        <v>460</v>
      </c>
      <c r="C109" s="172">
        <v>700000</v>
      </c>
      <c r="D109" s="178"/>
      <c r="E109" s="172">
        <v>505351788</v>
      </c>
      <c r="F109" s="178"/>
      <c r="G109" s="172">
        <v>643834170</v>
      </c>
      <c r="H109" s="178"/>
      <c r="I109" s="172">
        <v>138482382</v>
      </c>
      <c r="J109" s="178"/>
      <c r="K109" s="172">
        <v>700000</v>
      </c>
      <c r="L109" s="178"/>
      <c r="M109" s="172">
        <v>505351788</v>
      </c>
      <c r="N109" s="178"/>
      <c r="O109" s="172">
        <v>643834170</v>
      </c>
      <c r="P109" s="178"/>
      <c r="Q109" s="172">
        <v>138482382</v>
      </c>
      <c r="R109" s="169"/>
      <c r="S109" s="155"/>
      <c r="W109" s="158"/>
      <c r="X109" s="154"/>
      <c r="Y109" s="154"/>
    </row>
    <row r="110" spans="1:25" ht="18.75">
      <c r="A110" s="113" t="s">
        <v>461</v>
      </c>
      <c r="C110" s="172">
        <v>1141000</v>
      </c>
      <c r="D110" s="178"/>
      <c r="E110" s="172">
        <v>592948245</v>
      </c>
      <c r="F110" s="178"/>
      <c r="G110" s="172">
        <v>570353097</v>
      </c>
      <c r="H110" s="178"/>
      <c r="I110" s="172">
        <v>-22595148</v>
      </c>
      <c r="J110" s="178"/>
      <c r="K110" s="172">
        <v>1141000</v>
      </c>
      <c r="L110" s="178"/>
      <c r="M110" s="172">
        <v>592948245</v>
      </c>
      <c r="N110" s="178"/>
      <c r="O110" s="172">
        <v>570353097</v>
      </c>
      <c r="P110" s="178"/>
      <c r="Q110" s="172">
        <v>-22595148</v>
      </c>
      <c r="R110" s="169"/>
      <c r="S110" s="155"/>
      <c r="W110" s="158"/>
      <c r="X110" s="154"/>
      <c r="Y110" s="154"/>
    </row>
    <row r="111" spans="1:25" ht="18.75">
      <c r="A111" s="113" t="s">
        <v>462</v>
      </c>
      <c r="C111" s="172">
        <v>30380000</v>
      </c>
      <c r="D111" s="178"/>
      <c r="E111" s="172">
        <v>9850532564</v>
      </c>
      <c r="F111" s="178"/>
      <c r="G111" s="172">
        <v>10569517649</v>
      </c>
      <c r="H111" s="178"/>
      <c r="I111" s="172">
        <v>718985085</v>
      </c>
      <c r="J111" s="178"/>
      <c r="K111" s="172">
        <v>30380000</v>
      </c>
      <c r="L111" s="178"/>
      <c r="M111" s="172">
        <v>9850532564</v>
      </c>
      <c r="N111" s="178"/>
      <c r="O111" s="172">
        <v>10569517649</v>
      </c>
      <c r="P111" s="178"/>
      <c r="Q111" s="172">
        <v>718985085</v>
      </c>
      <c r="R111" s="169"/>
      <c r="S111" s="155"/>
      <c r="W111" s="158"/>
      <c r="X111" s="154"/>
      <c r="Y111" s="154"/>
    </row>
    <row r="112" spans="1:25" ht="18.75">
      <c r="A112" s="113" t="s">
        <v>463</v>
      </c>
      <c r="C112" s="172">
        <v>57345000</v>
      </c>
      <c r="D112" s="178"/>
      <c r="E112" s="172">
        <v>8335260443</v>
      </c>
      <c r="F112" s="178"/>
      <c r="G112" s="172">
        <v>7445981557</v>
      </c>
      <c r="H112" s="178"/>
      <c r="I112" s="172">
        <v>-889278886</v>
      </c>
      <c r="J112" s="178"/>
      <c r="K112" s="172">
        <v>57345000</v>
      </c>
      <c r="L112" s="178"/>
      <c r="M112" s="172">
        <v>8334200148</v>
      </c>
      <c r="N112" s="178"/>
      <c r="O112" s="172">
        <v>7445981557</v>
      </c>
      <c r="P112" s="178"/>
      <c r="Q112" s="172">
        <v>-888218591</v>
      </c>
      <c r="R112" s="169"/>
      <c r="S112" s="155"/>
      <c r="W112" s="158"/>
      <c r="X112" s="154"/>
      <c r="Y112" s="154"/>
    </row>
    <row r="113" spans="1:25" ht="18.75">
      <c r="A113" s="113" t="s">
        <v>464</v>
      </c>
      <c r="C113" s="172">
        <v>17120000</v>
      </c>
      <c r="D113" s="178"/>
      <c r="E113" s="172">
        <v>35369027</v>
      </c>
      <c r="F113" s="178"/>
      <c r="G113" s="172">
        <v>872895171</v>
      </c>
      <c r="H113" s="178"/>
      <c r="I113" s="172">
        <v>837526144</v>
      </c>
      <c r="J113" s="178"/>
      <c r="K113" s="172">
        <v>17120000</v>
      </c>
      <c r="L113" s="178"/>
      <c r="M113" s="172">
        <v>35369027</v>
      </c>
      <c r="N113" s="178"/>
      <c r="O113" s="172">
        <v>872895171</v>
      </c>
      <c r="P113" s="178"/>
      <c r="Q113" s="172">
        <v>837526144</v>
      </c>
      <c r="R113" s="169"/>
      <c r="S113" s="155"/>
      <c r="W113" s="158"/>
      <c r="X113" s="154"/>
      <c r="Y113" s="154"/>
    </row>
    <row r="114" spans="1:25" ht="18.75">
      <c r="A114" s="113" t="s">
        <v>465</v>
      </c>
      <c r="C114" s="172">
        <v>50000</v>
      </c>
      <c r="D114" s="178"/>
      <c r="E114" s="172">
        <v>12912477</v>
      </c>
      <c r="F114" s="178"/>
      <c r="G114" s="172">
        <v>32491632</v>
      </c>
      <c r="H114" s="178"/>
      <c r="I114" s="172">
        <v>19579155</v>
      </c>
      <c r="J114" s="178"/>
      <c r="K114" s="172">
        <v>50000</v>
      </c>
      <c r="L114" s="178"/>
      <c r="M114" s="172">
        <v>12912477</v>
      </c>
      <c r="N114" s="178"/>
      <c r="O114" s="172">
        <v>32491632</v>
      </c>
      <c r="P114" s="178"/>
      <c r="Q114" s="172">
        <v>19579155</v>
      </c>
      <c r="R114" s="169"/>
      <c r="S114" s="155"/>
      <c r="W114" s="158"/>
      <c r="X114" s="154"/>
      <c r="Y114" s="154"/>
    </row>
    <row r="115" spans="1:25" ht="18.75">
      <c r="A115" s="113" t="s">
        <v>466</v>
      </c>
      <c r="C115" s="172">
        <v>400000</v>
      </c>
      <c r="D115" s="178"/>
      <c r="E115" s="172">
        <v>-123961</v>
      </c>
      <c r="F115" s="178"/>
      <c r="G115" s="172">
        <v>279528003</v>
      </c>
      <c r="H115" s="178"/>
      <c r="I115" s="172">
        <v>279651964</v>
      </c>
      <c r="J115" s="178"/>
      <c r="K115" s="172">
        <v>400000</v>
      </c>
      <c r="L115" s="178"/>
      <c r="M115" s="172">
        <v>-123961</v>
      </c>
      <c r="N115" s="178"/>
      <c r="O115" s="172">
        <v>279528003</v>
      </c>
      <c r="P115" s="178"/>
      <c r="Q115" s="172">
        <v>279651964</v>
      </c>
      <c r="R115" s="169"/>
      <c r="S115" s="155"/>
      <c r="W115" s="158"/>
      <c r="X115" s="154"/>
      <c r="Y115" s="154"/>
    </row>
    <row r="116" spans="1:25" ht="18.75">
      <c r="A116" s="113" t="s">
        <v>467</v>
      </c>
      <c r="C116" s="172">
        <v>11911000</v>
      </c>
      <c r="D116" s="178"/>
      <c r="E116" s="172">
        <v>12000</v>
      </c>
      <c r="F116" s="178"/>
      <c r="G116" s="172">
        <v>381053853</v>
      </c>
      <c r="H116" s="178"/>
      <c r="I116" s="172">
        <v>381041853</v>
      </c>
      <c r="J116" s="178"/>
      <c r="K116" s="172">
        <v>11911000</v>
      </c>
      <c r="L116" s="178"/>
      <c r="M116" s="172">
        <v>12000</v>
      </c>
      <c r="N116" s="178"/>
      <c r="O116" s="172">
        <v>381053853</v>
      </c>
      <c r="P116" s="178"/>
      <c r="Q116" s="172">
        <v>381041853</v>
      </c>
      <c r="R116" s="169"/>
      <c r="S116" s="155"/>
      <c r="W116" s="158"/>
      <c r="X116" s="154"/>
      <c r="Y116" s="154"/>
    </row>
    <row r="117" spans="1:25" ht="18.75">
      <c r="A117" s="113" t="s">
        <v>468</v>
      </c>
      <c r="C117" s="172">
        <v>1716000</v>
      </c>
      <c r="D117" s="178"/>
      <c r="E117" s="172">
        <v>0</v>
      </c>
      <c r="F117" s="178"/>
      <c r="G117" s="172">
        <v>32595605</v>
      </c>
      <c r="H117" s="178"/>
      <c r="I117" s="172">
        <v>32595605</v>
      </c>
      <c r="J117" s="178"/>
      <c r="K117" s="172">
        <v>1716000</v>
      </c>
      <c r="L117" s="178"/>
      <c r="M117" s="172">
        <v>0</v>
      </c>
      <c r="N117" s="178"/>
      <c r="O117" s="172">
        <v>32595605</v>
      </c>
      <c r="P117" s="178"/>
      <c r="Q117" s="172">
        <v>32595605</v>
      </c>
      <c r="R117" s="169"/>
      <c r="S117" s="155"/>
      <c r="W117" s="158"/>
      <c r="X117" s="154"/>
      <c r="Y117" s="154"/>
    </row>
    <row r="118" spans="1:25" ht="18.75">
      <c r="A118" s="113" t="s">
        <v>469</v>
      </c>
      <c r="C118" s="172">
        <v>10665000</v>
      </c>
      <c r="D118" s="178"/>
      <c r="E118" s="172">
        <v>2314522380</v>
      </c>
      <c r="F118" s="178"/>
      <c r="G118" s="172">
        <v>2633576680</v>
      </c>
      <c r="H118" s="178"/>
      <c r="I118" s="172">
        <v>319054300</v>
      </c>
      <c r="J118" s="178"/>
      <c r="K118" s="172">
        <v>10665000</v>
      </c>
      <c r="L118" s="178"/>
      <c r="M118" s="172">
        <v>2314522380</v>
      </c>
      <c r="N118" s="178"/>
      <c r="O118" s="172">
        <v>2633576680</v>
      </c>
      <c r="P118" s="178"/>
      <c r="Q118" s="172">
        <v>319054300</v>
      </c>
      <c r="R118" s="169"/>
      <c r="S118" s="155"/>
      <c r="W118" s="158"/>
      <c r="X118" s="154"/>
      <c r="Y118" s="154"/>
    </row>
    <row r="119" spans="1:25" ht="18.75">
      <c r="A119" s="113" t="s">
        <v>470</v>
      </c>
      <c r="C119" s="172">
        <v>2351000</v>
      </c>
      <c r="D119" s="178"/>
      <c r="E119" s="172">
        <v>263250132</v>
      </c>
      <c r="F119" s="178"/>
      <c r="G119" s="172">
        <v>303200906</v>
      </c>
      <c r="H119" s="178"/>
      <c r="I119" s="172">
        <v>39950774</v>
      </c>
      <c r="J119" s="178"/>
      <c r="K119" s="172">
        <v>2351000</v>
      </c>
      <c r="L119" s="178"/>
      <c r="M119" s="172">
        <v>263250132</v>
      </c>
      <c r="N119" s="178"/>
      <c r="O119" s="172">
        <v>303200906</v>
      </c>
      <c r="P119" s="178"/>
      <c r="Q119" s="172">
        <v>39950774</v>
      </c>
      <c r="R119" s="169"/>
      <c r="S119" s="155"/>
      <c r="W119" s="158"/>
      <c r="X119" s="154"/>
      <c r="Y119" s="154"/>
    </row>
    <row r="120" spans="1:25" ht="18.75">
      <c r="A120" s="113" t="s">
        <v>471</v>
      </c>
      <c r="C120" s="172">
        <v>84141000</v>
      </c>
      <c r="D120" s="178"/>
      <c r="E120" s="172">
        <v>373941878</v>
      </c>
      <c r="F120" s="178"/>
      <c r="G120" s="172">
        <v>3445293726</v>
      </c>
      <c r="H120" s="178"/>
      <c r="I120" s="172">
        <v>3071351848</v>
      </c>
      <c r="J120" s="178"/>
      <c r="K120" s="172">
        <v>84141000</v>
      </c>
      <c r="L120" s="178"/>
      <c r="M120" s="172">
        <v>373941878</v>
      </c>
      <c r="N120" s="178"/>
      <c r="O120" s="172">
        <v>3445293726</v>
      </c>
      <c r="P120" s="178"/>
      <c r="Q120" s="172">
        <v>3071351848</v>
      </c>
      <c r="R120" s="169"/>
      <c r="S120" s="155"/>
      <c r="W120" s="158"/>
      <c r="X120" s="154"/>
      <c r="Y120" s="154"/>
    </row>
    <row r="121" spans="1:25" ht="18.75">
      <c r="A121" s="113" t="s">
        <v>472</v>
      </c>
      <c r="C121" s="172">
        <v>324000000</v>
      </c>
      <c r="D121" s="178"/>
      <c r="E121" s="172">
        <v>217811694</v>
      </c>
      <c r="F121" s="178"/>
      <c r="G121" s="172">
        <v>1943499420</v>
      </c>
      <c r="H121" s="178"/>
      <c r="I121" s="172">
        <v>1725687726</v>
      </c>
      <c r="J121" s="178"/>
      <c r="K121" s="172">
        <v>324000000</v>
      </c>
      <c r="L121" s="178"/>
      <c r="M121" s="172">
        <v>217811694</v>
      </c>
      <c r="N121" s="178"/>
      <c r="O121" s="172">
        <v>1943499420</v>
      </c>
      <c r="P121" s="178"/>
      <c r="Q121" s="172">
        <v>1725687726</v>
      </c>
      <c r="R121" s="169"/>
      <c r="S121" s="155"/>
      <c r="W121" s="158"/>
      <c r="X121" s="154"/>
      <c r="Y121" s="154"/>
    </row>
    <row r="122" spans="1:25" ht="18.75">
      <c r="A122" s="113" t="s">
        <v>41</v>
      </c>
      <c r="C122" s="172">
        <v>5990000</v>
      </c>
      <c r="D122" s="178"/>
      <c r="E122" s="172">
        <v>1108042587</v>
      </c>
      <c r="F122" s="178"/>
      <c r="G122" s="172">
        <v>1155581713</v>
      </c>
      <c r="H122" s="178"/>
      <c r="I122" s="172">
        <v>47539126</v>
      </c>
      <c r="J122" s="178"/>
      <c r="K122" s="172">
        <v>5990000</v>
      </c>
      <c r="L122" s="178"/>
      <c r="M122" s="172">
        <v>1108042587</v>
      </c>
      <c r="N122" s="178"/>
      <c r="O122" s="172">
        <v>1155581713</v>
      </c>
      <c r="P122" s="178"/>
      <c r="Q122" s="172">
        <v>47539126</v>
      </c>
      <c r="R122" s="169"/>
      <c r="S122" s="155"/>
      <c r="W122" s="158"/>
      <c r="X122" s="154"/>
      <c r="Y122" s="154"/>
    </row>
    <row r="123" spans="1:25" ht="19.5" thickBot="1">
      <c r="A123" s="113" t="s">
        <v>415</v>
      </c>
      <c r="C123" s="179">
        <f>SUM(C69:C122)</f>
        <v>857203274</v>
      </c>
      <c r="D123" s="178"/>
      <c r="E123" s="179">
        <f>SUM(E69:E122)</f>
        <v>40131677186</v>
      </c>
      <c r="F123" s="178"/>
      <c r="G123" s="179">
        <f>SUM(G69:G122)</f>
        <v>46134033876</v>
      </c>
      <c r="H123" s="178"/>
      <c r="I123" s="179">
        <f>SUM(I69:I122)</f>
        <v>6002356690</v>
      </c>
      <c r="J123" s="178"/>
      <c r="K123" s="179">
        <f>SUM(K69:K122)</f>
        <v>949262299</v>
      </c>
      <c r="L123" s="178"/>
      <c r="M123" s="179">
        <f>SUM(M69:M122)</f>
        <v>44948694280</v>
      </c>
      <c r="N123" s="178"/>
      <c r="O123" s="179">
        <f>SUM(O69:O122)</f>
        <v>50847112465</v>
      </c>
      <c r="P123" s="178"/>
      <c r="Q123" s="179">
        <f>SUM(Q69:Q122)</f>
        <v>5898418185</v>
      </c>
      <c r="R123" s="169"/>
      <c r="S123" s="155"/>
      <c r="W123" s="158"/>
      <c r="X123" s="154"/>
      <c r="Y123" s="154"/>
    </row>
    <row r="124" spans="1:25" ht="19.5" thickTop="1">
      <c r="A124" s="214">
        <v>24</v>
      </c>
      <c r="B124" s="214"/>
      <c r="C124" s="214"/>
      <c r="D124" s="214"/>
      <c r="E124" s="214"/>
      <c r="F124" s="214"/>
      <c r="G124" s="214"/>
      <c r="H124" s="214"/>
      <c r="I124" s="214"/>
      <c r="J124" s="214"/>
      <c r="K124" s="214"/>
      <c r="L124" s="214"/>
      <c r="M124" s="214"/>
      <c r="N124" s="214"/>
      <c r="O124" s="214"/>
      <c r="P124" s="214"/>
      <c r="Q124" s="214"/>
      <c r="R124" s="169"/>
      <c r="S124" s="155"/>
      <c r="W124" s="158"/>
      <c r="X124" s="154"/>
      <c r="Y124" s="154"/>
    </row>
    <row r="125" spans="1:25" ht="15" customHeight="1">
      <c r="A125" s="231" t="s">
        <v>0</v>
      </c>
      <c r="B125" s="231"/>
      <c r="C125" s="231"/>
      <c r="D125" s="231"/>
      <c r="E125" s="231"/>
      <c r="F125" s="231"/>
      <c r="G125" s="231"/>
      <c r="H125" s="231"/>
      <c r="I125" s="231"/>
      <c r="J125" s="231"/>
      <c r="K125" s="231"/>
      <c r="L125" s="231"/>
      <c r="M125" s="231"/>
      <c r="N125" s="231"/>
      <c r="O125" s="231"/>
      <c r="P125" s="231"/>
      <c r="Q125" s="231"/>
      <c r="R125" s="169"/>
      <c r="S125" s="155"/>
      <c r="W125" s="158"/>
      <c r="X125" s="154"/>
      <c r="Y125" s="154"/>
    </row>
    <row r="126" spans="1:25" ht="15" customHeight="1">
      <c r="A126" s="231" t="s">
        <v>278</v>
      </c>
      <c r="B126" s="231"/>
      <c r="C126" s="231"/>
      <c r="D126" s="231"/>
      <c r="E126" s="231"/>
      <c r="F126" s="231"/>
      <c r="G126" s="231"/>
      <c r="H126" s="231"/>
      <c r="I126" s="231"/>
      <c r="J126" s="231"/>
      <c r="K126" s="231"/>
      <c r="L126" s="231"/>
      <c r="M126" s="231"/>
      <c r="N126" s="231"/>
      <c r="O126" s="231"/>
      <c r="P126" s="231"/>
      <c r="Q126" s="231"/>
      <c r="R126" s="169"/>
      <c r="S126" s="155"/>
      <c r="W126" s="158"/>
      <c r="X126" s="154"/>
      <c r="Y126" s="154"/>
    </row>
    <row r="127" spans="1:25" ht="15" customHeight="1">
      <c r="A127" s="231" t="s">
        <v>2</v>
      </c>
      <c r="B127" s="231"/>
      <c r="C127" s="231"/>
      <c r="D127" s="231"/>
      <c r="E127" s="231"/>
      <c r="F127" s="231"/>
      <c r="G127" s="231"/>
      <c r="H127" s="231"/>
      <c r="I127" s="231"/>
      <c r="J127" s="231"/>
      <c r="K127" s="231"/>
      <c r="L127" s="231"/>
      <c r="M127" s="231"/>
      <c r="N127" s="231"/>
      <c r="O127" s="231"/>
      <c r="P127" s="231"/>
      <c r="Q127" s="231"/>
      <c r="R127" s="169"/>
      <c r="S127" s="155"/>
      <c r="W127" s="158"/>
      <c r="X127" s="154"/>
      <c r="Y127" s="154"/>
    </row>
    <row r="128" spans="1:25" ht="18.75" customHeight="1">
      <c r="A128" s="226" t="s">
        <v>510</v>
      </c>
      <c r="B128" s="226"/>
      <c r="C128" s="226"/>
      <c r="D128" s="226"/>
      <c r="E128" s="226"/>
      <c r="F128" s="226"/>
      <c r="G128" s="226"/>
      <c r="H128" s="226"/>
      <c r="I128" s="226"/>
      <c r="J128" s="226"/>
      <c r="K128" s="226"/>
      <c r="L128" s="226"/>
      <c r="M128" s="226"/>
      <c r="N128" s="226"/>
      <c r="O128" s="226"/>
      <c r="P128" s="226"/>
      <c r="Q128" s="226"/>
      <c r="R128" s="169"/>
      <c r="S128" s="155"/>
      <c r="W128" s="158"/>
      <c r="X128" s="154"/>
      <c r="Y128" s="154"/>
    </row>
    <row r="129" spans="1:25" ht="21">
      <c r="A129" s="227" t="s">
        <v>281</v>
      </c>
      <c r="C129" s="232" t="s">
        <v>293</v>
      </c>
      <c r="D129" s="232"/>
      <c r="E129" s="232"/>
      <c r="F129" s="232"/>
      <c r="G129" s="232"/>
      <c r="H129" s="232"/>
      <c r="I129" s="232"/>
      <c r="K129" s="232" t="s">
        <v>294</v>
      </c>
      <c r="L129" s="232"/>
      <c r="M129" s="232"/>
      <c r="N129" s="232"/>
      <c r="O129" s="232"/>
      <c r="P129" s="232"/>
      <c r="Q129" s="232"/>
      <c r="R129" s="169"/>
      <c r="S129" s="155"/>
      <c r="W129" s="158"/>
      <c r="X129" s="154"/>
      <c r="Y129" s="154"/>
    </row>
    <row r="130" spans="1:25" s="138" customFormat="1" ht="31.5" customHeight="1">
      <c r="A130" s="217"/>
      <c r="C130" s="174" t="s">
        <v>13</v>
      </c>
      <c r="D130" s="175"/>
      <c r="E130" s="174" t="s">
        <v>338</v>
      </c>
      <c r="F130" s="175"/>
      <c r="G130" s="174" t="s">
        <v>339</v>
      </c>
      <c r="H130" s="175"/>
      <c r="I130" s="174" t="s">
        <v>340</v>
      </c>
      <c r="J130" s="176"/>
      <c r="K130" s="174" t="s">
        <v>13</v>
      </c>
      <c r="L130" s="175"/>
      <c r="M130" s="174" t="s">
        <v>338</v>
      </c>
      <c r="N130" s="175"/>
      <c r="O130" s="174" t="s">
        <v>339</v>
      </c>
      <c r="P130" s="175"/>
      <c r="Q130" s="177" t="s">
        <v>340</v>
      </c>
      <c r="R130" s="169"/>
      <c r="S130" s="182"/>
      <c r="W130" s="158"/>
      <c r="X130" s="154"/>
      <c r="Y130" s="154"/>
    </row>
    <row r="131" spans="1:25" ht="16.5" customHeight="1">
      <c r="A131" s="113" t="s">
        <v>417</v>
      </c>
      <c r="C131" s="172">
        <f>C123</f>
        <v>857203274</v>
      </c>
      <c r="D131" s="178"/>
      <c r="E131" s="172">
        <f>E123</f>
        <v>40131677186</v>
      </c>
      <c r="F131" s="178"/>
      <c r="G131" s="172">
        <f>G123</f>
        <v>46134033876</v>
      </c>
      <c r="H131" s="178"/>
      <c r="I131" s="172">
        <f>I123</f>
        <v>6002356690</v>
      </c>
      <c r="J131" s="178"/>
      <c r="K131" s="172">
        <f>K123</f>
        <v>949262299</v>
      </c>
      <c r="L131" s="178"/>
      <c r="M131" s="172">
        <f>M123</f>
        <v>44948694280</v>
      </c>
      <c r="N131" s="178"/>
      <c r="O131" s="172">
        <f>O123</f>
        <v>50847112465</v>
      </c>
      <c r="P131" s="178"/>
      <c r="Q131" s="172">
        <f>Q123</f>
        <v>5898418185</v>
      </c>
      <c r="R131" s="169"/>
      <c r="S131" s="155"/>
      <c r="W131" s="158"/>
      <c r="X131" s="154"/>
      <c r="Y131" s="154"/>
    </row>
    <row r="132" spans="1:25" ht="16.5" customHeight="1">
      <c r="A132" s="113" t="s">
        <v>149</v>
      </c>
      <c r="C132" s="172">
        <v>1923000</v>
      </c>
      <c r="D132" s="178"/>
      <c r="E132" s="172">
        <v>1580276953</v>
      </c>
      <c r="F132" s="178"/>
      <c r="G132" s="172">
        <v>1917558157</v>
      </c>
      <c r="H132" s="178"/>
      <c r="I132" s="172">
        <v>337281204</v>
      </c>
      <c r="J132" s="178"/>
      <c r="K132" s="172">
        <v>1923000</v>
      </c>
      <c r="L132" s="178"/>
      <c r="M132" s="172">
        <v>1580276953</v>
      </c>
      <c r="N132" s="178"/>
      <c r="O132" s="172">
        <v>1917558157</v>
      </c>
      <c r="P132" s="178"/>
      <c r="Q132" s="172">
        <v>337281204</v>
      </c>
      <c r="R132" s="169"/>
      <c r="S132" s="155"/>
      <c r="W132" s="158"/>
      <c r="X132" s="154"/>
      <c r="Y132" s="154"/>
    </row>
    <row r="133" spans="1:25" ht="16.5" customHeight="1">
      <c r="A133" s="113" t="s">
        <v>473</v>
      </c>
      <c r="C133" s="172">
        <v>8000</v>
      </c>
      <c r="D133" s="178"/>
      <c r="E133" s="172">
        <v>0</v>
      </c>
      <c r="F133" s="178"/>
      <c r="G133" s="172">
        <v>1439629</v>
      </c>
      <c r="H133" s="178"/>
      <c r="I133" s="172">
        <v>1439629</v>
      </c>
      <c r="J133" s="178"/>
      <c r="K133" s="172">
        <v>8000</v>
      </c>
      <c r="L133" s="178"/>
      <c r="M133" s="172">
        <v>0</v>
      </c>
      <c r="N133" s="178"/>
      <c r="O133" s="172">
        <v>1439629</v>
      </c>
      <c r="P133" s="178"/>
      <c r="Q133" s="172">
        <v>1439629</v>
      </c>
      <c r="R133" s="169"/>
      <c r="S133" s="155"/>
      <c r="W133" s="158"/>
      <c r="X133" s="154"/>
      <c r="Y133" s="154"/>
    </row>
    <row r="134" spans="1:25" ht="16.5" customHeight="1">
      <c r="A134" s="113" t="s">
        <v>474</v>
      </c>
      <c r="C134" s="172">
        <v>2000</v>
      </c>
      <c r="D134" s="178"/>
      <c r="E134" s="172">
        <v>0</v>
      </c>
      <c r="F134" s="178"/>
      <c r="G134" s="172">
        <v>18000</v>
      </c>
      <c r="H134" s="178"/>
      <c r="I134" s="172">
        <v>18000</v>
      </c>
      <c r="J134" s="178"/>
      <c r="K134" s="172">
        <v>2000</v>
      </c>
      <c r="L134" s="178"/>
      <c r="M134" s="172">
        <v>0</v>
      </c>
      <c r="N134" s="178"/>
      <c r="O134" s="172">
        <v>18000</v>
      </c>
      <c r="P134" s="178"/>
      <c r="Q134" s="172">
        <v>18000</v>
      </c>
      <c r="R134" s="169"/>
      <c r="S134" s="155"/>
      <c r="W134" s="158"/>
      <c r="X134" s="154"/>
      <c r="Y134" s="154"/>
    </row>
    <row r="135" spans="1:25" ht="16.5" customHeight="1">
      <c r="A135" s="113" t="s">
        <v>475</v>
      </c>
      <c r="C135" s="172">
        <v>690000</v>
      </c>
      <c r="D135" s="178"/>
      <c r="E135" s="172">
        <v>690175</v>
      </c>
      <c r="F135" s="178"/>
      <c r="G135" s="172">
        <v>33111472</v>
      </c>
      <c r="H135" s="178"/>
      <c r="I135" s="172">
        <v>32421297</v>
      </c>
      <c r="J135" s="178"/>
      <c r="K135" s="172">
        <v>690000</v>
      </c>
      <c r="L135" s="178"/>
      <c r="M135" s="172">
        <v>690175</v>
      </c>
      <c r="N135" s="178"/>
      <c r="O135" s="172">
        <v>33111472</v>
      </c>
      <c r="P135" s="178"/>
      <c r="Q135" s="172">
        <v>32421297</v>
      </c>
      <c r="R135" s="169"/>
      <c r="S135" s="155"/>
      <c r="W135" s="158"/>
      <c r="X135" s="154"/>
      <c r="Y135" s="154"/>
    </row>
    <row r="136" spans="1:25" ht="16.5" customHeight="1">
      <c r="A136" s="113" t="s">
        <v>476</v>
      </c>
      <c r="C136" s="172">
        <v>312000</v>
      </c>
      <c r="D136" s="178"/>
      <c r="E136" s="172">
        <v>1560397</v>
      </c>
      <c r="F136" s="178"/>
      <c r="G136" s="172">
        <v>5614554</v>
      </c>
      <c r="H136" s="178"/>
      <c r="I136" s="172">
        <v>4054157</v>
      </c>
      <c r="J136" s="178"/>
      <c r="K136" s="172">
        <v>312000</v>
      </c>
      <c r="L136" s="178"/>
      <c r="M136" s="172">
        <v>1560397</v>
      </c>
      <c r="N136" s="178"/>
      <c r="O136" s="172">
        <v>5614554</v>
      </c>
      <c r="P136" s="178"/>
      <c r="Q136" s="172">
        <v>4054157</v>
      </c>
      <c r="R136" s="169"/>
      <c r="S136" s="155"/>
      <c r="W136" s="158"/>
      <c r="X136" s="154"/>
      <c r="Y136" s="154"/>
    </row>
    <row r="137" spans="1:25" ht="16.5" customHeight="1">
      <c r="A137" s="113" t="s">
        <v>477</v>
      </c>
      <c r="C137" s="172">
        <v>32029000</v>
      </c>
      <c r="D137" s="178"/>
      <c r="E137" s="172">
        <v>17328276499</v>
      </c>
      <c r="F137" s="178"/>
      <c r="G137" s="172">
        <v>19692698966</v>
      </c>
      <c r="H137" s="178"/>
      <c r="I137" s="172">
        <v>2364422467</v>
      </c>
      <c r="J137" s="178"/>
      <c r="K137" s="172">
        <v>32029000</v>
      </c>
      <c r="L137" s="178"/>
      <c r="M137" s="172">
        <v>17328276499</v>
      </c>
      <c r="N137" s="178"/>
      <c r="O137" s="172">
        <v>19692698966</v>
      </c>
      <c r="P137" s="178"/>
      <c r="Q137" s="172">
        <v>2364422467</v>
      </c>
      <c r="R137" s="169"/>
      <c r="S137" s="155"/>
      <c r="W137" s="158"/>
      <c r="X137" s="154"/>
      <c r="Y137" s="154"/>
    </row>
    <row r="138" spans="1:25" ht="16.5" customHeight="1">
      <c r="A138" s="113" t="s">
        <v>478</v>
      </c>
      <c r="C138" s="172">
        <v>274000</v>
      </c>
      <c r="D138" s="178"/>
      <c r="E138" s="172">
        <v>120966075</v>
      </c>
      <c r="F138" s="178"/>
      <c r="G138" s="172">
        <v>140799735</v>
      </c>
      <c r="H138" s="178"/>
      <c r="I138" s="172">
        <v>19833660</v>
      </c>
      <c r="J138" s="178"/>
      <c r="K138" s="172">
        <v>274000</v>
      </c>
      <c r="L138" s="178"/>
      <c r="M138" s="172">
        <v>120966075</v>
      </c>
      <c r="N138" s="178"/>
      <c r="O138" s="172">
        <v>140799735</v>
      </c>
      <c r="P138" s="178"/>
      <c r="Q138" s="172">
        <v>19833660</v>
      </c>
      <c r="R138" s="169"/>
      <c r="S138" s="155"/>
      <c r="W138" s="158"/>
      <c r="X138" s="154"/>
      <c r="Y138" s="154"/>
    </row>
    <row r="139" spans="1:25" ht="16.5" customHeight="1">
      <c r="A139" s="113" t="s">
        <v>479</v>
      </c>
      <c r="C139" s="172">
        <v>1223000</v>
      </c>
      <c r="D139" s="178"/>
      <c r="E139" s="172">
        <v>419537261</v>
      </c>
      <c r="F139" s="178"/>
      <c r="G139" s="172">
        <v>511082363</v>
      </c>
      <c r="H139" s="178"/>
      <c r="I139" s="172">
        <v>91545102</v>
      </c>
      <c r="J139" s="178"/>
      <c r="K139" s="172">
        <v>1223000</v>
      </c>
      <c r="L139" s="178"/>
      <c r="M139" s="172">
        <v>419537261</v>
      </c>
      <c r="N139" s="178"/>
      <c r="O139" s="172">
        <v>511082363</v>
      </c>
      <c r="P139" s="178"/>
      <c r="Q139" s="172">
        <v>91545102</v>
      </c>
      <c r="R139" s="169"/>
      <c r="S139" s="155"/>
      <c r="W139" s="158"/>
      <c r="X139" s="154"/>
      <c r="Y139" s="154"/>
    </row>
    <row r="140" spans="1:25" ht="16.5" customHeight="1">
      <c r="A140" s="113" t="s">
        <v>480</v>
      </c>
      <c r="C140" s="172">
        <v>4580000</v>
      </c>
      <c r="D140" s="178"/>
      <c r="E140" s="172">
        <v>1113351174</v>
      </c>
      <c r="F140" s="178"/>
      <c r="G140" s="172">
        <v>1465157691</v>
      </c>
      <c r="H140" s="178"/>
      <c r="I140" s="172">
        <v>351806517</v>
      </c>
      <c r="J140" s="178"/>
      <c r="K140" s="172">
        <v>4580000</v>
      </c>
      <c r="L140" s="178"/>
      <c r="M140" s="172">
        <v>1113351174</v>
      </c>
      <c r="N140" s="178"/>
      <c r="O140" s="172">
        <v>1465157691</v>
      </c>
      <c r="P140" s="178"/>
      <c r="Q140" s="172">
        <v>351806517</v>
      </c>
      <c r="R140" s="169"/>
      <c r="S140" s="155"/>
      <c r="W140" s="158"/>
      <c r="X140" s="154"/>
      <c r="Y140" s="154"/>
    </row>
    <row r="141" spans="1:25" ht="16.5" customHeight="1">
      <c r="A141" s="113" t="s">
        <v>481</v>
      </c>
      <c r="C141" s="172">
        <v>7315000</v>
      </c>
      <c r="D141" s="178"/>
      <c r="E141" s="172">
        <v>1037471770</v>
      </c>
      <c r="F141" s="178"/>
      <c r="G141" s="172">
        <v>1663363461</v>
      </c>
      <c r="H141" s="178"/>
      <c r="I141" s="172">
        <v>625891691</v>
      </c>
      <c r="J141" s="178"/>
      <c r="K141" s="172">
        <v>7315000</v>
      </c>
      <c r="L141" s="178"/>
      <c r="M141" s="172">
        <v>1037471770</v>
      </c>
      <c r="N141" s="178"/>
      <c r="O141" s="172">
        <v>1663363461</v>
      </c>
      <c r="P141" s="178"/>
      <c r="Q141" s="172">
        <v>625891691</v>
      </c>
      <c r="R141" s="169"/>
      <c r="S141" s="155"/>
      <c r="W141" s="158"/>
      <c r="X141" s="154"/>
      <c r="Y141" s="154"/>
    </row>
    <row r="142" spans="1:25" ht="16.5" customHeight="1">
      <c r="A142" s="113" t="s">
        <v>482</v>
      </c>
      <c r="C142" s="172">
        <v>16243000</v>
      </c>
      <c r="D142" s="178"/>
      <c r="E142" s="172">
        <v>-192033397</v>
      </c>
      <c r="F142" s="178"/>
      <c r="G142" s="172">
        <v>2029852178</v>
      </c>
      <c r="H142" s="178"/>
      <c r="I142" s="172">
        <v>2221885575</v>
      </c>
      <c r="J142" s="178"/>
      <c r="K142" s="172">
        <v>16243000</v>
      </c>
      <c r="L142" s="178"/>
      <c r="M142" s="172">
        <v>-192033397</v>
      </c>
      <c r="N142" s="178"/>
      <c r="O142" s="172">
        <v>2029852178</v>
      </c>
      <c r="P142" s="178"/>
      <c r="Q142" s="172">
        <v>2221885575</v>
      </c>
      <c r="R142" s="169"/>
      <c r="S142" s="155"/>
      <c r="W142" s="158"/>
      <c r="X142" s="154"/>
      <c r="Y142" s="154"/>
    </row>
    <row r="143" spans="1:25" ht="16.5" customHeight="1">
      <c r="A143" s="113" t="s">
        <v>483</v>
      </c>
      <c r="C143" s="172">
        <v>25158000</v>
      </c>
      <c r="D143" s="178"/>
      <c r="E143" s="172">
        <v>31982357</v>
      </c>
      <c r="F143" s="178"/>
      <c r="G143" s="172">
        <v>729394133</v>
      </c>
      <c r="H143" s="178"/>
      <c r="I143" s="172">
        <v>697411776</v>
      </c>
      <c r="J143" s="178"/>
      <c r="K143" s="172">
        <v>25158000</v>
      </c>
      <c r="L143" s="178"/>
      <c r="M143" s="172">
        <v>31982357</v>
      </c>
      <c r="N143" s="178"/>
      <c r="O143" s="172">
        <v>729394133</v>
      </c>
      <c r="P143" s="178"/>
      <c r="Q143" s="172">
        <v>697411776</v>
      </c>
      <c r="R143" s="169"/>
      <c r="S143" s="155"/>
      <c r="W143" s="158"/>
      <c r="X143" s="154"/>
      <c r="Y143" s="154"/>
    </row>
    <row r="144" spans="1:25" ht="16.5" customHeight="1">
      <c r="A144" s="113" t="s">
        <v>171</v>
      </c>
      <c r="C144" s="172">
        <v>20630000</v>
      </c>
      <c r="D144" s="178"/>
      <c r="E144" s="172">
        <v>14838529112</v>
      </c>
      <c r="F144" s="178"/>
      <c r="G144" s="172">
        <v>18836044479</v>
      </c>
      <c r="H144" s="178"/>
      <c r="I144" s="172">
        <v>3997515367</v>
      </c>
      <c r="J144" s="178"/>
      <c r="K144" s="172">
        <v>20630000</v>
      </c>
      <c r="L144" s="178"/>
      <c r="M144" s="172">
        <v>14838529112</v>
      </c>
      <c r="N144" s="178"/>
      <c r="O144" s="172">
        <v>18836044479</v>
      </c>
      <c r="P144" s="178"/>
      <c r="Q144" s="172">
        <v>3997515367</v>
      </c>
      <c r="R144" s="169"/>
      <c r="S144" s="155"/>
      <c r="W144" s="158"/>
      <c r="X144" s="154"/>
      <c r="Y144" s="154"/>
    </row>
    <row r="145" spans="1:25" ht="16.5" customHeight="1">
      <c r="A145" s="113" t="s">
        <v>136</v>
      </c>
      <c r="C145" s="172">
        <v>2760000</v>
      </c>
      <c r="D145" s="178"/>
      <c r="E145" s="172">
        <v>1436928125</v>
      </c>
      <c r="F145" s="178"/>
      <c r="G145" s="172">
        <v>1849223503</v>
      </c>
      <c r="H145" s="178"/>
      <c r="I145" s="172">
        <v>412295378</v>
      </c>
      <c r="J145" s="178"/>
      <c r="K145" s="172">
        <v>2760000</v>
      </c>
      <c r="L145" s="178"/>
      <c r="M145" s="172">
        <v>1436928125</v>
      </c>
      <c r="N145" s="178"/>
      <c r="O145" s="172">
        <v>1849223503</v>
      </c>
      <c r="P145" s="178"/>
      <c r="Q145" s="172">
        <v>412295378</v>
      </c>
      <c r="R145" s="169"/>
      <c r="S145" s="155"/>
      <c r="W145" s="158"/>
      <c r="X145" s="154"/>
      <c r="Y145" s="154"/>
    </row>
    <row r="146" spans="1:25" ht="16.5" customHeight="1">
      <c r="A146" s="113" t="s">
        <v>161</v>
      </c>
      <c r="C146" s="172">
        <v>14359000</v>
      </c>
      <c r="D146" s="178"/>
      <c r="E146" s="172">
        <v>4456604810</v>
      </c>
      <c r="F146" s="178"/>
      <c r="G146" s="172">
        <v>7072611168</v>
      </c>
      <c r="H146" s="178"/>
      <c r="I146" s="172">
        <v>2616006358</v>
      </c>
      <c r="J146" s="178"/>
      <c r="K146" s="172">
        <v>14359000</v>
      </c>
      <c r="L146" s="178"/>
      <c r="M146" s="172">
        <v>4456604810</v>
      </c>
      <c r="N146" s="178"/>
      <c r="O146" s="172">
        <v>7072611168</v>
      </c>
      <c r="P146" s="178"/>
      <c r="Q146" s="172">
        <v>2616006358</v>
      </c>
      <c r="R146" s="169"/>
      <c r="S146" s="155"/>
      <c r="W146" s="158"/>
      <c r="X146" s="154"/>
      <c r="Y146" s="154"/>
    </row>
    <row r="147" spans="1:25" ht="16.5" customHeight="1">
      <c r="A147" s="113" t="s">
        <v>84</v>
      </c>
      <c r="C147" s="172">
        <v>21563000</v>
      </c>
      <c r="D147" s="178"/>
      <c r="E147" s="172">
        <v>3183043628</v>
      </c>
      <c r="F147" s="178"/>
      <c r="G147" s="172">
        <v>7013154762</v>
      </c>
      <c r="H147" s="178"/>
      <c r="I147" s="172">
        <v>3830111134</v>
      </c>
      <c r="J147" s="178"/>
      <c r="K147" s="172">
        <v>21563000</v>
      </c>
      <c r="L147" s="178"/>
      <c r="M147" s="172">
        <v>3183043628</v>
      </c>
      <c r="N147" s="178"/>
      <c r="O147" s="172">
        <v>7013154762</v>
      </c>
      <c r="P147" s="178"/>
      <c r="Q147" s="172">
        <v>3830111134</v>
      </c>
      <c r="R147" s="169"/>
      <c r="S147" s="155"/>
      <c r="W147" s="158"/>
      <c r="X147" s="154"/>
      <c r="Y147" s="154"/>
    </row>
    <row r="148" spans="1:25" ht="16.5" customHeight="1">
      <c r="A148" s="113" t="s">
        <v>484</v>
      </c>
      <c r="C148" s="172">
        <v>83444000</v>
      </c>
      <c r="D148" s="178"/>
      <c r="E148" s="172">
        <v>5547985808</v>
      </c>
      <c r="F148" s="178"/>
      <c r="G148" s="172">
        <v>7732114915</v>
      </c>
      <c r="H148" s="178"/>
      <c r="I148" s="172">
        <v>2184129107</v>
      </c>
      <c r="J148" s="178"/>
      <c r="K148" s="172">
        <v>83444000</v>
      </c>
      <c r="L148" s="178"/>
      <c r="M148" s="172">
        <v>5547985808</v>
      </c>
      <c r="N148" s="178"/>
      <c r="O148" s="172">
        <v>7732114915</v>
      </c>
      <c r="P148" s="178"/>
      <c r="Q148" s="172">
        <v>2184129107</v>
      </c>
      <c r="R148" s="169"/>
      <c r="S148" s="155"/>
      <c r="W148" s="158"/>
      <c r="X148" s="154"/>
      <c r="Y148" s="154"/>
    </row>
    <row r="149" spans="1:25" ht="16.5" customHeight="1">
      <c r="A149" s="113" t="s">
        <v>485</v>
      </c>
      <c r="C149" s="172">
        <v>25906000</v>
      </c>
      <c r="D149" s="178"/>
      <c r="E149" s="172">
        <v>574849859</v>
      </c>
      <c r="F149" s="178"/>
      <c r="G149" s="172">
        <v>906476536</v>
      </c>
      <c r="H149" s="178"/>
      <c r="I149" s="172">
        <v>331626677</v>
      </c>
      <c r="J149" s="178"/>
      <c r="K149" s="172">
        <v>25906000</v>
      </c>
      <c r="L149" s="178"/>
      <c r="M149" s="172">
        <v>574849859</v>
      </c>
      <c r="N149" s="178"/>
      <c r="O149" s="172">
        <v>906476536</v>
      </c>
      <c r="P149" s="178"/>
      <c r="Q149" s="172">
        <v>331626677</v>
      </c>
      <c r="R149" s="169"/>
      <c r="S149" s="155"/>
      <c r="W149" s="158"/>
      <c r="X149" s="154"/>
      <c r="Y149" s="154"/>
    </row>
    <row r="150" spans="1:25" ht="16.5" customHeight="1">
      <c r="A150" s="113" t="s">
        <v>175</v>
      </c>
      <c r="C150" s="172">
        <v>2401000</v>
      </c>
      <c r="D150" s="178"/>
      <c r="E150" s="172">
        <v>2215415909</v>
      </c>
      <c r="F150" s="178"/>
      <c r="G150" s="172">
        <v>2644472775</v>
      </c>
      <c r="H150" s="178"/>
      <c r="I150" s="172">
        <v>429056866</v>
      </c>
      <c r="J150" s="178"/>
      <c r="K150" s="172">
        <v>2401000</v>
      </c>
      <c r="L150" s="178"/>
      <c r="M150" s="172">
        <v>2215415909</v>
      </c>
      <c r="N150" s="178"/>
      <c r="O150" s="172">
        <v>2644472775</v>
      </c>
      <c r="P150" s="178"/>
      <c r="Q150" s="172">
        <v>429056866</v>
      </c>
      <c r="R150" s="169"/>
      <c r="S150" s="155"/>
      <c r="W150" s="158"/>
      <c r="X150" s="154"/>
      <c r="Y150" s="154"/>
    </row>
    <row r="151" spans="1:25" ht="16.5" customHeight="1">
      <c r="A151" s="113" t="s">
        <v>122</v>
      </c>
      <c r="C151" s="172">
        <v>1000</v>
      </c>
      <c r="D151" s="178"/>
      <c r="E151" s="172">
        <v>367022</v>
      </c>
      <c r="F151" s="178"/>
      <c r="G151" s="172">
        <v>599846</v>
      </c>
      <c r="H151" s="178"/>
      <c r="I151" s="172">
        <v>232824</v>
      </c>
      <c r="J151" s="178"/>
      <c r="K151" s="172">
        <v>1000</v>
      </c>
      <c r="L151" s="178"/>
      <c r="M151" s="172">
        <v>367022</v>
      </c>
      <c r="N151" s="178"/>
      <c r="O151" s="172">
        <v>599846</v>
      </c>
      <c r="P151" s="178"/>
      <c r="Q151" s="172">
        <v>232824</v>
      </c>
      <c r="R151" s="169"/>
      <c r="S151" s="155"/>
      <c r="W151" s="158"/>
      <c r="X151" s="154"/>
      <c r="Y151" s="154"/>
    </row>
    <row r="152" spans="1:25" ht="16.5" customHeight="1">
      <c r="A152" s="113" t="s">
        <v>486</v>
      </c>
      <c r="C152" s="172">
        <v>224000</v>
      </c>
      <c r="D152" s="178"/>
      <c r="E152" s="172">
        <v>-43668752</v>
      </c>
      <c r="F152" s="178"/>
      <c r="G152" s="172">
        <v>12316828</v>
      </c>
      <c r="H152" s="178"/>
      <c r="I152" s="172">
        <v>55985580</v>
      </c>
      <c r="J152" s="178"/>
      <c r="K152" s="172">
        <v>224000</v>
      </c>
      <c r="L152" s="178"/>
      <c r="M152" s="172">
        <v>-43668752</v>
      </c>
      <c r="N152" s="178"/>
      <c r="O152" s="172">
        <v>12316828</v>
      </c>
      <c r="P152" s="178"/>
      <c r="Q152" s="172">
        <v>55985580</v>
      </c>
      <c r="R152" s="169"/>
      <c r="S152" s="155"/>
      <c r="W152" s="158"/>
      <c r="X152" s="154"/>
      <c r="Y152" s="154"/>
    </row>
    <row r="153" spans="1:25" ht="16.5" customHeight="1">
      <c r="A153" s="113" t="s">
        <v>487</v>
      </c>
      <c r="C153" s="172">
        <v>1000</v>
      </c>
      <c r="D153" s="178"/>
      <c r="E153" s="172">
        <v>-470879</v>
      </c>
      <c r="F153" s="178"/>
      <c r="G153" s="172">
        <v>28993</v>
      </c>
      <c r="H153" s="178"/>
      <c r="I153" s="172">
        <v>499872</v>
      </c>
      <c r="J153" s="178"/>
      <c r="K153" s="172">
        <v>1000</v>
      </c>
      <c r="L153" s="178"/>
      <c r="M153" s="172">
        <v>-470879</v>
      </c>
      <c r="N153" s="178"/>
      <c r="O153" s="172">
        <v>28993</v>
      </c>
      <c r="P153" s="178"/>
      <c r="Q153" s="172">
        <v>499872</v>
      </c>
      <c r="R153" s="169"/>
      <c r="S153" s="155"/>
      <c r="W153" s="158"/>
      <c r="X153" s="154"/>
      <c r="Y153" s="154"/>
    </row>
    <row r="154" spans="1:25" ht="16.5" customHeight="1">
      <c r="A154" s="113" t="s">
        <v>94</v>
      </c>
      <c r="C154" s="172">
        <v>3001000</v>
      </c>
      <c r="D154" s="178"/>
      <c r="E154" s="172">
        <v>-1610993</v>
      </c>
      <c r="F154" s="178"/>
      <c r="G154" s="172">
        <v>2010152253</v>
      </c>
      <c r="H154" s="178"/>
      <c r="I154" s="172">
        <v>2011763246</v>
      </c>
      <c r="J154" s="178"/>
      <c r="K154" s="172">
        <v>3001000</v>
      </c>
      <c r="L154" s="178"/>
      <c r="M154" s="172">
        <v>-1610993</v>
      </c>
      <c r="N154" s="178"/>
      <c r="O154" s="172">
        <v>2010152253</v>
      </c>
      <c r="P154" s="178"/>
      <c r="Q154" s="172">
        <v>2011763246</v>
      </c>
      <c r="R154" s="169"/>
      <c r="S154" s="155"/>
      <c r="W154" s="158"/>
      <c r="X154" s="154"/>
      <c r="Y154" s="154"/>
    </row>
    <row r="155" spans="1:25" ht="16.5" customHeight="1">
      <c r="A155" s="113" t="s">
        <v>165</v>
      </c>
      <c r="C155" s="172">
        <v>1027000</v>
      </c>
      <c r="D155" s="178"/>
      <c r="E155" s="172">
        <v>326029308</v>
      </c>
      <c r="F155" s="178"/>
      <c r="G155" s="172">
        <v>331009242</v>
      </c>
      <c r="H155" s="178"/>
      <c r="I155" s="172">
        <v>4979934</v>
      </c>
      <c r="J155" s="178"/>
      <c r="K155" s="172">
        <v>1027000</v>
      </c>
      <c r="L155" s="178"/>
      <c r="M155" s="172">
        <v>326029308</v>
      </c>
      <c r="N155" s="178"/>
      <c r="O155" s="172">
        <v>331009242</v>
      </c>
      <c r="P155" s="178"/>
      <c r="Q155" s="172">
        <v>4979934</v>
      </c>
      <c r="R155" s="169"/>
      <c r="S155" s="155"/>
      <c r="W155" s="158"/>
      <c r="X155" s="154"/>
      <c r="Y155" s="154"/>
    </row>
    <row r="156" spans="1:25" ht="16.5" customHeight="1">
      <c r="A156" s="113" t="s">
        <v>132</v>
      </c>
      <c r="C156" s="172">
        <v>1000000</v>
      </c>
      <c r="D156" s="178"/>
      <c r="E156" s="172">
        <v>218043128</v>
      </c>
      <c r="F156" s="178"/>
      <c r="G156" s="172">
        <v>223000000</v>
      </c>
      <c r="H156" s="178"/>
      <c r="I156" s="172">
        <v>4956872</v>
      </c>
      <c r="J156" s="178"/>
      <c r="K156" s="172">
        <v>1000000</v>
      </c>
      <c r="L156" s="178"/>
      <c r="M156" s="172">
        <v>218043128</v>
      </c>
      <c r="N156" s="178"/>
      <c r="O156" s="172">
        <v>223000000</v>
      </c>
      <c r="P156" s="178"/>
      <c r="Q156" s="172">
        <v>4956872</v>
      </c>
      <c r="R156" s="169"/>
      <c r="S156" s="155"/>
      <c r="W156" s="158"/>
      <c r="X156" s="154"/>
      <c r="Y156" s="154"/>
    </row>
    <row r="157" spans="1:25" ht="16.5" customHeight="1">
      <c r="A157" s="113" t="s">
        <v>173</v>
      </c>
      <c r="C157" s="172">
        <v>3942000</v>
      </c>
      <c r="D157" s="178"/>
      <c r="E157" s="172">
        <v>467912349</v>
      </c>
      <c r="F157" s="178"/>
      <c r="G157" s="172">
        <v>493872872</v>
      </c>
      <c r="H157" s="178"/>
      <c r="I157" s="172">
        <v>25960523</v>
      </c>
      <c r="J157" s="178"/>
      <c r="K157" s="172">
        <v>3942000</v>
      </c>
      <c r="L157" s="178"/>
      <c r="M157" s="172">
        <v>467912349</v>
      </c>
      <c r="N157" s="178"/>
      <c r="O157" s="172">
        <v>493872872</v>
      </c>
      <c r="P157" s="178"/>
      <c r="Q157" s="172">
        <v>25960523</v>
      </c>
      <c r="R157" s="169"/>
      <c r="S157" s="155"/>
      <c r="W157" s="158"/>
      <c r="X157" s="154"/>
      <c r="Y157" s="154"/>
    </row>
    <row r="158" spans="1:25" ht="16.5" customHeight="1">
      <c r="A158" s="113" t="s">
        <v>137</v>
      </c>
      <c r="C158" s="172">
        <v>146272000</v>
      </c>
      <c r="D158" s="178"/>
      <c r="E158" s="172">
        <v>11151931396</v>
      </c>
      <c r="F158" s="178"/>
      <c r="G158" s="172">
        <v>7968795872</v>
      </c>
      <c r="H158" s="178"/>
      <c r="I158" s="172">
        <v>-3183135524</v>
      </c>
      <c r="J158" s="178"/>
      <c r="K158" s="172">
        <v>146272000</v>
      </c>
      <c r="L158" s="178"/>
      <c r="M158" s="172">
        <v>11151931396</v>
      </c>
      <c r="N158" s="178"/>
      <c r="O158" s="172">
        <v>7968795872</v>
      </c>
      <c r="P158" s="178"/>
      <c r="Q158" s="172">
        <v>-3183135524</v>
      </c>
      <c r="R158" s="169"/>
      <c r="S158" s="155"/>
      <c r="W158" s="158"/>
      <c r="X158" s="154"/>
      <c r="Y158" s="154"/>
    </row>
    <row r="159" spans="1:25" ht="16.5" customHeight="1">
      <c r="A159" s="113" t="s">
        <v>166</v>
      </c>
      <c r="C159" s="172">
        <v>346949000</v>
      </c>
      <c r="D159" s="178"/>
      <c r="E159" s="172">
        <v>-8696079826</v>
      </c>
      <c r="F159" s="178"/>
      <c r="G159" s="172">
        <v>10132793975</v>
      </c>
      <c r="H159" s="178"/>
      <c r="I159" s="172">
        <v>18828873801</v>
      </c>
      <c r="J159" s="178"/>
      <c r="K159" s="172">
        <v>346949000</v>
      </c>
      <c r="L159" s="178"/>
      <c r="M159" s="172">
        <v>-8696079826</v>
      </c>
      <c r="N159" s="178"/>
      <c r="O159" s="172">
        <v>10132793975</v>
      </c>
      <c r="P159" s="178"/>
      <c r="Q159" s="172">
        <v>18828873801</v>
      </c>
      <c r="R159" s="169"/>
      <c r="S159" s="155"/>
      <c r="W159" s="158"/>
      <c r="X159" s="154"/>
      <c r="Y159" s="154"/>
    </row>
    <row r="160" spans="1:25" ht="16.5" customHeight="1">
      <c r="A160" s="113" t="s">
        <v>174</v>
      </c>
      <c r="C160" s="172">
        <v>131528000</v>
      </c>
      <c r="D160" s="178"/>
      <c r="E160" s="172">
        <v>548420584</v>
      </c>
      <c r="F160" s="178"/>
      <c r="G160" s="172">
        <v>1314941314</v>
      </c>
      <c r="H160" s="178"/>
      <c r="I160" s="172">
        <v>766520730</v>
      </c>
      <c r="J160" s="178"/>
      <c r="K160" s="172">
        <v>131528000</v>
      </c>
      <c r="L160" s="178"/>
      <c r="M160" s="172">
        <v>548420584</v>
      </c>
      <c r="N160" s="178"/>
      <c r="O160" s="172">
        <v>1314941314</v>
      </c>
      <c r="P160" s="178"/>
      <c r="Q160" s="172">
        <v>766520730</v>
      </c>
      <c r="R160" s="169"/>
      <c r="S160" s="155"/>
      <c r="W160" s="158"/>
      <c r="X160" s="154"/>
      <c r="Y160" s="154"/>
    </row>
    <row r="161" spans="1:24" ht="16.5" customHeight="1">
      <c r="A161" s="113" t="s">
        <v>488</v>
      </c>
      <c r="C161" s="172">
        <v>6137000</v>
      </c>
      <c r="D161" s="178"/>
      <c r="E161" s="172">
        <v>18552770</v>
      </c>
      <c r="F161" s="178"/>
      <c r="G161" s="172">
        <v>30677099</v>
      </c>
      <c r="H161" s="178"/>
      <c r="I161" s="172">
        <v>12124329</v>
      </c>
      <c r="J161" s="178"/>
      <c r="K161" s="172">
        <v>6137000</v>
      </c>
      <c r="L161" s="178"/>
      <c r="M161" s="172">
        <v>18552770</v>
      </c>
      <c r="N161" s="178"/>
      <c r="O161" s="172">
        <v>30677099</v>
      </c>
      <c r="P161" s="178"/>
      <c r="Q161" s="172">
        <v>12124329</v>
      </c>
      <c r="R161" s="169"/>
      <c r="S161" s="155"/>
    </row>
    <row r="162" spans="1:24" ht="16.5" customHeight="1">
      <c r="A162" s="113" t="s">
        <v>32</v>
      </c>
      <c r="C162" s="172">
        <v>300000</v>
      </c>
      <c r="D162" s="178"/>
      <c r="E162" s="172">
        <v>335085283</v>
      </c>
      <c r="F162" s="178"/>
      <c r="G162" s="172">
        <v>162258207</v>
      </c>
      <c r="H162" s="178"/>
      <c r="I162" s="172">
        <v>-172827076</v>
      </c>
      <c r="J162" s="178"/>
      <c r="K162" s="172">
        <v>300000</v>
      </c>
      <c r="L162" s="178"/>
      <c r="M162" s="172">
        <v>335085283</v>
      </c>
      <c r="N162" s="178"/>
      <c r="O162" s="172">
        <v>162258207</v>
      </c>
      <c r="P162" s="178"/>
      <c r="Q162" s="172">
        <v>-172827076</v>
      </c>
      <c r="R162" s="169"/>
      <c r="S162" s="155"/>
    </row>
    <row r="163" spans="1:24" ht="16.5" customHeight="1">
      <c r="A163" s="113" t="s">
        <v>26</v>
      </c>
      <c r="C163" s="172">
        <v>17121000</v>
      </c>
      <c r="D163" s="178"/>
      <c r="E163" s="172">
        <v>10124525738</v>
      </c>
      <c r="F163" s="178"/>
      <c r="G163" s="172">
        <v>671155625</v>
      </c>
      <c r="H163" s="178"/>
      <c r="I163" s="172">
        <v>-9453370113</v>
      </c>
      <c r="J163" s="178"/>
      <c r="K163" s="172">
        <v>17121000</v>
      </c>
      <c r="L163" s="178"/>
      <c r="M163" s="172">
        <v>10124525738</v>
      </c>
      <c r="N163" s="178"/>
      <c r="O163" s="172">
        <v>671155625</v>
      </c>
      <c r="P163" s="178"/>
      <c r="Q163" s="172">
        <v>-9453370113</v>
      </c>
      <c r="R163" s="169"/>
      <c r="S163" s="155"/>
    </row>
    <row r="164" spans="1:24" ht="16.5" customHeight="1">
      <c r="A164" s="113" t="s">
        <v>28</v>
      </c>
      <c r="C164" s="172">
        <v>12476000</v>
      </c>
      <c r="D164" s="178"/>
      <c r="E164" s="172">
        <v>4865733036</v>
      </c>
      <c r="F164" s="178"/>
      <c r="G164" s="172">
        <v>12472787</v>
      </c>
      <c r="H164" s="178"/>
      <c r="I164" s="172">
        <v>-4853260249</v>
      </c>
      <c r="J164" s="178"/>
      <c r="K164" s="172">
        <v>12476000</v>
      </c>
      <c r="L164" s="178"/>
      <c r="M164" s="172">
        <v>4865733036</v>
      </c>
      <c r="N164" s="178"/>
      <c r="O164" s="172">
        <v>12472787</v>
      </c>
      <c r="P164" s="178"/>
      <c r="Q164" s="172">
        <v>-4853260249</v>
      </c>
      <c r="R164" s="169"/>
      <c r="S164" s="155"/>
      <c r="W164" s="156"/>
      <c r="X164" s="156"/>
    </row>
    <row r="165" spans="1:24" ht="16.5" customHeight="1">
      <c r="A165" s="113" t="s">
        <v>152</v>
      </c>
      <c r="C165" s="172">
        <v>16965000</v>
      </c>
      <c r="D165" s="178"/>
      <c r="E165" s="172">
        <v>-3120929</v>
      </c>
      <c r="F165" s="178"/>
      <c r="G165" s="172">
        <v>5105150086</v>
      </c>
      <c r="H165" s="178"/>
      <c r="I165" s="172">
        <v>5108271015</v>
      </c>
      <c r="J165" s="178"/>
      <c r="K165" s="172">
        <v>16965000</v>
      </c>
      <c r="L165" s="178"/>
      <c r="M165" s="172">
        <v>-3120929</v>
      </c>
      <c r="N165" s="178"/>
      <c r="O165" s="172">
        <v>5105150086</v>
      </c>
      <c r="P165" s="178"/>
      <c r="Q165" s="172">
        <v>5108271015</v>
      </c>
      <c r="R165" s="169"/>
      <c r="S165" s="155"/>
      <c r="W165" s="156"/>
      <c r="X165" s="156"/>
    </row>
    <row r="166" spans="1:24" ht="16.5" customHeight="1">
      <c r="A166" s="113" t="s">
        <v>103</v>
      </c>
      <c r="C166" s="172">
        <v>679000</v>
      </c>
      <c r="D166" s="178"/>
      <c r="E166" s="172">
        <v>51012</v>
      </c>
      <c r="F166" s="178"/>
      <c r="G166" s="172">
        <v>128976779</v>
      </c>
      <c r="H166" s="178"/>
      <c r="I166" s="172">
        <v>128925767</v>
      </c>
      <c r="J166" s="178"/>
      <c r="K166" s="172">
        <v>679000</v>
      </c>
      <c r="L166" s="178"/>
      <c r="M166" s="172">
        <v>51012</v>
      </c>
      <c r="N166" s="178"/>
      <c r="O166" s="172">
        <v>128976779</v>
      </c>
      <c r="P166" s="178"/>
      <c r="Q166" s="172">
        <v>128925767</v>
      </c>
      <c r="R166" s="169"/>
      <c r="S166" s="155"/>
      <c r="W166" s="156"/>
      <c r="X166" s="156"/>
    </row>
    <row r="167" spans="1:24" ht="16.5" customHeight="1">
      <c r="A167" s="113" t="s">
        <v>143</v>
      </c>
      <c r="C167" s="172">
        <v>520000</v>
      </c>
      <c r="D167" s="178"/>
      <c r="E167" s="172">
        <v>7001</v>
      </c>
      <c r="F167" s="178"/>
      <c r="G167" s="172">
        <v>26513172</v>
      </c>
      <c r="H167" s="178"/>
      <c r="I167" s="172">
        <v>26506171</v>
      </c>
      <c r="J167" s="178"/>
      <c r="K167" s="172">
        <v>520000</v>
      </c>
      <c r="L167" s="178"/>
      <c r="M167" s="172">
        <v>7001</v>
      </c>
      <c r="N167" s="178"/>
      <c r="O167" s="172">
        <v>26513172</v>
      </c>
      <c r="P167" s="178"/>
      <c r="Q167" s="172">
        <v>26506171</v>
      </c>
      <c r="R167" s="169"/>
      <c r="S167" s="155"/>
      <c r="W167" s="156"/>
      <c r="X167" s="156"/>
    </row>
    <row r="168" spans="1:24" ht="16.5" customHeight="1">
      <c r="A168" s="113" t="s">
        <v>489</v>
      </c>
      <c r="C168" s="172">
        <v>1535000</v>
      </c>
      <c r="D168" s="178"/>
      <c r="E168" s="172">
        <v>3605928</v>
      </c>
      <c r="F168" s="178"/>
      <c r="G168" s="172">
        <v>356562917</v>
      </c>
      <c r="H168" s="178"/>
      <c r="I168" s="172">
        <v>352956989</v>
      </c>
      <c r="J168" s="178"/>
      <c r="K168" s="172">
        <v>1535000</v>
      </c>
      <c r="L168" s="178"/>
      <c r="M168" s="172">
        <v>3605928</v>
      </c>
      <c r="N168" s="178"/>
      <c r="O168" s="172">
        <v>356562917</v>
      </c>
      <c r="P168" s="178"/>
      <c r="Q168" s="172">
        <v>352956989</v>
      </c>
      <c r="R168" s="169"/>
      <c r="S168" s="155"/>
      <c r="W168" s="156"/>
      <c r="X168" s="156"/>
    </row>
    <row r="169" spans="1:24" ht="16.5" customHeight="1">
      <c r="A169" s="113" t="s">
        <v>490</v>
      </c>
      <c r="C169" s="172">
        <v>120000</v>
      </c>
      <c r="D169" s="178"/>
      <c r="E169" s="172">
        <v>120029</v>
      </c>
      <c r="F169" s="178"/>
      <c r="G169" s="172">
        <v>5998455</v>
      </c>
      <c r="H169" s="178"/>
      <c r="I169" s="172">
        <v>5878426</v>
      </c>
      <c r="J169" s="178"/>
      <c r="K169" s="172">
        <v>120000</v>
      </c>
      <c r="L169" s="178"/>
      <c r="M169" s="172">
        <v>120029</v>
      </c>
      <c r="N169" s="178"/>
      <c r="O169" s="172">
        <v>5998455</v>
      </c>
      <c r="P169" s="178"/>
      <c r="Q169" s="172">
        <v>5878426</v>
      </c>
      <c r="R169" s="169"/>
      <c r="S169" s="155"/>
      <c r="W169" s="156"/>
    </row>
    <row r="170" spans="1:24" ht="16.5" customHeight="1">
      <c r="A170" s="113" t="s">
        <v>491</v>
      </c>
      <c r="C170" s="172">
        <v>37850000</v>
      </c>
      <c r="D170" s="178"/>
      <c r="E170" s="172">
        <v>6078071557</v>
      </c>
      <c r="F170" s="178"/>
      <c r="G170" s="172">
        <v>6002623926</v>
      </c>
      <c r="H170" s="178"/>
      <c r="I170" s="172">
        <v>-75447631</v>
      </c>
      <c r="J170" s="178"/>
      <c r="K170" s="172">
        <v>37850000</v>
      </c>
      <c r="L170" s="178"/>
      <c r="M170" s="172">
        <v>6078071557</v>
      </c>
      <c r="N170" s="178"/>
      <c r="O170" s="172">
        <v>6002623926</v>
      </c>
      <c r="P170" s="178"/>
      <c r="Q170" s="172">
        <v>-75447631</v>
      </c>
      <c r="R170" s="169"/>
      <c r="S170" s="155"/>
      <c r="W170" s="156"/>
    </row>
    <row r="171" spans="1:24" ht="16.5" customHeight="1">
      <c r="A171" s="113" t="s">
        <v>492</v>
      </c>
      <c r="C171" s="172">
        <v>80728000</v>
      </c>
      <c r="D171" s="178"/>
      <c r="E171" s="172">
        <v>1787140285</v>
      </c>
      <c r="F171" s="178"/>
      <c r="G171" s="172">
        <v>1457199674</v>
      </c>
      <c r="H171" s="178"/>
      <c r="I171" s="172">
        <v>-329940611</v>
      </c>
      <c r="J171" s="178"/>
      <c r="K171" s="172">
        <v>80728000</v>
      </c>
      <c r="L171" s="178"/>
      <c r="M171" s="172">
        <v>1787140285</v>
      </c>
      <c r="N171" s="178"/>
      <c r="O171" s="172">
        <v>1457199674</v>
      </c>
      <c r="P171" s="178"/>
      <c r="Q171" s="172">
        <v>-329940611</v>
      </c>
      <c r="R171" s="169"/>
      <c r="S171" s="155"/>
      <c r="W171" s="156"/>
    </row>
    <row r="172" spans="1:24" ht="16.5" customHeight="1">
      <c r="A172" s="113" t="s">
        <v>493</v>
      </c>
      <c r="C172" s="172">
        <v>16577000</v>
      </c>
      <c r="D172" s="178"/>
      <c r="E172" s="172">
        <v>7673083436</v>
      </c>
      <c r="F172" s="178"/>
      <c r="G172" s="172">
        <v>4623792066</v>
      </c>
      <c r="H172" s="178"/>
      <c r="I172" s="172">
        <v>-3049291370</v>
      </c>
      <c r="J172" s="178"/>
      <c r="K172" s="172">
        <v>16577000</v>
      </c>
      <c r="L172" s="178"/>
      <c r="M172" s="172">
        <v>7673083436</v>
      </c>
      <c r="N172" s="178"/>
      <c r="O172" s="172">
        <v>4623792066</v>
      </c>
      <c r="P172" s="178"/>
      <c r="Q172" s="172">
        <v>-3049291370</v>
      </c>
      <c r="R172" s="169"/>
      <c r="S172" s="155"/>
      <c r="W172" s="156"/>
    </row>
    <row r="173" spans="1:24" ht="16.5" customHeight="1">
      <c r="A173" s="113" t="s">
        <v>494</v>
      </c>
      <c r="C173" s="172">
        <v>119868000</v>
      </c>
      <c r="D173" s="178"/>
      <c r="E173" s="172">
        <v>27152159262</v>
      </c>
      <c r="F173" s="178"/>
      <c r="G173" s="172">
        <v>21690521252</v>
      </c>
      <c r="H173" s="178"/>
      <c r="I173" s="172">
        <v>-5461638010</v>
      </c>
      <c r="J173" s="178"/>
      <c r="K173" s="172">
        <v>119868000</v>
      </c>
      <c r="L173" s="178"/>
      <c r="M173" s="172">
        <v>27152159262</v>
      </c>
      <c r="N173" s="178"/>
      <c r="O173" s="172">
        <v>21690521252</v>
      </c>
      <c r="P173" s="178"/>
      <c r="Q173" s="172">
        <v>-5461638010</v>
      </c>
      <c r="R173" s="169"/>
      <c r="S173" s="155"/>
      <c r="W173" s="156"/>
    </row>
    <row r="174" spans="1:24" ht="16.5" customHeight="1">
      <c r="A174" s="113" t="s">
        <v>495</v>
      </c>
      <c r="C174" s="172">
        <v>1135000</v>
      </c>
      <c r="D174" s="178"/>
      <c r="E174" s="172">
        <v>-280374729</v>
      </c>
      <c r="F174" s="178"/>
      <c r="G174" s="172">
        <v>10212370</v>
      </c>
      <c r="H174" s="178"/>
      <c r="I174" s="172">
        <v>290587099</v>
      </c>
      <c r="J174" s="178"/>
      <c r="K174" s="172">
        <v>1135000</v>
      </c>
      <c r="L174" s="178"/>
      <c r="M174" s="172">
        <v>-280374729</v>
      </c>
      <c r="N174" s="178"/>
      <c r="O174" s="172">
        <v>10212370</v>
      </c>
      <c r="P174" s="178"/>
      <c r="Q174" s="172">
        <v>290587099</v>
      </c>
      <c r="R174" s="169"/>
      <c r="S174" s="155"/>
      <c r="W174" s="156"/>
    </row>
    <row r="175" spans="1:24" ht="16.5" customHeight="1">
      <c r="A175" s="113" t="s">
        <v>496</v>
      </c>
      <c r="C175" s="172">
        <v>11435000</v>
      </c>
      <c r="D175" s="178"/>
      <c r="E175" s="172">
        <v>33315559</v>
      </c>
      <c r="F175" s="178"/>
      <c r="G175" s="172">
        <v>148616719</v>
      </c>
      <c r="H175" s="178"/>
      <c r="I175" s="172">
        <v>115301160</v>
      </c>
      <c r="J175" s="178"/>
      <c r="K175" s="172">
        <v>11435000</v>
      </c>
      <c r="L175" s="178"/>
      <c r="M175" s="172">
        <v>33315559</v>
      </c>
      <c r="N175" s="172"/>
      <c r="O175" s="172">
        <v>148616719</v>
      </c>
      <c r="P175" s="178"/>
      <c r="Q175" s="172">
        <v>115301160</v>
      </c>
      <c r="R175" s="169"/>
      <c r="S175" s="155"/>
      <c r="W175" s="156"/>
    </row>
    <row r="176" spans="1:24" ht="16.5" customHeight="1">
      <c r="A176" s="113" t="s">
        <v>115</v>
      </c>
      <c r="C176" s="172">
        <v>2619000</v>
      </c>
      <c r="D176" s="178"/>
      <c r="E176" s="172">
        <v>495086928</v>
      </c>
      <c r="F176" s="178"/>
      <c r="G176" s="172">
        <v>1395385687</v>
      </c>
      <c r="H176" s="178"/>
      <c r="I176" s="172">
        <v>900298759</v>
      </c>
      <c r="J176" s="178"/>
      <c r="K176" s="172">
        <v>2619000</v>
      </c>
      <c r="L176" s="178"/>
      <c r="M176" s="172">
        <v>495086928</v>
      </c>
      <c r="N176" s="178"/>
      <c r="O176" s="172">
        <v>1395385687</v>
      </c>
      <c r="P176" s="178"/>
      <c r="Q176" s="172">
        <v>900298759</v>
      </c>
      <c r="R176" s="169"/>
      <c r="S176" s="155"/>
    </row>
    <row r="177" spans="1:23" ht="16.5" customHeight="1">
      <c r="A177" s="113" t="s">
        <v>169</v>
      </c>
      <c r="C177" s="172">
        <v>10421000</v>
      </c>
      <c r="D177" s="178"/>
      <c r="E177" s="172">
        <v>1242167481</v>
      </c>
      <c r="F177" s="178"/>
      <c r="G177" s="172">
        <v>3185261654</v>
      </c>
      <c r="H177" s="178"/>
      <c r="I177" s="172">
        <v>1943094173</v>
      </c>
      <c r="J177" s="178"/>
      <c r="K177" s="172">
        <v>10421000</v>
      </c>
      <c r="L177" s="178"/>
      <c r="M177" s="172">
        <v>1242167481</v>
      </c>
      <c r="N177" s="178"/>
      <c r="O177" s="172">
        <v>3185261654</v>
      </c>
      <c r="P177" s="178"/>
      <c r="Q177" s="172">
        <v>1943094173</v>
      </c>
      <c r="R177" s="169"/>
      <c r="S177" s="155"/>
      <c r="W177" s="156"/>
    </row>
    <row r="178" spans="1:23" ht="16.5" customHeight="1">
      <c r="A178" s="113" t="s">
        <v>178</v>
      </c>
      <c r="C178" s="172">
        <v>136419000</v>
      </c>
      <c r="D178" s="178"/>
      <c r="E178" s="172">
        <v>13942077881</v>
      </c>
      <c r="F178" s="178"/>
      <c r="G178" s="172">
        <v>20921766432</v>
      </c>
      <c r="H178" s="178"/>
      <c r="I178" s="172">
        <v>6979688551</v>
      </c>
      <c r="J178" s="178"/>
      <c r="K178" s="172">
        <v>136419000</v>
      </c>
      <c r="L178" s="178"/>
      <c r="M178" s="172">
        <v>13942077881</v>
      </c>
      <c r="N178" s="178"/>
      <c r="O178" s="172">
        <v>20921766432</v>
      </c>
      <c r="P178" s="178"/>
      <c r="Q178" s="172">
        <v>6979688551</v>
      </c>
      <c r="R178" s="169"/>
      <c r="S178" s="155"/>
      <c r="W178" s="156"/>
    </row>
    <row r="179" spans="1:23" ht="16.5" customHeight="1">
      <c r="A179" s="113" t="s">
        <v>154</v>
      </c>
      <c r="C179" s="172">
        <v>245856000</v>
      </c>
      <c r="D179" s="178"/>
      <c r="E179" s="172">
        <v>5184818262</v>
      </c>
      <c r="F179" s="178"/>
      <c r="G179" s="172">
        <v>21629756904</v>
      </c>
      <c r="H179" s="178"/>
      <c r="I179" s="172">
        <v>16444938642</v>
      </c>
      <c r="J179" s="178"/>
      <c r="K179" s="172">
        <v>245856000</v>
      </c>
      <c r="L179" s="178"/>
      <c r="M179" s="172">
        <v>5184818262</v>
      </c>
      <c r="N179" s="178"/>
      <c r="O179" s="172">
        <v>21629756904</v>
      </c>
      <c r="P179" s="178"/>
      <c r="Q179" s="172">
        <v>16444938642</v>
      </c>
      <c r="R179" s="169"/>
      <c r="S179" s="155"/>
    </row>
    <row r="180" spans="1:23" ht="16.5" customHeight="1">
      <c r="A180" s="113" t="s">
        <v>83</v>
      </c>
      <c r="C180" s="172">
        <v>199000</v>
      </c>
      <c r="D180" s="178"/>
      <c r="E180" s="172">
        <v>1682023105</v>
      </c>
      <c r="F180" s="178"/>
      <c r="G180" s="172">
        <v>175671752</v>
      </c>
      <c r="H180" s="178"/>
      <c r="I180" s="172">
        <v>-1506351353</v>
      </c>
      <c r="J180" s="178"/>
      <c r="K180" s="172">
        <v>199000</v>
      </c>
      <c r="L180" s="178"/>
      <c r="M180" s="172">
        <v>1682023105</v>
      </c>
      <c r="N180" s="178"/>
      <c r="O180" s="172">
        <v>175671752</v>
      </c>
      <c r="P180" s="178"/>
      <c r="Q180" s="172">
        <v>-1506351353</v>
      </c>
      <c r="R180" s="169"/>
      <c r="S180" s="155"/>
      <c r="V180" s="156"/>
    </row>
    <row r="181" spans="1:23" ht="16.5" customHeight="1">
      <c r="A181" s="113" t="s">
        <v>39</v>
      </c>
      <c r="C181" s="172">
        <v>382000</v>
      </c>
      <c r="D181" s="178"/>
      <c r="E181" s="172">
        <v>1040372006</v>
      </c>
      <c r="F181" s="178"/>
      <c r="G181" s="172">
        <v>700025696</v>
      </c>
      <c r="H181" s="178"/>
      <c r="I181" s="172">
        <v>-340346310</v>
      </c>
      <c r="J181" s="178"/>
      <c r="K181" s="172">
        <v>382000</v>
      </c>
      <c r="L181" s="178"/>
      <c r="M181" s="172">
        <v>1040372006</v>
      </c>
      <c r="N181" s="178"/>
      <c r="O181" s="172">
        <v>700025696</v>
      </c>
      <c r="P181" s="178"/>
      <c r="Q181" s="172">
        <v>-340346310</v>
      </c>
      <c r="R181" s="169"/>
      <c r="S181" s="155"/>
      <c r="V181" s="156"/>
    </row>
    <row r="182" spans="1:23" ht="16.5" customHeight="1">
      <c r="A182" s="113" t="s">
        <v>81</v>
      </c>
      <c r="C182" s="172">
        <v>1674000</v>
      </c>
      <c r="D182" s="178"/>
      <c r="E182" s="172">
        <v>474348963</v>
      </c>
      <c r="F182" s="178"/>
      <c r="G182" s="172">
        <v>8019933</v>
      </c>
      <c r="H182" s="178"/>
      <c r="I182" s="172">
        <v>-466329030</v>
      </c>
      <c r="J182" s="178"/>
      <c r="K182" s="172">
        <v>1674000</v>
      </c>
      <c r="L182" s="178"/>
      <c r="M182" s="172">
        <v>474348963</v>
      </c>
      <c r="N182" s="178"/>
      <c r="O182" s="172">
        <v>8019933</v>
      </c>
      <c r="P182" s="178"/>
      <c r="Q182" s="172">
        <v>-466329030</v>
      </c>
      <c r="R182" s="169"/>
      <c r="S182" s="155"/>
      <c r="V182" s="156"/>
    </row>
    <row r="183" spans="1:23" ht="16.5" customHeight="1">
      <c r="A183" s="113" t="s">
        <v>497</v>
      </c>
      <c r="C183" s="172">
        <v>5115000</v>
      </c>
      <c r="D183" s="178"/>
      <c r="E183" s="172">
        <v>145068311</v>
      </c>
      <c r="F183" s="178"/>
      <c r="G183" s="172">
        <v>214774680</v>
      </c>
      <c r="H183" s="178"/>
      <c r="I183" s="172">
        <v>69706369</v>
      </c>
      <c r="J183" s="178"/>
      <c r="K183" s="172">
        <v>5115000</v>
      </c>
      <c r="L183" s="178"/>
      <c r="M183" s="172">
        <v>145068311</v>
      </c>
      <c r="N183" s="178"/>
      <c r="O183" s="172">
        <v>214774680</v>
      </c>
      <c r="P183" s="178"/>
      <c r="Q183" s="172">
        <v>69706369</v>
      </c>
      <c r="R183" s="169"/>
      <c r="S183" s="155"/>
      <c r="V183" s="156"/>
    </row>
    <row r="184" spans="1:23" ht="16.5" customHeight="1">
      <c r="A184" s="113" t="s">
        <v>498</v>
      </c>
      <c r="C184" s="172">
        <v>1000000</v>
      </c>
      <c r="D184" s="178"/>
      <c r="E184" s="172">
        <v>126258650</v>
      </c>
      <c r="F184" s="178"/>
      <c r="G184" s="172">
        <v>20100000</v>
      </c>
      <c r="H184" s="178"/>
      <c r="I184" s="172">
        <v>-106158650</v>
      </c>
      <c r="J184" s="178"/>
      <c r="K184" s="172">
        <v>1000000</v>
      </c>
      <c r="L184" s="178"/>
      <c r="M184" s="172">
        <v>126258650</v>
      </c>
      <c r="N184" s="178"/>
      <c r="O184" s="172">
        <v>20100000</v>
      </c>
      <c r="P184" s="178"/>
      <c r="Q184" s="172">
        <v>-106158650</v>
      </c>
      <c r="R184" s="169"/>
      <c r="S184" s="155"/>
      <c r="V184" s="156"/>
    </row>
    <row r="185" spans="1:23" ht="16.5" customHeight="1">
      <c r="A185" s="113" t="s">
        <v>157</v>
      </c>
      <c r="C185" s="172">
        <v>10041000</v>
      </c>
      <c r="D185" s="178"/>
      <c r="E185" s="172">
        <v>0</v>
      </c>
      <c r="F185" s="178"/>
      <c r="G185" s="172">
        <v>732804255</v>
      </c>
      <c r="H185" s="178"/>
      <c r="I185" s="172">
        <v>732804255</v>
      </c>
      <c r="J185" s="178"/>
      <c r="K185" s="172">
        <v>10041000</v>
      </c>
      <c r="L185" s="178"/>
      <c r="M185" s="172">
        <v>0</v>
      </c>
      <c r="N185" s="178"/>
      <c r="O185" s="172">
        <v>732804255</v>
      </c>
      <c r="P185" s="178"/>
      <c r="Q185" s="172">
        <v>732804255</v>
      </c>
      <c r="R185" s="169"/>
      <c r="S185" s="155"/>
    </row>
    <row r="186" spans="1:23" ht="16.5" customHeight="1">
      <c r="A186" s="113" t="s">
        <v>29</v>
      </c>
      <c r="C186" s="172">
        <v>863000</v>
      </c>
      <c r="D186" s="178"/>
      <c r="E186" s="172">
        <v>118609606</v>
      </c>
      <c r="F186" s="178"/>
      <c r="G186" s="172">
        <v>7468077</v>
      </c>
      <c r="H186" s="178"/>
      <c r="I186" s="172">
        <v>-111141529</v>
      </c>
      <c r="J186" s="178"/>
      <c r="K186" s="172">
        <v>863000</v>
      </c>
      <c r="L186" s="178"/>
      <c r="M186" s="172">
        <v>118609606</v>
      </c>
      <c r="N186" s="178"/>
      <c r="O186" s="172">
        <v>7468077</v>
      </c>
      <c r="P186" s="178"/>
      <c r="Q186" s="172">
        <v>-111141529</v>
      </c>
      <c r="R186" s="169"/>
      <c r="S186" s="155"/>
    </row>
    <row r="187" spans="1:23" ht="16.5" customHeight="1">
      <c r="A187" s="113" t="s">
        <v>35</v>
      </c>
      <c r="C187" s="172">
        <v>2719000</v>
      </c>
      <c r="D187" s="178"/>
      <c r="E187" s="172">
        <v>252128606</v>
      </c>
      <c r="F187" s="178"/>
      <c r="G187" s="172">
        <v>190280990</v>
      </c>
      <c r="H187" s="178"/>
      <c r="I187" s="172">
        <v>-61847616</v>
      </c>
      <c r="J187" s="178"/>
      <c r="K187" s="172">
        <v>2719000</v>
      </c>
      <c r="L187" s="178"/>
      <c r="M187" s="172">
        <v>252128606</v>
      </c>
      <c r="N187" s="178"/>
      <c r="O187" s="172">
        <v>190280990</v>
      </c>
      <c r="P187" s="178"/>
      <c r="Q187" s="172">
        <v>-61847616</v>
      </c>
      <c r="R187" s="169"/>
      <c r="S187" s="155"/>
    </row>
    <row r="188" spans="1:23" ht="16.5" customHeight="1" thickBot="1">
      <c r="A188" s="9" t="s">
        <v>85</v>
      </c>
      <c r="B188" s="147"/>
      <c r="C188" s="170">
        <f>SUM(C131:C187)</f>
        <v>2492722274</v>
      </c>
      <c r="D188" s="171"/>
      <c r="E188" s="170">
        <f>SUM(E131:E187)</f>
        <v>180288902075</v>
      </c>
      <c r="F188" s="171"/>
      <c r="G188" s="170">
        <f>SUM(G131:G187)</f>
        <v>232479780742</v>
      </c>
      <c r="H188" s="171"/>
      <c r="I188" s="170">
        <f>SUM(I131:I187)</f>
        <v>52190878667</v>
      </c>
      <c r="J188" s="171"/>
      <c r="K188" s="170">
        <f>SUM(K131:K187)</f>
        <v>2584781299</v>
      </c>
      <c r="L188" s="171"/>
      <c r="M188" s="170">
        <f>SUM(M131:M187)</f>
        <v>185105919169</v>
      </c>
      <c r="N188" s="171"/>
      <c r="O188" s="170">
        <f>SUM(O131:O187)</f>
        <v>237192859331</v>
      </c>
      <c r="P188" s="171"/>
      <c r="Q188" s="170">
        <f>SUM(Q131:Q187)</f>
        <v>52086940162</v>
      </c>
    </row>
    <row r="189" spans="1:23" ht="16.5" customHeight="1" thickTop="1">
      <c r="A189" s="139"/>
      <c r="B189" s="147"/>
      <c r="C189" s="172"/>
      <c r="D189" s="171"/>
      <c r="E189" s="172"/>
      <c r="F189" s="171"/>
      <c r="G189" s="172"/>
      <c r="H189" s="171"/>
      <c r="I189" s="172"/>
      <c r="J189" s="171"/>
      <c r="K189" s="172"/>
      <c r="L189" s="171"/>
      <c r="M189" s="172"/>
      <c r="N189" s="171"/>
      <c r="O189" s="172"/>
      <c r="P189" s="171"/>
      <c r="Q189" s="172"/>
    </row>
    <row r="190" spans="1:23" ht="16.5" customHeight="1">
      <c r="A190" s="214">
        <v>25</v>
      </c>
      <c r="B190" s="214"/>
      <c r="C190" s="214"/>
      <c r="D190" s="214"/>
      <c r="E190" s="214"/>
      <c r="F190" s="214"/>
      <c r="G190" s="214"/>
      <c r="H190" s="214"/>
      <c r="I190" s="214"/>
      <c r="J190" s="214"/>
      <c r="K190" s="214"/>
      <c r="L190" s="214"/>
      <c r="M190" s="214"/>
      <c r="N190" s="214"/>
      <c r="O190" s="214"/>
      <c r="P190" s="214"/>
      <c r="Q190" s="214"/>
    </row>
  </sheetData>
  <mergeCells count="29">
    <mergeCell ref="A190:Q190"/>
    <mergeCell ref="A126:Q126"/>
    <mergeCell ref="A127:Q127"/>
    <mergeCell ref="A128:Q128"/>
    <mergeCell ref="A129:A130"/>
    <mergeCell ref="C129:I129"/>
    <mergeCell ref="K129:Q129"/>
    <mergeCell ref="A67:A68"/>
    <mergeCell ref="C67:I67"/>
    <mergeCell ref="K67:Q67"/>
    <mergeCell ref="A124:Q124"/>
    <mergeCell ref="A125:Q125"/>
    <mergeCell ref="A62:Q62"/>
    <mergeCell ref="A63:Q63"/>
    <mergeCell ref="A64:Q64"/>
    <mergeCell ref="A65:Q65"/>
    <mergeCell ref="A66:Q66"/>
    <mergeCell ref="A34:A35"/>
    <mergeCell ref="C34:I34"/>
    <mergeCell ref="K34:Q34"/>
    <mergeCell ref="A1:Q1"/>
    <mergeCell ref="A2:Q2"/>
    <mergeCell ref="A3:Q3"/>
    <mergeCell ref="A11:Q11"/>
    <mergeCell ref="A12:A13"/>
    <mergeCell ref="C12:I12"/>
    <mergeCell ref="K12:Q12"/>
    <mergeCell ref="A33:Q33"/>
    <mergeCell ref="A5:Q5"/>
  </mergeCells>
  <pageMargins left="0.39" right="0.39" top="0.39" bottom="0.39" header="0" footer="0"/>
  <pageSetup scale="63" fitToHeight="0" orientation="portrait" r:id="rId1"/>
  <rowBreaks count="2" manualBreakCount="2">
    <brk id="62" max="16" man="1"/>
    <brk id="124" max="1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150"/>
  <sheetViews>
    <sheetView rightToLeft="1" view="pageBreakPreview" topLeftCell="A112" zoomScale="96" zoomScaleNormal="100" zoomScaleSheetLayoutView="96" workbookViewId="0">
      <selection activeCell="Q125" sqref="Q125"/>
    </sheetView>
  </sheetViews>
  <sheetFormatPr defaultRowHeight="12.75"/>
  <cols>
    <col min="1" max="1" width="29.7109375" bestFit="1" customWidth="1"/>
    <col min="2" max="2" width="1.28515625" customWidth="1"/>
    <col min="3" max="3" width="12.5703125" customWidth="1"/>
    <col min="4" max="4" width="1.28515625" customWidth="1"/>
    <col min="5" max="5" width="15.42578125" customWidth="1"/>
    <col min="6" max="6" width="1" customWidth="1"/>
    <col min="7" max="7" width="16.42578125" customWidth="1"/>
    <col min="8" max="8" width="0.85546875" customWidth="1"/>
    <col min="9" max="9" width="15" customWidth="1"/>
    <col min="10" max="10" width="0.7109375" customWidth="1"/>
    <col min="11" max="11" width="11.28515625" customWidth="1"/>
    <col min="12" max="12" width="0.85546875" customWidth="1"/>
    <col min="13" max="13" width="16.42578125" customWidth="1"/>
    <col min="14" max="14" width="0.5703125" customWidth="1"/>
    <col min="15" max="15" width="16.140625" customWidth="1"/>
    <col min="16" max="16" width="0.7109375" customWidth="1"/>
    <col min="17" max="17" width="16.85546875" bestFit="1" customWidth="1"/>
    <col min="18" max="18" width="0.28515625" customWidth="1"/>
    <col min="19" max="19" width="15.42578125" bestFit="1" customWidth="1"/>
    <col min="20" max="20" width="12.140625" bestFit="1" customWidth="1"/>
  </cols>
  <sheetData>
    <row r="1" spans="1:20" ht="29.1" customHeight="1">
      <c r="A1" s="207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</row>
    <row r="2" spans="1:20" ht="21.75" customHeight="1">
      <c r="A2" s="207" t="s">
        <v>278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</row>
    <row r="3" spans="1:20" ht="21.75" customHeight="1">
      <c r="A3" s="207" t="s">
        <v>2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</row>
    <row r="4" spans="1:20" ht="10.5" customHeight="1"/>
    <row r="5" spans="1:20" ht="24">
      <c r="A5" s="208" t="s">
        <v>354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</row>
    <row r="6" spans="1:20" ht="16.5" customHeight="1">
      <c r="A6" s="209" t="s">
        <v>281</v>
      </c>
      <c r="C6" s="209" t="s">
        <v>293</v>
      </c>
      <c r="D6" s="209"/>
      <c r="E6" s="209"/>
      <c r="F6" s="209"/>
      <c r="G6" s="209"/>
      <c r="H6" s="209"/>
      <c r="I6" s="209"/>
      <c r="K6" s="217" t="s">
        <v>294</v>
      </c>
      <c r="L6" s="217"/>
      <c r="M6" s="217"/>
      <c r="N6" s="217"/>
      <c r="O6" s="217"/>
      <c r="P6" s="217"/>
      <c r="Q6" s="217"/>
    </row>
    <row r="7" spans="1:20" s="183" customFormat="1" ht="37.5">
      <c r="A7" s="209"/>
      <c r="C7" s="121" t="s">
        <v>13</v>
      </c>
      <c r="D7" s="184"/>
      <c r="E7" s="121" t="s">
        <v>15</v>
      </c>
      <c r="F7" s="184"/>
      <c r="G7" s="121" t="s">
        <v>339</v>
      </c>
      <c r="H7" s="184"/>
      <c r="I7" s="121" t="s">
        <v>355</v>
      </c>
      <c r="K7" s="121" t="s">
        <v>13</v>
      </c>
      <c r="L7" s="184"/>
      <c r="M7" s="121" t="s">
        <v>15</v>
      </c>
      <c r="N7" s="184"/>
      <c r="O7" s="121" t="s">
        <v>339</v>
      </c>
      <c r="P7" s="184"/>
      <c r="Q7" s="121" t="s">
        <v>355</v>
      </c>
    </row>
    <row r="8" spans="1:20" ht="18.75">
      <c r="A8" s="6" t="s">
        <v>27</v>
      </c>
      <c r="C8" s="172">
        <v>4916000</v>
      </c>
      <c r="D8" s="172"/>
      <c r="E8" s="172">
        <v>1258171937</v>
      </c>
      <c r="F8" s="172"/>
      <c r="G8" s="172">
        <v>1999413781</v>
      </c>
      <c r="H8" s="172"/>
      <c r="I8" s="172">
        <v>-741241843</v>
      </c>
      <c r="J8" s="172"/>
      <c r="K8" s="172">
        <v>4916000</v>
      </c>
      <c r="L8" s="172"/>
      <c r="M8" s="172">
        <v>1258171937</v>
      </c>
      <c r="N8" s="172"/>
      <c r="O8" s="172">
        <v>4138381224</v>
      </c>
      <c r="P8" s="185"/>
      <c r="Q8" s="172">
        <v>-2880209286</v>
      </c>
      <c r="T8" s="24"/>
    </row>
    <row r="9" spans="1:20" ht="18.75">
      <c r="A9" s="7" t="s">
        <v>56</v>
      </c>
      <c r="C9" s="172">
        <v>38871602</v>
      </c>
      <c r="D9" s="172"/>
      <c r="E9" s="172">
        <v>16769897130</v>
      </c>
      <c r="F9" s="172"/>
      <c r="G9" s="172">
        <v>15456126387</v>
      </c>
      <c r="H9" s="172"/>
      <c r="I9" s="172">
        <v>1313770743</v>
      </c>
      <c r="J9" s="172"/>
      <c r="K9" s="172">
        <v>38871602</v>
      </c>
      <c r="L9" s="172"/>
      <c r="M9" s="172">
        <v>16769897130</v>
      </c>
      <c r="N9" s="172"/>
      <c r="O9" s="172">
        <v>16038880148</v>
      </c>
      <c r="P9" s="172"/>
      <c r="Q9" s="172">
        <v>731016982</v>
      </c>
      <c r="T9" s="24"/>
    </row>
    <row r="10" spans="1:20" ht="18.75">
      <c r="A10" s="7" t="s">
        <v>64</v>
      </c>
      <c r="C10" s="172">
        <v>25143</v>
      </c>
      <c r="D10" s="172"/>
      <c r="E10" s="172">
        <v>139963035</v>
      </c>
      <c r="F10" s="172"/>
      <c r="G10" s="172">
        <v>122069340</v>
      </c>
      <c r="H10" s="172"/>
      <c r="I10" s="172">
        <v>17893695</v>
      </c>
      <c r="J10" s="172"/>
      <c r="K10" s="172">
        <v>25143</v>
      </c>
      <c r="L10" s="172"/>
      <c r="M10" s="172">
        <v>139963035</v>
      </c>
      <c r="N10" s="172"/>
      <c r="O10" s="172">
        <v>136781280</v>
      </c>
      <c r="P10" s="172"/>
      <c r="Q10" s="172">
        <v>3181755</v>
      </c>
      <c r="T10" s="24"/>
    </row>
    <row r="11" spans="1:20" ht="18.75">
      <c r="A11" s="7" t="s">
        <v>22</v>
      </c>
      <c r="C11" s="172">
        <v>393000</v>
      </c>
      <c r="D11" s="172"/>
      <c r="E11" s="172">
        <v>1080078808</v>
      </c>
      <c r="F11" s="172"/>
      <c r="G11" s="172">
        <v>1599491024</v>
      </c>
      <c r="H11" s="172"/>
      <c r="I11" s="172">
        <v>-519412215</v>
      </c>
      <c r="J11" s="172"/>
      <c r="K11" s="172">
        <v>393000</v>
      </c>
      <c r="L11" s="172"/>
      <c r="M11" s="172">
        <v>1080078808</v>
      </c>
      <c r="N11" s="172"/>
      <c r="O11" s="172">
        <v>1375854191</v>
      </c>
      <c r="P11" s="172"/>
      <c r="Q11" s="172">
        <v>-295775382</v>
      </c>
      <c r="T11" s="24"/>
    </row>
    <row r="12" spans="1:20" ht="18.75">
      <c r="A12" s="7" t="s">
        <v>76</v>
      </c>
      <c r="C12" s="172">
        <v>9001000</v>
      </c>
      <c r="D12" s="172"/>
      <c r="E12" s="172">
        <v>6209090747</v>
      </c>
      <c r="F12" s="172"/>
      <c r="G12" s="172">
        <v>3601926212</v>
      </c>
      <c r="H12" s="172"/>
      <c r="I12" s="172">
        <v>2607164535</v>
      </c>
      <c r="J12" s="172"/>
      <c r="K12" s="172">
        <v>9001000</v>
      </c>
      <c r="L12" s="172"/>
      <c r="M12" s="172">
        <v>6209090747</v>
      </c>
      <c r="N12" s="172"/>
      <c r="O12" s="172">
        <v>3601926212</v>
      </c>
      <c r="P12" s="172"/>
      <c r="Q12" s="172">
        <v>2607164535</v>
      </c>
      <c r="T12" s="24"/>
    </row>
    <row r="13" spans="1:20" ht="18.75">
      <c r="A13" s="7" t="s">
        <v>34</v>
      </c>
      <c r="C13" s="172">
        <v>2998000</v>
      </c>
      <c r="D13" s="172"/>
      <c r="E13" s="172">
        <v>329695081</v>
      </c>
      <c r="F13" s="172"/>
      <c r="G13" s="172">
        <v>450282581</v>
      </c>
      <c r="H13" s="172"/>
      <c r="I13" s="172">
        <v>-120587499</v>
      </c>
      <c r="J13" s="172"/>
      <c r="K13" s="172">
        <v>2998000</v>
      </c>
      <c r="L13" s="172"/>
      <c r="M13" s="172">
        <v>329695081</v>
      </c>
      <c r="N13" s="172"/>
      <c r="O13" s="172">
        <v>300515868</v>
      </c>
      <c r="P13" s="172"/>
      <c r="Q13" s="172">
        <v>29179213</v>
      </c>
      <c r="T13" s="24"/>
    </row>
    <row r="14" spans="1:20" ht="18.75">
      <c r="A14" s="7" t="s">
        <v>75</v>
      </c>
      <c r="C14" s="172">
        <v>5002000</v>
      </c>
      <c r="D14" s="172"/>
      <c r="E14" s="172">
        <v>5000711985</v>
      </c>
      <c r="F14" s="172"/>
      <c r="G14" s="172">
        <v>2502444213</v>
      </c>
      <c r="H14" s="172"/>
      <c r="I14" s="172">
        <v>2498267772</v>
      </c>
      <c r="J14" s="172"/>
      <c r="K14" s="172">
        <v>5002000</v>
      </c>
      <c r="L14" s="172"/>
      <c r="M14" s="172">
        <v>5000711985</v>
      </c>
      <c r="N14" s="172"/>
      <c r="O14" s="172">
        <v>2502444213</v>
      </c>
      <c r="P14" s="172"/>
      <c r="Q14" s="172">
        <v>2498267772</v>
      </c>
      <c r="T14" s="24"/>
    </row>
    <row r="15" spans="1:20" ht="18.75">
      <c r="A15" s="7" t="s">
        <v>66</v>
      </c>
      <c r="C15" s="172">
        <v>28000</v>
      </c>
      <c r="D15" s="172"/>
      <c r="E15" s="172">
        <v>42028434</v>
      </c>
      <c r="F15" s="172"/>
      <c r="G15" s="172">
        <v>40939949</v>
      </c>
      <c r="H15" s="172"/>
      <c r="I15" s="172">
        <v>1088485</v>
      </c>
      <c r="J15" s="172"/>
      <c r="K15" s="172">
        <v>28000</v>
      </c>
      <c r="L15" s="172"/>
      <c r="M15" s="172">
        <v>42028434</v>
      </c>
      <c r="N15" s="172"/>
      <c r="O15" s="172">
        <v>46676611</v>
      </c>
      <c r="P15" s="172"/>
      <c r="Q15" s="172">
        <v>-4648177</v>
      </c>
      <c r="T15" s="24"/>
    </row>
    <row r="16" spans="1:20" ht="18.75">
      <c r="A16" s="7" t="s">
        <v>46</v>
      </c>
      <c r="C16" s="172">
        <v>378695</v>
      </c>
      <c r="D16" s="172"/>
      <c r="E16" s="172">
        <v>696793706</v>
      </c>
      <c r="F16" s="172"/>
      <c r="G16" s="172">
        <v>625646213</v>
      </c>
      <c r="H16" s="172"/>
      <c r="I16" s="172">
        <v>71147493</v>
      </c>
      <c r="J16" s="172"/>
      <c r="K16" s="172">
        <v>378695</v>
      </c>
      <c r="L16" s="172"/>
      <c r="M16" s="172">
        <v>696793706</v>
      </c>
      <c r="N16" s="172"/>
      <c r="O16" s="172">
        <v>635057259</v>
      </c>
      <c r="P16" s="172"/>
      <c r="Q16" s="172">
        <v>61736447</v>
      </c>
      <c r="T16" s="24"/>
    </row>
    <row r="17" spans="1:20" ht="18.75">
      <c r="A17" s="7" t="s">
        <v>25</v>
      </c>
      <c r="C17" s="172">
        <v>106000</v>
      </c>
      <c r="D17" s="172"/>
      <c r="E17" s="172">
        <v>105972</v>
      </c>
      <c r="F17" s="172"/>
      <c r="G17" s="172">
        <v>105972</v>
      </c>
      <c r="H17" s="172"/>
      <c r="I17" s="172">
        <v>0</v>
      </c>
      <c r="J17" s="172"/>
      <c r="K17" s="172">
        <v>106000</v>
      </c>
      <c r="L17" s="172"/>
      <c r="M17" s="172">
        <v>105972</v>
      </c>
      <c r="N17" s="172"/>
      <c r="O17" s="172">
        <v>7841980</v>
      </c>
      <c r="P17" s="172"/>
      <c r="Q17" s="172">
        <v>-7736007</v>
      </c>
      <c r="T17" s="24"/>
    </row>
    <row r="18" spans="1:20" ht="18.75">
      <c r="A18" s="7" t="s">
        <v>19</v>
      </c>
      <c r="C18" s="172">
        <v>64038</v>
      </c>
      <c r="D18" s="172"/>
      <c r="E18" s="172">
        <v>1205663085</v>
      </c>
      <c r="F18" s="172"/>
      <c r="G18" s="172">
        <v>1120999310</v>
      </c>
      <c r="H18" s="172"/>
      <c r="I18" s="172">
        <v>84663775</v>
      </c>
      <c r="J18" s="172"/>
      <c r="K18" s="172">
        <v>64038</v>
      </c>
      <c r="L18" s="172"/>
      <c r="M18" s="172">
        <v>1205663085</v>
      </c>
      <c r="N18" s="172"/>
      <c r="O18" s="172">
        <v>1193568261</v>
      </c>
      <c r="P18" s="172"/>
      <c r="Q18" s="172">
        <v>12094824</v>
      </c>
      <c r="T18" s="24"/>
    </row>
    <row r="19" spans="1:20" ht="18.75">
      <c r="A19" s="7" t="s">
        <v>62</v>
      </c>
      <c r="C19" s="172">
        <v>8000000</v>
      </c>
      <c r="D19" s="172"/>
      <c r="E19" s="172">
        <v>30044167200</v>
      </c>
      <c r="F19" s="172"/>
      <c r="G19" s="172">
        <v>27728984963</v>
      </c>
      <c r="H19" s="172"/>
      <c r="I19" s="172">
        <v>2315182237</v>
      </c>
      <c r="J19" s="172"/>
      <c r="K19" s="172">
        <v>8000000</v>
      </c>
      <c r="L19" s="172"/>
      <c r="M19" s="172">
        <v>30044167200</v>
      </c>
      <c r="N19" s="172"/>
      <c r="O19" s="172">
        <v>28493449176</v>
      </c>
      <c r="P19" s="172"/>
      <c r="Q19" s="172">
        <v>1550718024</v>
      </c>
      <c r="T19" s="24"/>
    </row>
    <row r="20" spans="1:20" ht="18.75">
      <c r="A20" s="7" t="s">
        <v>77</v>
      </c>
      <c r="C20" s="172">
        <v>996000</v>
      </c>
      <c r="D20" s="172"/>
      <c r="E20" s="172">
        <v>1991487060</v>
      </c>
      <c r="F20" s="172"/>
      <c r="G20" s="172">
        <v>1647157298</v>
      </c>
      <c r="H20" s="172"/>
      <c r="I20" s="172">
        <v>344329762</v>
      </c>
      <c r="J20" s="172"/>
      <c r="K20" s="172">
        <v>996000</v>
      </c>
      <c r="L20" s="172"/>
      <c r="M20" s="172">
        <v>1991487060</v>
      </c>
      <c r="N20" s="172"/>
      <c r="O20" s="172">
        <v>1647157298</v>
      </c>
      <c r="P20" s="172"/>
      <c r="Q20" s="172">
        <v>344329762</v>
      </c>
      <c r="T20" s="24"/>
    </row>
    <row r="21" spans="1:20" ht="18.75">
      <c r="A21" s="7" t="s">
        <v>38</v>
      </c>
      <c r="C21" s="172">
        <v>200000</v>
      </c>
      <c r="D21" s="172"/>
      <c r="E21" s="172">
        <v>1199691000</v>
      </c>
      <c r="F21" s="172"/>
      <c r="G21" s="172">
        <v>611941938</v>
      </c>
      <c r="H21" s="172"/>
      <c r="I21" s="172">
        <v>587749062</v>
      </c>
      <c r="J21" s="172"/>
      <c r="K21" s="172">
        <v>200000</v>
      </c>
      <c r="L21" s="172"/>
      <c r="M21" s="172">
        <v>1199691000</v>
      </c>
      <c r="N21" s="172"/>
      <c r="O21" s="172">
        <v>780300378</v>
      </c>
      <c r="P21" s="172"/>
      <c r="Q21" s="172">
        <v>419390622</v>
      </c>
      <c r="T21" s="24"/>
    </row>
    <row r="22" spans="1:20" ht="18.75">
      <c r="A22" s="7" t="s">
        <v>30</v>
      </c>
      <c r="C22" s="172">
        <v>999000</v>
      </c>
      <c r="D22" s="172"/>
      <c r="E22" s="172">
        <v>1715840057</v>
      </c>
      <c r="F22" s="172"/>
      <c r="G22" s="172">
        <v>1915098971</v>
      </c>
      <c r="H22" s="172"/>
      <c r="I22" s="172">
        <v>-199258913</v>
      </c>
      <c r="J22" s="172"/>
      <c r="K22" s="172">
        <v>999000</v>
      </c>
      <c r="L22" s="172"/>
      <c r="M22" s="172">
        <v>1715840057</v>
      </c>
      <c r="N22" s="172"/>
      <c r="O22" s="172">
        <v>2297802021</v>
      </c>
      <c r="P22" s="172"/>
      <c r="Q22" s="172">
        <v>-581961963</v>
      </c>
      <c r="T22" s="24"/>
    </row>
    <row r="23" spans="1:20" ht="18.75">
      <c r="A23" s="7" t="s">
        <v>51</v>
      </c>
      <c r="C23" s="172">
        <v>17400000</v>
      </c>
      <c r="D23" s="172"/>
      <c r="E23" s="172">
        <v>78889199670</v>
      </c>
      <c r="F23" s="172"/>
      <c r="G23" s="172">
        <v>90067331088</v>
      </c>
      <c r="H23" s="172"/>
      <c r="I23" s="172">
        <v>-11178131418</v>
      </c>
      <c r="J23" s="172"/>
      <c r="K23" s="172">
        <v>17400000</v>
      </c>
      <c r="L23" s="172"/>
      <c r="M23" s="172">
        <v>78889199670</v>
      </c>
      <c r="N23" s="172"/>
      <c r="O23" s="172">
        <v>95303549683</v>
      </c>
      <c r="P23" s="172"/>
      <c r="Q23" s="172">
        <v>-16414350013</v>
      </c>
      <c r="T23" s="24"/>
    </row>
    <row r="24" spans="1:20" ht="18.75">
      <c r="A24" s="7" t="s">
        <v>69</v>
      </c>
      <c r="C24" s="172">
        <v>1404000</v>
      </c>
      <c r="D24" s="172"/>
      <c r="E24" s="172">
        <v>10732519278</v>
      </c>
      <c r="F24" s="172"/>
      <c r="G24" s="172">
        <v>9574132932</v>
      </c>
      <c r="H24" s="172"/>
      <c r="I24" s="172">
        <v>1158386346</v>
      </c>
      <c r="J24" s="172"/>
      <c r="K24" s="172">
        <v>1404000</v>
      </c>
      <c r="L24" s="172"/>
      <c r="M24" s="172">
        <v>10732519278</v>
      </c>
      <c r="N24" s="172"/>
      <c r="O24" s="172">
        <v>9629958744</v>
      </c>
      <c r="P24" s="172"/>
      <c r="Q24" s="172">
        <v>1102560534</v>
      </c>
      <c r="T24" s="24"/>
    </row>
    <row r="25" spans="1:20" ht="18.75">
      <c r="A25" s="7" t="s">
        <v>79</v>
      </c>
      <c r="C25" s="172">
        <v>5799000</v>
      </c>
      <c r="D25" s="172"/>
      <c r="E25" s="172">
        <v>11595013515</v>
      </c>
      <c r="F25" s="172"/>
      <c r="G25" s="172">
        <v>4816609578</v>
      </c>
      <c r="H25" s="172"/>
      <c r="I25" s="172">
        <v>6778403937</v>
      </c>
      <c r="J25" s="172"/>
      <c r="K25" s="172">
        <v>5799000</v>
      </c>
      <c r="L25" s="172"/>
      <c r="M25" s="172">
        <v>11595013515</v>
      </c>
      <c r="N25" s="172"/>
      <c r="O25" s="172">
        <v>4816609578</v>
      </c>
      <c r="P25" s="172"/>
      <c r="Q25" s="172">
        <v>6778403937</v>
      </c>
      <c r="T25" s="24"/>
    </row>
    <row r="26" spans="1:20" ht="18.75">
      <c r="A26" s="7" t="s">
        <v>21</v>
      </c>
      <c r="C26" s="172">
        <v>5996000</v>
      </c>
      <c r="D26" s="172"/>
      <c r="E26" s="172">
        <v>29474740299</v>
      </c>
      <c r="F26" s="172"/>
      <c r="G26" s="172">
        <v>16843947607</v>
      </c>
      <c r="H26" s="172"/>
      <c r="I26" s="172">
        <v>12630792692</v>
      </c>
      <c r="J26" s="172"/>
      <c r="K26" s="172">
        <v>5996000</v>
      </c>
      <c r="L26" s="172"/>
      <c r="M26" s="172">
        <v>29474740299</v>
      </c>
      <c r="N26" s="172"/>
      <c r="O26" s="172">
        <v>16303323692</v>
      </c>
      <c r="P26" s="172"/>
      <c r="Q26" s="172">
        <v>13171416607</v>
      </c>
      <c r="T26" s="24"/>
    </row>
    <row r="27" spans="1:20" ht="18.75">
      <c r="A27" s="7" t="s">
        <v>60</v>
      </c>
      <c r="C27" s="172">
        <v>1082340000</v>
      </c>
      <c r="D27" s="172"/>
      <c r="E27" s="172">
        <v>1218994787241</v>
      </c>
      <c r="F27" s="172"/>
      <c r="G27" s="172">
        <v>1111765500941</v>
      </c>
      <c r="H27" s="172"/>
      <c r="I27" s="172">
        <v>107229286300</v>
      </c>
      <c r="J27" s="172"/>
      <c r="K27" s="172">
        <v>1082340000</v>
      </c>
      <c r="L27" s="172"/>
      <c r="M27" s="172">
        <v>1218994787241</v>
      </c>
      <c r="N27" s="172"/>
      <c r="O27" s="172">
        <v>1106670589352</v>
      </c>
      <c r="P27" s="172"/>
      <c r="Q27" s="172">
        <v>112324197889</v>
      </c>
      <c r="T27" s="24"/>
    </row>
    <row r="28" spans="1:20" ht="18.75">
      <c r="A28" s="7" t="s">
        <v>299</v>
      </c>
      <c r="C28" s="172">
        <v>10094</v>
      </c>
      <c r="D28" s="172"/>
      <c r="E28" s="172">
        <v>44778756151</v>
      </c>
      <c r="F28" s="172"/>
      <c r="G28" s="172">
        <v>44955299435</v>
      </c>
      <c r="H28" s="172"/>
      <c r="I28" s="172">
        <v>-176543283</v>
      </c>
      <c r="J28" s="172"/>
      <c r="K28" s="172">
        <v>10094</v>
      </c>
      <c r="L28" s="172"/>
      <c r="M28" s="172">
        <v>44778756151</v>
      </c>
      <c r="N28" s="172"/>
      <c r="O28" s="172">
        <v>45258107621</v>
      </c>
      <c r="P28" s="172"/>
      <c r="Q28" s="172">
        <v>-479351469</v>
      </c>
      <c r="T28" s="24"/>
    </row>
    <row r="29" spans="1:20" ht="18.75">
      <c r="A29" s="7" t="s">
        <v>42</v>
      </c>
      <c r="C29" s="172">
        <v>262260</v>
      </c>
      <c r="D29" s="172"/>
      <c r="E29" s="172">
        <v>428850764</v>
      </c>
      <c r="F29" s="172"/>
      <c r="G29" s="172">
        <v>506314647</v>
      </c>
      <c r="H29" s="172"/>
      <c r="I29" s="172">
        <v>-77463882</v>
      </c>
      <c r="J29" s="172"/>
      <c r="K29" s="172">
        <v>262260</v>
      </c>
      <c r="L29" s="172"/>
      <c r="M29" s="172">
        <v>428850764</v>
      </c>
      <c r="N29" s="172"/>
      <c r="O29" s="172">
        <v>525583288</v>
      </c>
      <c r="P29" s="172"/>
      <c r="Q29" s="172">
        <v>-96732523</v>
      </c>
      <c r="T29" s="24"/>
    </row>
    <row r="30" spans="1:20" ht="18.75">
      <c r="A30" s="7" t="s">
        <v>36</v>
      </c>
      <c r="C30" s="172">
        <v>1827000</v>
      </c>
      <c r="D30" s="172"/>
      <c r="E30" s="172">
        <v>549785393</v>
      </c>
      <c r="F30" s="172"/>
      <c r="G30" s="172">
        <v>286765138</v>
      </c>
      <c r="H30" s="172"/>
      <c r="I30" s="172">
        <v>263020255</v>
      </c>
      <c r="J30" s="172"/>
      <c r="K30" s="172">
        <v>1827000</v>
      </c>
      <c r="L30" s="172"/>
      <c r="M30" s="172">
        <v>549785393</v>
      </c>
      <c r="N30" s="172"/>
      <c r="O30" s="172">
        <v>402852469</v>
      </c>
      <c r="P30" s="172"/>
      <c r="Q30" s="172">
        <v>0</v>
      </c>
      <c r="T30" s="24"/>
    </row>
    <row r="31" spans="1:20" ht="18.75">
      <c r="A31" s="7" t="s">
        <v>78</v>
      </c>
      <c r="C31" s="172">
        <v>999000</v>
      </c>
      <c r="D31" s="172"/>
      <c r="E31" s="172">
        <v>5794705479</v>
      </c>
      <c r="F31" s="172"/>
      <c r="G31" s="172">
        <v>4697306444</v>
      </c>
      <c r="H31" s="172"/>
      <c r="I31" s="172">
        <v>1097399035</v>
      </c>
      <c r="J31" s="172"/>
      <c r="K31" s="172">
        <v>999000</v>
      </c>
      <c r="L31" s="172"/>
      <c r="M31" s="172">
        <v>5794705479</v>
      </c>
      <c r="N31" s="172"/>
      <c r="O31" s="172">
        <v>4697306444</v>
      </c>
      <c r="P31" s="172"/>
      <c r="Q31" s="172">
        <v>1097399035</v>
      </c>
      <c r="T31" s="24"/>
    </row>
    <row r="32" spans="1:20" ht="18.75">
      <c r="A32" s="7" t="s">
        <v>67</v>
      </c>
      <c r="C32" s="172">
        <v>226000</v>
      </c>
      <c r="D32" s="172"/>
      <c r="E32" s="172">
        <v>910527930</v>
      </c>
      <c r="F32" s="172"/>
      <c r="G32" s="172">
        <v>926927767</v>
      </c>
      <c r="H32" s="172"/>
      <c r="I32" s="172">
        <v>-16399836</v>
      </c>
      <c r="J32" s="172"/>
      <c r="K32" s="172">
        <v>226000</v>
      </c>
      <c r="L32" s="172"/>
      <c r="M32" s="172">
        <v>910527930</v>
      </c>
      <c r="N32" s="172"/>
      <c r="O32" s="172">
        <v>1094071311</v>
      </c>
      <c r="P32" s="172"/>
      <c r="Q32" s="172">
        <v>-183543380</v>
      </c>
      <c r="T32" s="24"/>
    </row>
    <row r="33" spans="1:20" ht="18.75">
      <c r="A33" s="7" t="s">
        <v>49</v>
      </c>
      <c r="C33" s="172">
        <v>102219</v>
      </c>
      <c r="D33" s="172"/>
      <c r="E33" s="172">
        <v>1530258602</v>
      </c>
      <c r="F33" s="172"/>
      <c r="G33" s="172">
        <v>1383939054</v>
      </c>
      <c r="H33" s="172"/>
      <c r="I33" s="172">
        <v>146319548</v>
      </c>
      <c r="J33" s="172"/>
      <c r="K33" s="172">
        <v>102219</v>
      </c>
      <c r="L33" s="172"/>
      <c r="M33" s="172">
        <v>1530258602</v>
      </c>
      <c r="N33" s="172"/>
      <c r="O33" s="172">
        <v>1446201337</v>
      </c>
      <c r="P33" s="172"/>
      <c r="Q33" s="172">
        <v>84057265</v>
      </c>
      <c r="T33" s="24"/>
    </row>
    <row r="34" spans="1:20" ht="18.75">
      <c r="A34" s="7" t="s">
        <v>48</v>
      </c>
      <c r="C34" s="172">
        <v>66279051</v>
      </c>
      <c r="D34" s="172"/>
      <c r="E34" s="172">
        <v>140663814530</v>
      </c>
      <c r="F34" s="172"/>
      <c r="G34" s="172">
        <v>143244218258</v>
      </c>
      <c r="H34" s="172"/>
      <c r="I34" s="172">
        <v>-2580403727</v>
      </c>
      <c r="J34" s="172"/>
      <c r="K34" s="172">
        <v>66279051</v>
      </c>
      <c r="L34" s="172"/>
      <c r="M34" s="172">
        <v>140663814530</v>
      </c>
      <c r="N34" s="172"/>
      <c r="O34" s="172">
        <v>142054802626</v>
      </c>
      <c r="P34" s="172"/>
      <c r="Q34" s="172">
        <v>-1390988095</v>
      </c>
      <c r="T34" s="24"/>
    </row>
    <row r="35" spans="1:20" ht="18.75">
      <c r="A35" s="7" t="s">
        <v>47</v>
      </c>
      <c r="C35" s="172">
        <v>14595799</v>
      </c>
      <c r="D35" s="172"/>
      <c r="E35" s="172">
        <v>23011201037</v>
      </c>
      <c r="F35" s="172"/>
      <c r="G35" s="172">
        <v>24055845704</v>
      </c>
      <c r="H35" s="172"/>
      <c r="I35" s="172">
        <v>-1044644666</v>
      </c>
      <c r="J35" s="172"/>
      <c r="K35" s="172">
        <v>14595799</v>
      </c>
      <c r="L35" s="172"/>
      <c r="M35" s="172">
        <v>23011201037</v>
      </c>
      <c r="N35" s="172"/>
      <c r="O35" s="172">
        <v>24360533759</v>
      </c>
      <c r="P35" s="172"/>
      <c r="Q35" s="172">
        <v>-1349332721</v>
      </c>
      <c r="T35" s="24"/>
    </row>
    <row r="36" spans="1:20" ht="18.75">
      <c r="A36" s="7" t="s">
        <v>55</v>
      </c>
      <c r="C36" s="172">
        <v>4066000</v>
      </c>
      <c r="D36" s="172"/>
      <c r="E36" s="172">
        <v>3079857162</v>
      </c>
      <c r="F36" s="172"/>
      <c r="G36" s="172">
        <v>3023271860</v>
      </c>
      <c r="H36" s="172"/>
      <c r="I36" s="172">
        <v>56585302</v>
      </c>
      <c r="J36" s="172"/>
      <c r="K36" s="172">
        <v>4066000</v>
      </c>
      <c r="L36" s="172"/>
      <c r="M36" s="172">
        <v>3079857162</v>
      </c>
      <c r="N36" s="172"/>
      <c r="O36" s="172">
        <v>3423410783</v>
      </c>
      <c r="P36" s="172"/>
      <c r="Q36" s="172">
        <v>-343553620</v>
      </c>
      <c r="T36" s="24"/>
    </row>
    <row r="37" spans="1:20" ht="18.75">
      <c r="A37" s="7" t="s">
        <v>31</v>
      </c>
      <c r="C37" s="172">
        <v>10446000</v>
      </c>
      <c r="D37" s="172"/>
      <c r="E37" s="172">
        <v>12813941560</v>
      </c>
      <c r="F37" s="172"/>
      <c r="G37" s="172">
        <v>15620392379</v>
      </c>
      <c r="H37" s="172"/>
      <c r="I37" s="172">
        <v>-2806450818</v>
      </c>
      <c r="J37" s="172"/>
      <c r="K37" s="172">
        <v>10446000</v>
      </c>
      <c r="L37" s="172"/>
      <c r="M37" s="172">
        <v>12813941560</v>
      </c>
      <c r="N37" s="172"/>
      <c r="O37" s="172">
        <v>14892213354</v>
      </c>
      <c r="P37" s="172"/>
      <c r="Q37" s="172">
        <v>-2078271793</v>
      </c>
      <c r="T37" s="24"/>
    </row>
    <row r="38" spans="1:20" ht="18.75">
      <c r="A38" s="7" t="s">
        <v>43</v>
      </c>
      <c r="C38" s="172">
        <v>349280000</v>
      </c>
      <c r="D38" s="172"/>
      <c r="E38" s="172">
        <v>979456232664</v>
      </c>
      <c r="F38" s="172"/>
      <c r="G38" s="172">
        <v>967277427782</v>
      </c>
      <c r="H38" s="172"/>
      <c r="I38" s="172">
        <v>12178804882</v>
      </c>
      <c r="J38" s="172"/>
      <c r="K38" s="172">
        <v>349280000</v>
      </c>
      <c r="L38" s="172"/>
      <c r="M38" s="172">
        <v>979456232664</v>
      </c>
      <c r="N38" s="172"/>
      <c r="O38" s="172">
        <v>957379092320</v>
      </c>
      <c r="P38" s="172"/>
      <c r="Q38" s="172">
        <v>22077140344</v>
      </c>
      <c r="T38" s="24"/>
    </row>
    <row r="39" spans="1:20" ht="18.75">
      <c r="A39" s="7" t="s">
        <v>61</v>
      </c>
      <c r="C39" s="172">
        <v>2000000</v>
      </c>
      <c r="D39" s="172"/>
      <c r="E39" s="172">
        <v>18886950000</v>
      </c>
      <c r="F39" s="172"/>
      <c r="G39" s="172">
        <v>16024086000</v>
      </c>
      <c r="H39" s="172"/>
      <c r="I39" s="172">
        <v>2862864000</v>
      </c>
      <c r="J39" s="172"/>
      <c r="K39" s="172">
        <v>2000000</v>
      </c>
      <c r="L39" s="172"/>
      <c r="M39" s="172">
        <v>18886950000</v>
      </c>
      <c r="N39" s="172"/>
      <c r="O39" s="172">
        <v>15825276000</v>
      </c>
      <c r="P39" s="172"/>
      <c r="Q39" s="172">
        <v>3061674000</v>
      </c>
      <c r="T39" s="24"/>
    </row>
    <row r="40" spans="1:20" ht="18.75">
      <c r="A40" s="7" t="s">
        <v>63</v>
      </c>
      <c r="C40" s="172">
        <v>1300000</v>
      </c>
      <c r="D40" s="172"/>
      <c r="E40" s="172">
        <v>9394766550</v>
      </c>
      <c r="F40" s="172"/>
      <c r="G40" s="172">
        <v>9032932350</v>
      </c>
      <c r="H40" s="172"/>
      <c r="I40" s="172">
        <v>361834200</v>
      </c>
      <c r="J40" s="172"/>
      <c r="K40" s="172">
        <v>1300000</v>
      </c>
      <c r="L40" s="172"/>
      <c r="M40" s="172">
        <v>9394766550</v>
      </c>
      <c r="N40" s="172"/>
      <c r="O40" s="172">
        <v>9213849450</v>
      </c>
      <c r="P40" s="172"/>
      <c r="Q40" s="172">
        <v>180917100</v>
      </c>
      <c r="T40" s="24"/>
    </row>
    <row r="41" spans="1:20" ht="18.75">
      <c r="A41" s="7" t="s">
        <v>72</v>
      </c>
      <c r="C41" s="172">
        <v>1564500</v>
      </c>
      <c r="D41" s="172"/>
      <c r="E41" s="172">
        <v>4276775868</v>
      </c>
      <c r="F41" s="172"/>
      <c r="G41" s="172">
        <v>3691289797</v>
      </c>
      <c r="H41" s="172"/>
      <c r="I41" s="172">
        <v>585486071</v>
      </c>
      <c r="J41" s="172"/>
      <c r="K41" s="172">
        <v>1564500</v>
      </c>
      <c r="L41" s="172"/>
      <c r="M41" s="172">
        <v>4276775868</v>
      </c>
      <c r="N41" s="172"/>
      <c r="O41" s="172">
        <v>3691289797</v>
      </c>
      <c r="P41" s="172"/>
      <c r="Q41" s="172">
        <v>585486071</v>
      </c>
      <c r="T41" s="24"/>
    </row>
    <row r="42" spans="1:20" ht="18.75">
      <c r="A42" s="7" t="s">
        <v>50</v>
      </c>
      <c r="C42" s="172">
        <v>15803000</v>
      </c>
      <c r="D42" s="172"/>
      <c r="E42" s="172">
        <v>12080199583</v>
      </c>
      <c r="F42" s="172"/>
      <c r="G42" s="172">
        <v>12504341831</v>
      </c>
      <c r="H42" s="172"/>
      <c r="I42" s="172">
        <v>-424142247</v>
      </c>
      <c r="J42" s="172"/>
      <c r="K42" s="172">
        <v>15803000</v>
      </c>
      <c r="L42" s="172"/>
      <c r="M42" s="172">
        <v>12080199583</v>
      </c>
      <c r="N42" s="172"/>
      <c r="O42" s="172">
        <v>15049195319</v>
      </c>
      <c r="P42" s="172"/>
      <c r="Q42" s="172">
        <v>-2968995735</v>
      </c>
      <c r="T42" s="24"/>
    </row>
    <row r="43" spans="1:20" ht="18.75">
      <c r="A43" s="7" t="s">
        <v>65</v>
      </c>
      <c r="C43" s="172">
        <v>2055643</v>
      </c>
      <c r="D43" s="172"/>
      <c r="E43" s="172">
        <v>9808377235</v>
      </c>
      <c r="F43" s="172"/>
      <c r="G43" s="172">
        <v>9599949219</v>
      </c>
      <c r="H43" s="172"/>
      <c r="I43" s="172">
        <v>208428016</v>
      </c>
      <c r="J43" s="172"/>
      <c r="K43" s="172">
        <v>2055643</v>
      </c>
      <c r="L43" s="172"/>
      <c r="M43" s="172">
        <v>9808377235</v>
      </c>
      <c r="N43" s="172"/>
      <c r="O43" s="172">
        <v>9946795578</v>
      </c>
      <c r="P43" s="172"/>
      <c r="Q43" s="172">
        <v>-138418342</v>
      </c>
      <c r="T43" s="24"/>
    </row>
    <row r="44" spans="1:20" ht="18.75">
      <c r="A44" s="7" t="s">
        <v>58</v>
      </c>
      <c r="C44" s="172">
        <v>54000000</v>
      </c>
      <c r="D44" s="172"/>
      <c r="E44" s="172">
        <v>53678700000</v>
      </c>
      <c r="F44" s="172"/>
      <c r="G44" s="172">
        <v>52234345350</v>
      </c>
      <c r="H44" s="172"/>
      <c r="I44" s="172">
        <v>1444354650</v>
      </c>
      <c r="J44" s="172"/>
      <c r="K44" s="172">
        <v>54000000</v>
      </c>
      <c r="L44" s="172"/>
      <c r="M44" s="172">
        <v>53678700000</v>
      </c>
      <c r="N44" s="172"/>
      <c r="O44" s="172">
        <v>60817967101</v>
      </c>
      <c r="P44" s="172"/>
      <c r="Q44" s="172">
        <v>-7139267101</v>
      </c>
      <c r="T44" s="24"/>
    </row>
    <row r="45" spans="1:20" ht="18.75">
      <c r="A45" s="7" t="s">
        <v>45</v>
      </c>
      <c r="C45" s="172">
        <v>13796000</v>
      </c>
      <c r="D45" s="172"/>
      <c r="E45" s="172">
        <v>8831760487</v>
      </c>
      <c r="F45" s="172"/>
      <c r="G45" s="172">
        <v>9269890215</v>
      </c>
      <c r="H45" s="172"/>
      <c r="I45" s="172">
        <v>-438129727</v>
      </c>
      <c r="J45" s="172"/>
      <c r="K45" s="172">
        <v>13796000</v>
      </c>
      <c r="L45" s="172"/>
      <c r="M45" s="172">
        <v>8831760487</v>
      </c>
      <c r="N45" s="172"/>
      <c r="O45" s="172">
        <v>10310871304</v>
      </c>
      <c r="P45" s="172"/>
      <c r="Q45" s="172">
        <v>-1479110816</v>
      </c>
      <c r="T45" s="24"/>
    </row>
    <row r="46" spans="1:20" ht="18.75">
      <c r="A46" s="7" t="s">
        <v>54</v>
      </c>
      <c r="C46" s="172">
        <v>267486</v>
      </c>
      <c r="D46" s="172"/>
      <c r="E46" s="172">
        <v>1291183489</v>
      </c>
      <c r="F46" s="172"/>
      <c r="G46" s="172">
        <v>1235996737</v>
      </c>
      <c r="H46" s="172"/>
      <c r="I46" s="172">
        <v>55186752</v>
      </c>
      <c r="J46" s="172"/>
      <c r="K46" s="172">
        <v>267486</v>
      </c>
      <c r="L46" s="172"/>
      <c r="M46" s="172">
        <v>1291183489</v>
      </c>
      <c r="N46" s="172"/>
      <c r="O46" s="172">
        <v>1206327892</v>
      </c>
      <c r="P46" s="172"/>
      <c r="Q46" s="172">
        <v>84855597</v>
      </c>
      <c r="T46" s="24"/>
    </row>
    <row r="47" spans="1:20" ht="18.75">
      <c r="A47" s="7" t="s">
        <v>37</v>
      </c>
      <c r="C47" s="172">
        <v>300000</v>
      </c>
      <c r="D47" s="172"/>
      <c r="E47" s="172">
        <v>299922</v>
      </c>
      <c r="F47" s="172"/>
      <c r="G47" s="172">
        <v>599845</v>
      </c>
      <c r="H47" s="172"/>
      <c r="I47" s="172">
        <v>-299922</v>
      </c>
      <c r="J47" s="172"/>
      <c r="K47" s="172">
        <v>300000</v>
      </c>
      <c r="L47" s="172"/>
      <c r="M47" s="172">
        <v>299922</v>
      </c>
      <c r="N47" s="172"/>
      <c r="O47" s="172">
        <v>569853225</v>
      </c>
      <c r="P47" s="172"/>
      <c r="Q47" s="172">
        <v>-569553302</v>
      </c>
      <c r="T47" s="24"/>
    </row>
    <row r="48" spans="1:20" ht="18.75">
      <c r="A48" s="7" t="s">
        <v>53</v>
      </c>
      <c r="C48" s="172">
        <v>2125925</v>
      </c>
      <c r="D48" s="172"/>
      <c r="E48" s="172">
        <v>5957324328</v>
      </c>
      <c r="F48" s="172"/>
      <c r="G48" s="172">
        <v>5532506143</v>
      </c>
      <c r="H48" s="172"/>
      <c r="I48" s="172">
        <v>424818185</v>
      </c>
      <c r="J48" s="172"/>
      <c r="K48" s="172">
        <v>2125925</v>
      </c>
      <c r="L48" s="172"/>
      <c r="M48" s="172">
        <v>5957324328</v>
      </c>
      <c r="N48" s="172"/>
      <c r="O48" s="172">
        <v>5874906571</v>
      </c>
      <c r="P48" s="172"/>
      <c r="Q48" s="172">
        <v>82417757</v>
      </c>
      <c r="T48" s="24"/>
    </row>
    <row r="49" spans="1:20" ht="18.75">
      <c r="A49" s="7" t="s">
        <v>74</v>
      </c>
      <c r="C49" s="172">
        <v>1120000</v>
      </c>
      <c r="D49" s="172"/>
      <c r="E49" s="172">
        <v>5934471480</v>
      </c>
      <c r="F49" s="172"/>
      <c r="G49" s="172">
        <v>6161586200</v>
      </c>
      <c r="H49" s="172"/>
      <c r="I49" s="172">
        <v>-227114720</v>
      </c>
      <c r="J49" s="172"/>
      <c r="K49" s="172">
        <v>1120000</v>
      </c>
      <c r="L49" s="172"/>
      <c r="M49" s="172">
        <v>5934471480</v>
      </c>
      <c r="N49" s="172"/>
      <c r="O49" s="172">
        <v>6161586200</v>
      </c>
      <c r="P49" s="172"/>
      <c r="Q49" s="172">
        <v>-227114720</v>
      </c>
      <c r="T49" s="24"/>
    </row>
    <row r="50" spans="1:20" ht="18.75">
      <c r="A50" s="7" t="s">
        <v>20</v>
      </c>
      <c r="C50" s="172">
        <v>4001000</v>
      </c>
      <c r="D50" s="172"/>
      <c r="E50" s="172">
        <v>32493675388</v>
      </c>
      <c r="F50" s="172"/>
      <c r="G50" s="172">
        <v>31300517173</v>
      </c>
      <c r="H50" s="172"/>
      <c r="I50" s="172">
        <v>1193158215</v>
      </c>
      <c r="J50" s="172"/>
      <c r="K50" s="172">
        <v>4001000</v>
      </c>
      <c r="L50" s="172"/>
      <c r="M50" s="172">
        <v>32493675388</v>
      </c>
      <c r="N50" s="172"/>
      <c r="O50" s="172">
        <v>36709624432</v>
      </c>
      <c r="P50" s="172"/>
      <c r="Q50" s="172">
        <v>-4215949043</v>
      </c>
      <c r="T50" s="24"/>
    </row>
    <row r="51" spans="1:20" ht="18.75">
      <c r="A51" s="7" t="s">
        <v>73</v>
      </c>
      <c r="C51" s="172">
        <v>200000</v>
      </c>
      <c r="D51" s="172"/>
      <c r="E51" s="172">
        <v>5059714500</v>
      </c>
      <c r="F51" s="172"/>
      <c r="G51" s="172">
        <v>3806853468</v>
      </c>
      <c r="H51" s="172"/>
      <c r="I51" s="172">
        <v>1252861032</v>
      </c>
      <c r="J51" s="172"/>
      <c r="K51" s="172">
        <v>200000</v>
      </c>
      <c r="L51" s="172"/>
      <c r="M51" s="172">
        <v>5059714500</v>
      </c>
      <c r="N51" s="172"/>
      <c r="O51" s="172">
        <v>3806853468</v>
      </c>
      <c r="P51" s="172"/>
      <c r="Q51" s="172">
        <v>1252861032</v>
      </c>
      <c r="T51" s="24"/>
    </row>
    <row r="52" spans="1:20" ht="18.75">
      <c r="A52" s="7" t="s">
        <v>33</v>
      </c>
      <c r="C52" s="172">
        <v>6002000</v>
      </c>
      <c r="D52" s="172"/>
      <c r="E52" s="172">
        <v>5700431760</v>
      </c>
      <c r="F52" s="172"/>
      <c r="G52" s="172">
        <v>1800768966</v>
      </c>
      <c r="H52" s="172"/>
      <c r="I52" s="172">
        <v>3899662794</v>
      </c>
      <c r="J52" s="172"/>
      <c r="K52" s="172">
        <v>6002000</v>
      </c>
      <c r="L52" s="172"/>
      <c r="M52" s="172">
        <v>5700431760</v>
      </c>
      <c r="N52" s="172"/>
      <c r="O52" s="172">
        <v>1907008436</v>
      </c>
      <c r="P52" s="172"/>
      <c r="Q52" s="172">
        <v>3793423324</v>
      </c>
      <c r="T52" s="24"/>
    </row>
    <row r="53" spans="1:20" ht="18.75">
      <c r="A53" s="7" t="s">
        <v>44</v>
      </c>
      <c r="C53" s="172">
        <v>47780000</v>
      </c>
      <c r="D53" s="172"/>
      <c r="E53" s="172">
        <v>65829052674</v>
      </c>
      <c r="F53" s="172"/>
      <c r="G53" s="172">
        <v>114486557470</v>
      </c>
      <c r="H53" s="172"/>
      <c r="I53" s="172">
        <v>-48657504796</v>
      </c>
      <c r="J53" s="172"/>
      <c r="K53" s="172">
        <v>47780000</v>
      </c>
      <c r="L53" s="172"/>
      <c r="M53" s="172">
        <v>65829052674</v>
      </c>
      <c r="N53" s="172"/>
      <c r="O53" s="172">
        <v>58332683232</v>
      </c>
      <c r="P53" s="172"/>
      <c r="Q53" s="172">
        <v>7496369442</v>
      </c>
      <c r="T53" s="24"/>
    </row>
    <row r="54" spans="1:20" ht="18.75">
      <c r="A54" s="7" t="s">
        <v>71</v>
      </c>
      <c r="C54" s="172">
        <v>1600000</v>
      </c>
      <c r="D54" s="172"/>
      <c r="E54" s="172">
        <v>876574224</v>
      </c>
      <c r="F54" s="172"/>
      <c r="G54" s="172">
        <v>1679782426</v>
      </c>
      <c r="H54" s="172"/>
      <c r="I54" s="172">
        <v>-803208202</v>
      </c>
      <c r="J54" s="172"/>
      <c r="K54" s="172">
        <v>1600000</v>
      </c>
      <c r="L54" s="172"/>
      <c r="M54" s="172">
        <v>876574224</v>
      </c>
      <c r="N54" s="172"/>
      <c r="O54" s="172">
        <v>1679782426</v>
      </c>
      <c r="P54" s="172"/>
      <c r="Q54" s="172">
        <v>-803208202</v>
      </c>
      <c r="T54" s="24"/>
    </row>
    <row r="55" spans="1:20" ht="18.75">
      <c r="A55" s="7" t="s">
        <v>59</v>
      </c>
      <c r="C55" s="172">
        <v>379660143</v>
      </c>
      <c r="D55" s="172"/>
      <c r="E55" s="172">
        <v>935200087239</v>
      </c>
      <c r="F55" s="172"/>
      <c r="G55" s="172">
        <v>918554697353</v>
      </c>
      <c r="H55" s="172"/>
      <c r="I55" s="172">
        <v>16645389886</v>
      </c>
      <c r="J55" s="172"/>
      <c r="K55" s="172">
        <v>379660143</v>
      </c>
      <c r="L55" s="172"/>
      <c r="M55" s="172">
        <v>935200087239</v>
      </c>
      <c r="N55" s="172"/>
      <c r="O55" s="172">
        <v>888092897518</v>
      </c>
      <c r="P55" s="172"/>
      <c r="Q55" s="172">
        <v>47107189721</v>
      </c>
      <c r="T55" s="24"/>
    </row>
    <row r="56" spans="1:20" ht="18.75">
      <c r="A56" s="7" t="s">
        <v>80</v>
      </c>
      <c r="C56" s="172">
        <v>680000</v>
      </c>
      <c r="D56" s="172"/>
      <c r="E56" s="172">
        <v>1456004916</v>
      </c>
      <c r="F56" s="172"/>
      <c r="G56" s="172">
        <v>1592604755</v>
      </c>
      <c r="H56" s="172"/>
      <c r="I56" s="172">
        <v>-136599839</v>
      </c>
      <c r="J56" s="172"/>
      <c r="K56" s="172">
        <v>680000</v>
      </c>
      <c r="L56" s="172"/>
      <c r="M56" s="172">
        <v>1456004916</v>
      </c>
      <c r="N56" s="172"/>
      <c r="O56" s="172">
        <v>1592604755</v>
      </c>
      <c r="P56" s="172"/>
      <c r="Q56" s="172">
        <v>-136599839</v>
      </c>
      <c r="T56" s="24"/>
    </row>
    <row r="57" spans="1:20" ht="18.75">
      <c r="A57" s="7" t="s">
        <v>52</v>
      </c>
      <c r="C57" s="172">
        <v>3099000</v>
      </c>
      <c r="D57" s="172"/>
      <c r="E57" s="172">
        <v>25876711980</v>
      </c>
      <c r="F57" s="172"/>
      <c r="G57" s="172">
        <v>29695832199</v>
      </c>
      <c r="H57" s="172"/>
      <c r="I57" s="172">
        <v>-3819120219</v>
      </c>
      <c r="J57" s="172"/>
      <c r="K57" s="172">
        <v>3099000</v>
      </c>
      <c r="L57" s="172"/>
      <c r="M57" s="172">
        <v>25876711980</v>
      </c>
      <c r="N57" s="172"/>
      <c r="O57" s="172">
        <v>32099445103</v>
      </c>
      <c r="P57" s="172"/>
      <c r="Q57" s="172">
        <v>-6222733123</v>
      </c>
      <c r="T57" s="24"/>
    </row>
    <row r="58" spans="1:20" ht="18.75">
      <c r="A58" s="7" t="s">
        <v>24</v>
      </c>
      <c r="C58" s="172">
        <v>138000</v>
      </c>
      <c r="D58" s="172"/>
      <c r="E58" s="172">
        <v>137964</v>
      </c>
      <c r="F58" s="172"/>
      <c r="G58" s="172">
        <v>137964</v>
      </c>
      <c r="H58" s="172"/>
      <c r="I58" s="172">
        <v>0</v>
      </c>
      <c r="J58" s="172"/>
      <c r="K58" s="172">
        <v>138000</v>
      </c>
      <c r="L58" s="172"/>
      <c r="M58" s="172">
        <v>137964</v>
      </c>
      <c r="N58" s="172"/>
      <c r="O58" s="172">
        <v>96851055</v>
      </c>
      <c r="P58" s="172"/>
      <c r="Q58" s="172">
        <v>-96713090</v>
      </c>
      <c r="T58" s="24"/>
    </row>
    <row r="59" spans="1:20" ht="18.75">
      <c r="A59" s="7" t="s">
        <v>40</v>
      </c>
      <c r="C59" s="172">
        <v>96000</v>
      </c>
      <c r="D59" s="172"/>
      <c r="E59" s="172">
        <v>298099219</v>
      </c>
      <c r="F59" s="172"/>
      <c r="G59" s="172">
        <v>174965071</v>
      </c>
      <c r="H59" s="172"/>
      <c r="I59" s="172">
        <v>123134148</v>
      </c>
      <c r="J59" s="172"/>
      <c r="K59" s="172">
        <v>96000</v>
      </c>
      <c r="L59" s="172"/>
      <c r="M59" s="172">
        <v>298099219</v>
      </c>
      <c r="N59" s="172"/>
      <c r="O59" s="172">
        <v>172316967</v>
      </c>
      <c r="P59" s="172"/>
      <c r="Q59" s="172">
        <v>125782252</v>
      </c>
      <c r="T59" s="24"/>
    </row>
    <row r="60" spans="1:20" ht="18.75">
      <c r="A60" s="7" t="s">
        <v>363</v>
      </c>
      <c r="C60" s="172">
        <v>240000</v>
      </c>
      <c r="D60" s="172"/>
      <c r="E60" s="172">
        <v>131486133</v>
      </c>
      <c r="F60" s="172"/>
      <c r="G60" s="172">
        <v>-181472267</v>
      </c>
      <c r="H60" s="172"/>
      <c r="I60" s="172">
        <v>-49986134</v>
      </c>
      <c r="J60" s="172"/>
      <c r="K60" s="172">
        <v>240000</v>
      </c>
      <c r="L60" s="172"/>
      <c r="M60" s="172">
        <v>131486133</v>
      </c>
      <c r="N60" s="172"/>
      <c r="O60" s="172">
        <v>-181472267</v>
      </c>
      <c r="P60" s="172"/>
      <c r="Q60" s="172">
        <v>-49986134</v>
      </c>
      <c r="T60" s="24"/>
    </row>
    <row r="61" spans="1:20" ht="19.5" thickBot="1">
      <c r="A61" s="7" t="s">
        <v>415</v>
      </c>
      <c r="C61" s="179">
        <f>SUM(C8:C60)</f>
        <v>2170839598</v>
      </c>
      <c r="D61" s="172"/>
      <c r="E61" s="179">
        <f>SUM(E8:E60)</f>
        <v>3833450361451</v>
      </c>
      <c r="F61" s="172"/>
      <c r="G61" s="179">
        <f>SUM(G8:G60)</f>
        <v>3726666627031</v>
      </c>
      <c r="H61" s="172"/>
      <c r="I61" s="179">
        <f>SUM(I8:I60)</f>
        <v>106420789899</v>
      </c>
      <c r="J61" s="172"/>
      <c r="K61" s="179">
        <f>SUM(K8:K60)</f>
        <v>2170839598</v>
      </c>
      <c r="L61" s="172"/>
      <c r="M61" s="179">
        <f>SUM(M8:M60)</f>
        <v>3833450361451</v>
      </c>
      <c r="N61" s="172"/>
      <c r="O61" s="179">
        <f>SUM(O8:O60)</f>
        <v>3654431356043</v>
      </c>
      <c r="P61" s="172"/>
      <c r="Q61" s="179">
        <f>SUM(Q8:Q60)</f>
        <v>178509127967</v>
      </c>
      <c r="T61" s="24"/>
    </row>
    <row r="62" spans="1:20" ht="21.75" customHeight="1" thickTop="1">
      <c r="A62" s="214">
        <v>26</v>
      </c>
      <c r="B62" s="214"/>
      <c r="C62" s="214"/>
      <c r="D62" s="214"/>
      <c r="E62" s="214"/>
      <c r="F62" s="214"/>
      <c r="G62" s="214"/>
      <c r="H62" s="214"/>
      <c r="I62" s="214"/>
      <c r="J62" s="214"/>
      <c r="K62" s="214"/>
      <c r="L62" s="214"/>
      <c r="M62" s="214"/>
      <c r="N62" s="214"/>
      <c r="O62" s="214"/>
      <c r="P62" s="214"/>
      <c r="Q62" s="214"/>
      <c r="T62" s="24"/>
    </row>
    <row r="63" spans="1:20" ht="20.25" customHeight="1">
      <c r="A63" s="207" t="s">
        <v>0</v>
      </c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7"/>
      <c r="P63" s="207"/>
      <c r="Q63" s="207"/>
      <c r="T63" s="24"/>
    </row>
    <row r="64" spans="1:20" ht="20.25" customHeight="1">
      <c r="A64" s="207" t="s">
        <v>278</v>
      </c>
      <c r="B64" s="207"/>
      <c r="C64" s="207"/>
      <c r="D64" s="207"/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7"/>
      <c r="P64" s="207"/>
      <c r="Q64" s="207"/>
      <c r="T64" s="24"/>
    </row>
    <row r="65" spans="1:20" ht="20.25" customHeight="1">
      <c r="A65" s="207" t="s">
        <v>2</v>
      </c>
      <c r="B65" s="207"/>
      <c r="C65" s="207"/>
      <c r="D65" s="207"/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7"/>
      <c r="P65" s="207"/>
      <c r="Q65" s="207"/>
      <c r="T65" s="24"/>
    </row>
    <row r="66" spans="1:20" ht="7.5" customHeight="1">
      <c r="T66" s="24"/>
    </row>
    <row r="67" spans="1:20" ht="21.75" customHeight="1">
      <c r="A67" s="208" t="s">
        <v>354</v>
      </c>
      <c r="B67" s="208"/>
      <c r="C67" s="208"/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T67" s="24"/>
    </row>
    <row r="68" spans="1:20" ht="21.75" customHeight="1">
      <c r="A68" s="209" t="s">
        <v>281</v>
      </c>
      <c r="C68" s="209" t="s">
        <v>293</v>
      </c>
      <c r="D68" s="209"/>
      <c r="E68" s="209"/>
      <c r="F68" s="209"/>
      <c r="G68" s="209"/>
      <c r="H68" s="209"/>
      <c r="I68" s="209"/>
      <c r="K68" s="217" t="s">
        <v>294</v>
      </c>
      <c r="L68" s="217"/>
      <c r="M68" s="217"/>
      <c r="N68" s="217"/>
      <c r="O68" s="217"/>
      <c r="P68" s="217"/>
      <c r="Q68" s="217"/>
      <c r="T68" s="24"/>
    </row>
    <row r="69" spans="1:20" s="183" customFormat="1" ht="37.5">
      <c r="A69" s="209"/>
      <c r="C69" s="121" t="s">
        <v>13</v>
      </c>
      <c r="D69" s="184"/>
      <c r="E69" s="121" t="s">
        <v>15</v>
      </c>
      <c r="F69" s="184"/>
      <c r="G69" s="121" t="s">
        <v>339</v>
      </c>
      <c r="H69" s="184"/>
      <c r="I69" s="121" t="s">
        <v>355</v>
      </c>
      <c r="K69" s="121" t="s">
        <v>13</v>
      </c>
      <c r="L69" s="184"/>
      <c r="M69" s="121" t="s">
        <v>15</v>
      </c>
      <c r="N69" s="184"/>
      <c r="O69" s="121" t="s">
        <v>339</v>
      </c>
      <c r="P69" s="184"/>
      <c r="Q69" s="121" t="s">
        <v>355</v>
      </c>
      <c r="T69" s="188"/>
    </row>
    <row r="70" spans="1:20" ht="21.75" customHeight="1">
      <c r="A70" s="7" t="s">
        <v>417</v>
      </c>
      <c r="C70" s="172">
        <f>C61</f>
        <v>2170839598</v>
      </c>
      <c r="D70" s="172"/>
      <c r="E70" s="172">
        <f>E61</f>
        <v>3833450361451</v>
      </c>
      <c r="F70" s="172"/>
      <c r="G70" s="172">
        <f>G61</f>
        <v>3726666627031</v>
      </c>
      <c r="H70" s="172"/>
      <c r="I70" s="172">
        <f>I61</f>
        <v>106420789899</v>
      </c>
      <c r="J70" s="172"/>
      <c r="K70" s="172">
        <f>K61</f>
        <v>2170839598</v>
      </c>
      <c r="L70" s="172"/>
      <c r="M70" s="172">
        <f>M61</f>
        <v>3833450361451</v>
      </c>
      <c r="N70" s="172"/>
      <c r="O70" s="172">
        <f>O61</f>
        <v>3654431356043</v>
      </c>
      <c r="P70" s="172"/>
      <c r="Q70" s="172">
        <f>Q61</f>
        <v>178509127967</v>
      </c>
      <c r="T70" s="24"/>
    </row>
    <row r="71" spans="1:20" ht="21.75" customHeight="1">
      <c r="A71" s="7" t="s">
        <v>364</v>
      </c>
      <c r="C71" s="172">
        <v>1655000</v>
      </c>
      <c r="D71" s="172"/>
      <c r="E71" s="172">
        <v>129056759</v>
      </c>
      <c r="F71" s="172"/>
      <c r="G71" s="172">
        <v>-180348549</v>
      </c>
      <c r="H71" s="172"/>
      <c r="I71" s="172">
        <v>-51291790</v>
      </c>
      <c r="J71" s="172"/>
      <c r="K71" s="172">
        <v>1655000</v>
      </c>
      <c r="L71" s="172"/>
      <c r="M71" s="172">
        <v>129056759</v>
      </c>
      <c r="N71" s="172"/>
      <c r="O71" s="172">
        <v>-177673519</v>
      </c>
      <c r="P71" s="172"/>
      <c r="Q71" s="172">
        <v>-48616760</v>
      </c>
      <c r="T71" s="24"/>
    </row>
    <row r="72" spans="1:20" ht="18.75">
      <c r="A72" s="7" t="s">
        <v>249</v>
      </c>
      <c r="C72" s="172">
        <v>380000</v>
      </c>
      <c r="D72" s="172"/>
      <c r="E72" s="172">
        <v>341938012500</v>
      </c>
      <c r="F72" s="172"/>
      <c r="G72" s="172">
        <v>367933280003</v>
      </c>
      <c r="H72" s="172"/>
      <c r="I72" s="172">
        <v>-25995267503</v>
      </c>
      <c r="J72" s="172"/>
      <c r="K72" s="172">
        <v>380000</v>
      </c>
      <c r="L72" s="172"/>
      <c r="M72" s="172">
        <v>341938012500</v>
      </c>
      <c r="N72" s="172"/>
      <c r="O72" s="172">
        <v>369449416923</v>
      </c>
      <c r="P72" s="172"/>
      <c r="Q72" s="172">
        <v>-27511404423</v>
      </c>
      <c r="T72" s="24"/>
    </row>
    <row r="73" spans="1:20" ht="18.75">
      <c r="A73" s="7" t="s">
        <v>253</v>
      </c>
      <c r="C73" s="172">
        <v>980000</v>
      </c>
      <c r="D73" s="172"/>
      <c r="E73" s="172">
        <v>949892720733</v>
      </c>
      <c r="F73" s="172"/>
      <c r="G73" s="172">
        <v>976450874310</v>
      </c>
      <c r="H73" s="172"/>
      <c r="I73" s="172">
        <v>-26558153576</v>
      </c>
      <c r="J73" s="172"/>
      <c r="K73" s="172">
        <v>980000</v>
      </c>
      <c r="L73" s="172"/>
      <c r="M73" s="172">
        <v>949892720733</v>
      </c>
      <c r="N73" s="172"/>
      <c r="O73" s="172">
        <v>980167625000</v>
      </c>
      <c r="P73" s="172"/>
      <c r="Q73" s="172">
        <v>-30274904266</v>
      </c>
      <c r="T73" s="24"/>
    </row>
    <row r="74" spans="1:20" ht="18.75">
      <c r="A74" s="7" t="s">
        <v>356</v>
      </c>
      <c r="C74" s="172">
        <v>3311000</v>
      </c>
      <c r="D74" s="172"/>
      <c r="E74" s="172">
        <v>1151931301</v>
      </c>
      <c r="F74" s="172"/>
      <c r="G74" s="172">
        <v>-1170612602</v>
      </c>
      <c r="H74" s="172"/>
      <c r="I74" s="172">
        <v>-18681301</v>
      </c>
      <c r="J74" s="172"/>
      <c r="K74" s="172">
        <v>3311000</v>
      </c>
      <c r="L74" s="172"/>
      <c r="M74" s="172">
        <v>1151931301</v>
      </c>
      <c r="N74" s="172"/>
      <c r="O74" s="172">
        <v>-1170612602</v>
      </c>
      <c r="P74" s="172"/>
      <c r="Q74" s="172">
        <v>-18681301</v>
      </c>
      <c r="T74" s="24"/>
    </row>
    <row r="75" spans="1:20" ht="18.75">
      <c r="A75" s="7" t="s">
        <v>357</v>
      </c>
      <c r="C75" s="172">
        <v>1759000</v>
      </c>
      <c r="D75" s="172"/>
      <c r="E75" s="172">
        <v>798380364</v>
      </c>
      <c r="F75" s="172"/>
      <c r="G75" s="172">
        <v>-853039729</v>
      </c>
      <c r="H75" s="172"/>
      <c r="I75" s="172">
        <v>-54659365</v>
      </c>
      <c r="J75" s="172"/>
      <c r="K75" s="172">
        <v>1759000</v>
      </c>
      <c r="L75" s="172"/>
      <c r="M75" s="172">
        <v>798380364</v>
      </c>
      <c r="N75" s="172"/>
      <c r="O75" s="172">
        <v>-853039729</v>
      </c>
      <c r="P75" s="172"/>
      <c r="Q75" s="172">
        <v>-54659365</v>
      </c>
      <c r="T75" s="24"/>
    </row>
    <row r="76" spans="1:20" ht="18.75">
      <c r="A76" s="7" t="s">
        <v>358</v>
      </c>
      <c r="C76" s="172">
        <v>10000</v>
      </c>
      <c r="D76" s="172"/>
      <c r="E76" s="172">
        <v>33021494</v>
      </c>
      <c r="F76" s="172"/>
      <c r="G76" s="172">
        <v>-28052773</v>
      </c>
      <c r="H76" s="172"/>
      <c r="I76" s="172">
        <v>4968721</v>
      </c>
      <c r="J76" s="172"/>
      <c r="K76" s="172">
        <v>10000</v>
      </c>
      <c r="L76" s="172"/>
      <c r="M76" s="172">
        <v>33021494</v>
      </c>
      <c r="N76" s="172"/>
      <c r="O76" s="172">
        <v>-28052773</v>
      </c>
      <c r="P76" s="172"/>
      <c r="Q76" s="172">
        <v>4968721</v>
      </c>
      <c r="T76" s="24"/>
    </row>
    <row r="77" spans="1:20" ht="18.75">
      <c r="A77" s="7" t="s">
        <v>359</v>
      </c>
      <c r="C77" s="172">
        <v>1144000</v>
      </c>
      <c r="D77" s="172"/>
      <c r="E77" s="172">
        <v>409446540</v>
      </c>
      <c r="F77" s="172"/>
      <c r="G77" s="172">
        <v>-532966726</v>
      </c>
      <c r="H77" s="172"/>
      <c r="I77" s="172">
        <v>-123520186</v>
      </c>
      <c r="J77" s="172"/>
      <c r="K77" s="172">
        <v>1144000</v>
      </c>
      <c r="L77" s="172"/>
      <c r="M77" s="172">
        <v>409446540</v>
      </c>
      <c r="N77" s="172"/>
      <c r="O77" s="172">
        <v>-525560242</v>
      </c>
      <c r="P77" s="172"/>
      <c r="Q77" s="172">
        <v>-116113702</v>
      </c>
      <c r="T77" s="24"/>
    </row>
    <row r="78" spans="1:20" ht="18.75">
      <c r="A78" s="7" t="s">
        <v>351</v>
      </c>
      <c r="C78" s="172">
        <v>7702000</v>
      </c>
      <c r="D78" s="172"/>
      <c r="E78" s="172">
        <v>4111808936</v>
      </c>
      <c r="F78" s="172"/>
      <c r="G78" s="172">
        <v>-3280325963</v>
      </c>
      <c r="H78" s="172"/>
      <c r="I78" s="172">
        <v>831482973</v>
      </c>
      <c r="J78" s="172"/>
      <c r="K78" s="172">
        <v>7702000</v>
      </c>
      <c r="L78" s="172"/>
      <c r="M78" s="172">
        <v>4111808936</v>
      </c>
      <c r="N78" s="172"/>
      <c r="O78" s="172">
        <v>-3434246427</v>
      </c>
      <c r="P78" s="172"/>
      <c r="Q78" s="172">
        <v>677562509</v>
      </c>
      <c r="T78" s="24"/>
    </row>
    <row r="79" spans="1:20" ht="18.75">
      <c r="A79" s="7" t="s">
        <v>360</v>
      </c>
      <c r="C79" s="172">
        <v>4000</v>
      </c>
      <c r="D79" s="172"/>
      <c r="E79" s="172">
        <v>13996395</v>
      </c>
      <c r="F79" s="172"/>
      <c r="G79" s="172">
        <v>-15992790</v>
      </c>
      <c r="H79" s="172"/>
      <c r="I79" s="172">
        <v>-1996395</v>
      </c>
      <c r="J79" s="172"/>
      <c r="K79" s="172">
        <v>4000</v>
      </c>
      <c r="L79" s="172"/>
      <c r="M79" s="172">
        <v>13996395</v>
      </c>
      <c r="N79" s="172"/>
      <c r="O79" s="172">
        <v>-15992790</v>
      </c>
      <c r="P79" s="172"/>
      <c r="Q79" s="172">
        <v>-1996395</v>
      </c>
      <c r="T79" s="24"/>
    </row>
    <row r="80" spans="1:20" ht="18.75">
      <c r="A80" s="7" t="s">
        <v>350</v>
      </c>
      <c r="C80" s="172">
        <v>999000</v>
      </c>
      <c r="D80" s="172"/>
      <c r="E80" s="172">
        <v>93881819</v>
      </c>
      <c r="F80" s="172"/>
      <c r="G80" s="172">
        <v>-93881819</v>
      </c>
      <c r="H80" s="172"/>
      <c r="I80" s="172">
        <v>0</v>
      </c>
      <c r="J80" s="172"/>
      <c r="K80" s="172">
        <v>999000</v>
      </c>
      <c r="L80" s="172"/>
      <c r="M80" s="172">
        <v>93881819</v>
      </c>
      <c r="N80" s="172"/>
      <c r="O80" s="172">
        <v>121846617</v>
      </c>
      <c r="P80" s="172"/>
      <c r="Q80" s="172">
        <v>215728436</v>
      </c>
      <c r="T80" s="24"/>
    </row>
    <row r="81" spans="1:20" ht="18.75">
      <c r="A81" s="7" t="s">
        <v>347</v>
      </c>
      <c r="C81" s="172">
        <v>68021000</v>
      </c>
      <c r="D81" s="172"/>
      <c r="E81" s="172">
        <v>1564080145</v>
      </c>
      <c r="F81" s="172"/>
      <c r="G81" s="172">
        <v>-999492092</v>
      </c>
      <c r="H81" s="172"/>
      <c r="I81" s="172">
        <v>564588053</v>
      </c>
      <c r="J81" s="172"/>
      <c r="K81" s="172">
        <v>68021000</v>
      </c>
      <c r="L81" s="172"/>
      <c r="M81" s="172">
        <v>1564080145</v>
      </c>
      <c r="N81" s="172"/>
      <c r="O81" s="172">
        <v>99024123</v>
      </c>
      <c r="P81" s="172"/>
      <c r="Q81" s="172">
        <v>1663104268</v>
      </c>
      <c r="T81" s="24"/>
    </row>
    <row r="82" spans="1:20" ht="18.75">
      <c r="A82" s="7" t="s">
        <v>361</v>
      </c>
      <c r="C82" s="172">
        <v>966000</v>
      </c>
      <c r="D82" s="172"/>
      <c r="E82" s="172">
        <v>73397095</v>
      </c>
      <c r="F82" s="172"/>
      <c r="G82" s="172">
        <v>-66243191</v>
      </c>
      <c r="H82" s="172"/>
      <c r="I82" s="172">
        <v>7153904</v>
      </c>
      <c r="J82" s="172"/>
      <c r="K82" s="172">
        <v>966000</v>
      </c>
      <c r="L82" s="172"/>
      <c r="M82" s="172">
        <v>73397095</v>
      </c>
      <c r="N82" s="172"/>
      <c r="O82" s="172">
        <v>-66243191</v>
      </c>
      <c r="P82" s="172"/>
      <c r="Q82" s="172">
        <v>7153904</v>
      </c>
      <c r="T82" s="24"/>
    </row>
    <row r="83" spans="1:20" ht="18.75">
      <c r="A83" s="7" t="s">
        <v>349</v>
      </c>
      <c r="C83" s="172">
        <v>139181000</v>
      </c>
      <c r="D83" s="172"/>
      <c r="E83" s="172">
        <v>10575032227</v>
      </c>
      <c r="F83" s="172"/>
      <c r="G83" s="172">
        <v>-7052010859</v>
      </c>
      <c r="H83" s="172"/>
      <c r="I83" s="172">
        <v>3523021368</v>
      </c>
      <c r="J83" s="172"/>
      <c r="K83" s="172">
        <v>139181000</v>
      </c>
      <c r="L83" s="172"/>
      <c r="M83" s="172">
        <v>10575032227</v>
      </c>
      <c r="N83" s="172"/>
      <c r="O83" s="172">
        <v>-7052010859</v>
      </c>
      <c r="P83" s="172"/>
      <c r="Q83" s="172">
        <v>3523021368</v>
      </c>
      <c r="T83" s="24"/>
    </row>
    <row r="84" spans="1:20" ht="18.75">
      <c r="A84" s="7" t="s">
        <v>362</v>
      </c>
      <c r="C84" s="172">
        <v>266158000</v>
      </c>
      <c r="D84" s="172"/>
      <c r="E84" s="172">
        <v>25012409645</v>
      </c>
      <c r="F84" s="172"/>
      <c r="G84" s="172">
        <v>-3348522430</v>
      </c>
      <c r="H84" s="172"/>
      <c r="I84" s="172">
        <v>21663887215</v>
      </c>
      <c r="J84" s="172"/>
      <c r="K84" s="172">
        <v>266158000</v>
      </c>
      <c r="L84" s="172"/>
      <c r="M84" s="172">
        <v>25012409645</v>
      </c>
      <c r="N84" s="172"/>
      <c r="O84" s="172">
        <v>-3443135291</v>
      </c>
      <c r="P84" s="172"/>
      <c r="Q84" s="172">
        <v>21569274354</v>
      </c>
      <c r="T84" s="24"/>
    </row>
    <row r="85" spans="1:20" ht="21.75" customHeight="1">
      <c r="A85" s="7" t="s">
        <v>365</v>
      </c>
      <c r="C85" s="172">
        <v>8371000</v>
      </c>
      <c r="D85" s="172"/>
      <c r="E85" s="172">
        <v>66950755</v>
      </c>
      <c r="F85" s="172"/>
      <c r="G85" s="172">
        <v>99799489</v>
      </c>
      <c r="H85" s="172"/>
      <c r="I85" s="172">
        <v>166750244</v>
      </c>
      <c r="J85" s="172"/>
      <c r="K85" s="172">
        <v>8371000</v>
      </c>
      <c r="L85" s="172"/>
      <c r="M85" s="172">
        <v>66950755</v>
      </c>
      <c r="N85" s="172"/>
      <c r="O85" s="172">
        <v>99799489</v>
      </c>
      <c r="P85" s="172"/>
      <c r="Q85" s="172">
        <v>166750244</v>
      </c>
      <c r="T85" s="24"/>
    </row>
    <row r="86" spans="1:20" ht="21.75" customHeight="1">
      <c r="A86" s="7" t="s">
        <v>366</v>
      </c>
      <c r="C86" s="172">
        <v>19672000</v>
      </c>
      <c r="D86" s="172"/>
      <c r="E86" s="172">
        <v>1711023298</v>
      </c>
      <c r="F86" s="172"/>
      <c r="G86" s="172">
        <v>252962028</v>
      </c>
      <c r="H86" s="172"/>
      <c r="I86" s="172">
        <v>1963985326</v>
      </c>
      <c r="J86" s="172"/>
      <c r="K86" s="172">
        <v>19672000</v>
      </c>
      <c r="L86" s="172"/>
      <c r="M86" s="172">
        <v>1711023298</v>
      </c>
      <c r="N86" s="172"/>
      <c r="O86" s="172">
        <v>132502839</v>
      </c>
      <c r="P86" s="172"/>
      <c r="Q86" s="172">
        <v>1843526137</v>
      </c>
      <c r="T86" s="24"/>
    </row>
    <row r="87" spans="1:20" ht="21.75" customHeight="1">
      <c r="A87" s="7" t="s">
        <v>367</v>
      </c>
      <c r="C87" s="172">
        <v>60000</v>
      </c>
      <c r="D87" s="172"/>
      <c r="E87" s="172">
        <v>5998455</v>
      </c>
      <c r="F87" s="172"/>
      <c r="G87" s="172">
        <v>-5996910</v>
      </c>
      <c r="H87" s="172"/>
      <c r="I87" s="172">
        <v>1545</v>
      </c>
      <c r="J87" s="172"/>
      <c r="K87" s="172">
        <v>60000</v>
      </c>
      <c r="L87" s="172"/>
      <c r="M87" s="172">
        <v>5998455</v>
      </c>
      <c r="N87" s="172"/>
      <c r="O87" s="172">
        <v>-5996910</v>
      </c>
      <c r="P87" s="172"/>
      <c r="Q87" s="172">
        <v>1545</v>
      </c>
      <c r="T87" s="24"/>
    </row>
    <row r="88" spans="1:20" ht="21.75" customHeight="1">
      <c r="A88" s="7" t="s">
        <v>368</v>
      </c>
      <c r="C88" s="172">
        <v>3064000</v>
      </c>
      <c r="D88" s="172"/>
      <c r="E88" s="172">
        <v>3063211</v>
      </c>
      <c r="F88" s="172"/>
      <c r="G88" s="172">
        <v>91570198539</v>
      </c>
      <c r="H88" s="172"/>
      <c r="I88" s="172">
        <v>91573261750</v>
      </c>
      <c r="J88" s="172"/>
      <c r="K88" s="172">
        <v>3064000</v>
      </c>
      <c r="L88" s="172"/>
      <c r="M88" s="172">
        <v>3063211</v>
      </c>
      <c r="N88" s="172"/>
      <c r="O88" s="172">
        <v>91570198539</v>
      </c>
      <c r="P88" s="172"/>
      <c r="Q88" s="172">
        <v>91573261750</v>
      </c>
      <c r="T88" s="24"/>
    </row>
    <row r="89" spans="1:20" ht="21.75" customHeight="1">
      <c r="A89" s="7" t="s">
        <v>369</v>
      </c>
      <c r="C89" s="172">
        <v>200000</v>
      </c>
      <c r="D89" s="172"/>
      <c r="E89" s="172">
        <v>19994850</v>
      </c>
      <c r="F89" s="172"/>
      <c r="G89" s="172">
        <v>-19994850</v>
      </c>
      <c r="H89" s="172"/>
      <c r="I89" s="172">
        <v>0</v>
      </c>
      <c r="J89" s="172"/>
      <c r="K89" s="172">
        <v>200000</v>
      </c>
      <c r="L89" s="172"/>
      <c r="M89" s="172">
        <v>19994850</v>
      </c>
      <c r="N89" s="172"/>
      <c r="O89" s="172">
        <v>-19989700</v>
      </c>
      <c r="P89" s="172"/>
      <c r="Q89" s="172">
        <v>5150</v>
      </c>
      <c r="T89" s="24"/>
    </row>
    <row r="90" spans="1:20" ht="21.75" customHeight="1">
      <c r="A90" s="7" t="s">
        <v>370</v>
      </c>
      <c r="C90" s="172">
        <v>50000</v>
      </c>
      <c r="D90" s="172"/>
      <c r="E90" s="172">
        <v>48037627</v>
      </c>
      <c r="F90" s="172"/>
      <c r="G90" s="172">
        <v>-71075254</v>
      </c>
      <c r="H90" s="172"/>
      <c r="I90" s="172">
        <v>-23037627</v>
      </c>
      <c r="J90" s="172"/>
      <c r="K90" s="172">
        <v>50000</v>
      </c>
      <c r="L90" s="172"/>
      <c r="M90" s="172">
        <v>48037627</v>
      </c>
      <c r="N90" s="172"/>
      <c r="O90" s="172">
        <v>-71075254</v>
      </c>
      <c r="P90" s="172"/>
      <c r="Q90" s="172">
        <v>-23037627</v>
      </c>
      <c r="T90" s="24"/>
    </row>
    <row r="91" spans="1:20" ht="21.75" customHeight="1">
      <c r="A91" s="7" t="s">
        <v>371</v>
      </c>
      <c r="C91" s="172">
        <v>4729000</v>
      </c>
      <c r="D91" s="172"/>
      <c r="E91" s="172">
        <v>85100081</v>
      </c>
      <c r="F91" s="172"/>
      <c r="G91" s="172">
        <v>182985633</v>
      </c>
      <c r="H91" s="172"/>
      <c r="I91" s="172">
        <v>268085714</v>
      </c>
      <c r="J91" s="172"/>
      <c r="K91" s="172">
        <v>4729000</v>
      </c>
      <c r="L91" s="172"/>
      <c r="M91" s="172">
        <v>85100081</v>
      </c>
      <c r="N91" s="172"/>
      <c r="O91" s="172">
        <v>240174903</v>
      </c>
      <c r="P91" s="172"/>
      <c r="Q91" s="172">
        <v>325274984</v>
      </c>
      <c r="T91" s="24"/>
    </row>
    <row r="92" spans="1:20" ht="21.75" customHeight="1">
      <c r="A92" s="7" t="s">
        <v>372</v>
      </c>
      <c r="C92" s="172">
        <v>3392000</v>
      </c>
      <c r="D92" s="172"/>
      <c r="E92" s="172">
        <v>311983643</v>
      </c>
      <c r="F92" s="172"/>
      <c r="G92" s="172">
        <v>66288713</v>
      </c>
      <c r="H92" s="172"/>
      <c r="I92" s="172">
        <v>378272356</v>
      </c>
      <c r="J92" s="172"/>
      <c r="K92" s="172">
        <v>3392000</v>
      </c>
      <c r="L92" s="172"/>
      <c r="M92" s="172">
        <v>311983643</v>
      </c>
      <c r="N92" s="172"/>
      <c r="O92" s="172">
        <v>66288713</v>
      </c>
      <c r="P92" s="172"/>
      <c r="Q92" s="172">
        <v>378272356</v>
      </c>
      <c r="T92" s="24"/>
    </row>
    <row r="93" spans="1:20" ht="21.75" customHeight="1">
      <c r="A93" s="7" t="s">
        <v>344</v>
      </c>
      <c r="C93" s="172">
        <v>111000</v>
      </c>
      <c r="D93" s="172"/>
      <c r="E93" s="172">
        <v>8655770</v>
      </c>
      <c r="F93" s="172"/>
      <c r="G93" s="172">
        <v>96090683</v>
      </c>
      <c r="H93" s="172"/>
      <c r="I93" s="172">
        <v>104746453</v>
      </c>
      <c r="J93" s="172"/>
      <c r="K93" s="172">
        <v>111000</v>
      </c>
      <c r="L93" s="172"/>
      <c r="M93" s="172">
        <v>8655770</v>
      </c>
      <c r="N93" s="172"/>
      <c r="O93" s="172">
        <v>3778459</v>
      </c>
      <c r="P93" s="172"/>
      <c r="Q93" s="172">
        <v>12434229</v>
      </c>
      <c r="T93" s="24"/>
    </row>
    <row r="94" spans="1:20" ht="21.75" customHeight="1">
      <c r="A94" s="7" t="s">
        <v>373</v>
      </c>
      <c r="C94" s="172">
        <v>21855000</v>
      </c>
      <c r="D94" s="172"/>
      <c r="E94" s="172">
        <v>4763163169</v>
      </c>
      <c r="F94" s="172"/>
      <c r="G94" s="172">
        <v>-5614246107</v>
      </c>
      <c r="H94" s="172"/>
      <c r="I94" s="172">
        <v>-851082938</v>
      </c>
      <c r="J94" s="172"/>
      <c r="K94" s="172">
        <v>21855000</v>
      </c>
      <c r="L94" s="172"/>
      <c r="M94" s="172">
        <v>4763163169</v>
      </c>
      <c r="N94" s="172"/>
      <c r="O94" s="172">
        <v>-5753317339</v>
      </c>
      <c r="P94" s="172"/>
      <c r="Q94" s="172">
        <v>-990154170</v>
      </c>
      <c r="T94" s="24"/>
    </row>
    <row r="95" spans="1:20" ht="21.75" customHeight="1">
      <c r="A95" s="7" t="s">
        <v>374</v>
      </c>
      <c r="C95" s="172">
        <v>100000</v>
      </c>
      <c r="D95" s="172"/>
      <c r="E95" s="172">
        <v>50087099</v>
      </c>
      <c r="F95" s="172"/>
      <c r="G95" s="172">
        <v>-50074199</v>
      </c>
      <c r="H95" s="172"/>
      <c r="I95" s="172">
        <v>12900</v>
      </c>
      <c r="J95" s="172"/>
      <c r="K95" s="172">
        <v>100000</v>
      </c>
      <c r="L95" s="172"/>
      <c r="M95" s="172">
        <v>50087099</v>
      </c>
      <c r="N95" s="172"/>
      <c r="O95" s="172">
        <v>-50074199</v>
      </c>
      <c r="P95" s="172"/>
      <c r="Q95" s="172">
        <v>12900</v>
      </c>
      <c r="T95" s="24"/>
    </row>
    <row r="96" spans="1:20" ht="21.75" customHeight="1">
      <c r="A96" s="7" t="s">
        <v>352</v>
      </c>
      <c r="C96" s="172">
        <v>13810000</v>
      </c>
      <c r="D96" s="172"/>
      <c r="E96" s="172">
        <v>3147869214</v>
      </c>
      <c r="F96" s="172"/>
      <c r="G96" s="172">
        <v>-1316750969</v>
      </c>
      <c r="H96" s="172"/>
      <c r="I96" s="172">
        <v>1831118245</v>
      </c>
      <c r="J96" s="172"/>
      <c r="K96" s="172">
        <v>13810000</v>
      </c>
      <c r="L96" s="172"/>
      <c r="M96" s="172">
        <v>3147869214</v>
      </c>
      <c r="N96" s="172"/>
      <c r="O96" s="172">
        <v>-1565194243</v>
      </c>
      <c r="P96" s="172"/>
      <c r="Q96" s="172">
        <v>1582674971</v>
      </c>
      <c r="T96" s="24"/>
    </row>
    <row r="97" spans="1:20" ht="21.75" customHeight="1">
      <c r="A97" s="7" t="s">
        <v>375</v>
      </c>
      <c r="C97" s="172">
        <v>440000</v>
      </c>
      <c r="D97" s="172"/>
      <c r="E97" s="172">
        <v>331674571</v>
      </c>
      <c r="F97" s="172"/>
      <c r="G97" s="172">
        <v>-436349142</v>
      </c>
      <c r="H97" s="172"/>
      <c r="I97" s="172">
        <v>-104674571</v>
      </c>
      <c r="J97" s="172"/>
      <c r="K97" s="172">
        <v>440000</v>
      </c>
      <c r="L97" s="172"/>
      <c r="M97" s="172">
        <v>331674571</v>
      </c>
      <c r="N97" s="172"/>
      <c r="O97" s="172">
        <v>-436349142</v>
      </c>
      <c r="P97" s="172"/>
      <c r="Q97" s="172">
        <v>-104674571</v>
      </c>
      <c r="T97" s="24"/>
    </row>
    <row r="98" spans="1:20" ht="21.75" customHeight="1">
      <c r="A98" s="7" t="s">
        <v>376</v>
      </c>
      <c r="C98" s="172">
        <v>1541000</v>
      </c>
      <c r="D98" s="172"/>
      <c r="E98" s="172">
        <v>408259846</v>
      </c>
      <c r="F98" s="172"/>
      <c r="G98" s="172">
        <v>-475297975</v>
      </c>
      <c r="H98" s="172"/>
      <c r="I98" s="172">
        <v>-67038129</v>
      </c>
      <c r="J98" s="172"/>
      <c r="K98" s="172">
        <v>1541000</v>
      </c>
      <c r="L98" s="172"/>
      <c r="M98" s="172">
        <v>408259846</v>
      </c>
      <c r="N98" s="172"/>
      <c r="O98" s="172">
        <v>-515024514</v>
      </c>
      <c r="P98" s="172"/>
      <c r="Q98" s="172">
        <v>-106764668</v>
      </c>
      <c r="T98" s="24"/>
    </row>
    <row r="99" spans="1:20" ht="21.75" customHeight="1">
      <c r="A99" s="7" t="s">
        <v>377</v>
      </c>
      <c r="C99" s="172">
        <v>15000</v>
      </c>
      <c r="D99" s="172"/>
      <c r="E99" s="172">
        <v>2144447</v>
      </c>
      <c r="F99" s="172"/>
      <c r="G99" s="172">
        <v>-2369389</v>
      </c>
      <c r="H99" s="172"/>
      <c r="I99" s="172">
        <v>-224942</v>
      </c>
      <c r="J99" s="172"/>
      <c r="K99" s="172">
        <v>15000</v>
      </c>
      <c r="L99" s="172"/>
      <c r="M99" s="172">
        <v>2144447</v>
      </c>
      <c r="N99" s="172"/>
      <c r="O99" s="172">
        <v>-2528894</v>
      </c>
      <c r="P99" s="172"/>
      <c r="Q99" s="172">
        <v>-384447</v>
      </c>
      <c r="T99" s="24"/>
    </row>
    <row r="100" spans="1:20" ht="21.75" customHeight="1">
      <c r="A100" s="7" t="s">
        <v>378</v>
      </c>
      <c r="C100" s="172">
        <v>2505000</v>
      </c>
      <c r="D100" s="172"/>
      <c r="E100" s="172">
        <v>27547904</v>
      </c>
      <c r="F100" s="172"/>
      <c r="G100" s="172">
        <v>11560191</v>
      </c>
      <c r="H100" s="172"/>
      <c r="I100" s="172">
        <v>39108095</v>
      </c>
      <c r="J100" s="172"/>
      <c r="K100" s="172">
        <v>2505000</v>
      </c>
      <c r="L100" s="172"/>
      <c r="M100" s="172">
        <v>27547904</v>
      </c>
      <c r="N100" s="172"/>
      <c r="O100" s="172">
        <v>11560191</v>
      </c>
      <c r="P100" s="172"/>
      <c r="Q100" s="172">
        <v>39108095</v>
      </c>
      <c r="T100" s="24"/>
    </row>
    <row r="101" spans="1:20" ht="21.75" customHeight="1">
      <c r="A101" s="7" t="s">
        <v>379</v>
      </c>
      <c r="C101" s="172">
        <v>45000</v>
      </c>
      <c r="D101" s="172"/>
      <c r="E101" s="172">
        <v>14351303</v>
      </c>
      <c r="F101" s="172"/>
      <c r="G101" s="172">
        <v>-14297607</v>
      </c>
      <c r="H101" s="172"/>
      <c r="I101" s="172">
        <v>53696</v>
      </c>
      <c r="J101" s="172"/>
      <c r="K101" s="172">
        <v>45000</v>
      </c>
      <c r="L101" s="172"/>
      <c r="M101" s="172">
        <v>14351303</v>
      </c>
      <c r="N101" s="172"/>
      <c r="O101" s="172">
        <v>-14297607</v>
      </c>
      <c r="P101" s="172"/>
      <c r="Q101" s="172">
        <v>53696</v>
      </c>
      <c r="T101" s="24"/>
    </row>
    <row r="102" spans="1:20" ht="21.75" customHeight="1">
      <c r="A102" s="7" t="s">
        <v>380</v>
      </c>
      <c r="C102" s="172">
        <v>1201000</v>
      </c>
      <c r="D102" s="172"/>
      <c r="E102" s="172">
        <v>31217959</v>
      </c>
      <c r="F102" s="172"/>
      <c r="G102" s="172">
        <v>-12615919</v>
      </c>
      <c r="H102" s="172"/>
      <c r="I102" s="172">
        <v>18602040</v>
      </c>
      <c r="J102" s="172"/>
      <c r="K102" s="172">
        <v>1201000</v>
      </c>
      <c r="L102" s="172"/>
      <c r="M102" s="172">
        <v>31217959</v>
      </c>
      <c r="N102" s="172"/>
      <c r="O102" s="172">
        <v>-12615919</v>
      </c>
      <c r="P102" s="172"/>
      <c r="Q102" s="172">
        <v>18602040</v>
      </c>
      <c r="T102" s="24"/>
    </row>
    <row r="103" spans="1:20" ht="21.75" customHeight="1">
      <c r="A103" s="7" t="s">
        <v>381</v>
      </c>
      <c r="C103" s="172">
        <v>125435000</v>
      </c>
      <c r="D103" s="172"/>
      <c r="E103" s="172">
        <v>1128624304</v>
      </c>
      <c r="F103" s="172"/>
      <c r="G103" s="172">
        <v>-258644609</v>
      </c>
      <c r="H103" s="172"/>
      <c r="I103" s="172">
        <v>869979695</v>
      </c>
      <c r="J103" s="172"/>
      <c r="K103" s="172">
        <v>125435000</v>
      </c>
      <c r="L103" s="172"/>
      <c r="M103" s="172">
        <v>1128624304</v>
      </c>
      <c r="N103" s="172"/>
      <c r="O103" s="172">
        <v>-258644609</v>
      </c>
      <c r="P103" s="172"/>
      <c r="Q103" s="172">
        <v>869979695</v>
      </c>
      <c r="T103" s="24"/>
    </row>
    <row r="104" spans="1:20" ht="21.75" customHeight="1">
      <c r="A104" s="7" t="s">
        <v>382</v>
      </c>
      <c r="C104" s="172">
        <v>442000</v>
      </c>
      <c r="D104" s="172"/>
      <c r="E104" s="172">
        <v>148473758</v>
      </c>
      <c r="F104" s="172"/>
      <c r="G104" s="172">
        <v>-161882516</v>
      </c>
      <c r="H104" s="172"/>
      <c r="I104" s="172">
        <v>-13408758</v>
      </c>
      <c r="J104" s="172"/>
      <c r="K104" s="172">
        <v>442000</v>
      </c>
      <c r="L104" s="172"/>
      <c r="M104" s="172">
        <v>148473758</v>
      </c>
      <c r="N104" s="172"/>
      <c r="O104" s="172">
        <v>-161882516</v>
      </c>
      <c r="P104" s="172"/>
      <c r="Q104" s="172">
        <v>-13408758</v>
      </c>
      <c r="T104" s="24"/>
    </row>
    <row r="105" spans="1:20" ht="21.75" customHeight="1">
      <c r="A105" s="7" t="s">
        <v>383</v>
      </c>
      <c r="C105" s="172">
        <v>5393000</v>
      </c>
      <c r="D105" s="172"/>
      <c r="E105" s="172">
        <v>636210133</v>
      </c>
      <c r="F105" s="172"/>
      <c r="G105" s="172">
        <v>-304608267</v>
      </c>
      <c r="H105" s="172"/>
      <c r="I105" s="172">
        <v>331601866</v>
      </c>
      <c r="J105" s="172"/>
      <c r="K105" s="172">
        <v>5393000</v>
      </c>
      <c r="L105" s="172"/>
      <c r="M105" s="172">
        <v>636210133</v>
      </c>
      <c r="N105" s="172"/>
      <c r="O105" s="172">
        <v>-304608267</v>
      </c>
      <c r="P105" s="172"/>
      <c r="Q105" s="172">
        <v>331601866</v>
      </c>
      <c r="T105" s="24"/>
    </row>
    <row r="106" spans="1:20" ht="21.75" customHeight="1">
      <c r="A106" s="7" t="s">
        <v>384</v>
      </c>
      <c r="C106" s="172">
        <v>1000</v>
      </c>
      <c r="D106" s="172"/>
      <c r="E106" s="172">
        <v>798794</v>
      </c>
      <c r="F106" s="172"/>
      <c r="G106" s="172">
        <v>-1037588</v>
      </c>
      <c r="H106" s="172"/>
      <c r="I106" s="172">
        <v>-238794</v>
      </c>
      <c r="J106" s="172"/>
      <c r="K106" s="172">
        <v>1000</v>
      </c>
      <c r="L106" s="172"/>
      <c r="M106" s="172">
        <v>798794</v>
      </c>
      <c r="N106" s="172"/>
      <c r="O106" s="172">
        <v>-1037588</v>
      </c>
      <c r="P106" s="172"/>
      <c r="Q106" s="172">
        <v>-238794</v>
      </c>
      <c r="T106" s="24"/>
    </row>
    <row r="107" spans="1:20" ht="21.75" customHeight="1">
      <c r="A107" s="7" t="s">
        <v>345</v>
      </c>
      <c r="C107" s="172">
        <v>120454000</v>
      </c>
      <c r="D107" s="172"/>
      <c r="E107" s="172">
        <v>2528882644</v>
      </c>
      <c r="F107" s="172"/>
      <c r="G107" s="172">
        <v>722019535</v>
      </c>
      <c r="H107" s="172"/>
      <c r="I107" s="172">
        <v>3250902179</v>
      </c>
      <c r="J107" s="172"/>
      <c r="K107" s="172">
        <v>120454000</v>
      </c>
      <c r="L107" s="172"/>
      <c r="M107" s="172">
        <v>2528882644</v>
      </c>
      <c r="N107" s="172"/>
      <c r="O107" s="172">
        <v>722287467</v>
      </c>
      <c r="P107" s="172"/>
      <c r="Q107" s="172">
        <v>3251170111</v>
      </c>
      <c r="T107" s="24"/>
    </row>
    <row r="108" spans="1:20" ht="21.75" customHeight="1">
      <c r="A108" s="7" t="s">
        <v>385</v>
      </c>
      <c r="C108" s="172">
        <v>18000</v>
      </c>
      <c r="D108" s="172"/>
      <c r="E108" s="172">
        <v>3401123</v>
      </c>
      <c r="F108" s="172"/>
      <c r="G108" s="172">
        <v>-4426858</v>
      </c>
      <c r="H108" s="172"/>
      <c r="I108" s="172">
        <v>-1025735</v>
      </c>
      <c r="J108" s="172"/>
      <c r="K108" s="172">
        <v>18000</v>
      </c>
      <c r="L108" s="172"/>
      <c r="M108" s="172">
        <v>3401123</v>
      </c>
      <c r="N108" s="172"/>
      <c r="O108" s="172">
        <v>-4420247</v>
      </c>
      <c r="P108" s="172"/>
      <c r="Q108" s="172">
        <v>-1019124</v>
      </c>
      <c r="T108" s="24"/>
    </row>
    <row r="109" spans="1:20" ht="21.75" customHeight="1">
      <c r="A109" s="7" t="s">
        <v>386</v>
      </c>
      <c r="C109" s="172">
        <v>103000</v>
      </c>
      <c r="D109" s="172"/>
      <c r="E109" s="172">
        <v>108225124</v>
      </c>
      <c r="F109" s="172"/>
      <c r="G109" s="172">
        <v>-113450249</v>
      </c>
      <c r="H109" s="172"/>
      <c r="I109" s="172">
        <v>-5225125</v>
      </c>
      <c r="J109" s="172"/>
      <c r="K109" s="172">
        <v>103000</v>
      </c>
      <c r="L109" s="172"/>
      <c r="M109" s="172">
        <v>108225124</v>
      </c>
      <c r="N109" s="172"/>
      <c r="O109" s="172">
        <v>-113450249</v>
      </c>
      <c r="P109" s="172"/>
      <c r="Q109" s="172">
        <v>-5225125</v>
      </c>
      <c r="T109" s="24"/>
    </row>
    <row r="110" spans="1:20" ht="21.75" customHeight="1">
      <c r="A110" s="7" t="s">
        <v>343</v>
      </c>
      <c r="C110" s="172">
        <v>42199000</v>
      </c>
      <c r="D110" s="172"/>
      <c r="E110" s="172">
        <v>2742228694</v>
      </c>
      <c r="F110" s="172"/>
      <c r="G110" s="172">
        <v>-443168602</v>
      </c>
      <c r="H110" s="172"/>
      <c r="I110" s="172">
        <v>2299060092</v>
      </c>
      <c r="J110" s="172"/>
      <c r="K110" s="172">
        <v>42199000</v>
      </c>
      <c r="L110" s="172"/>
      <c r="M110" s="172">
        <v>2742228694</v>
      </c>
      <c r="N110" s="172"/>
      <c r="O110" s="172">
        <v>-462532178</v>
      </c>
      <c r="P110" s="172"/>
      <c r="Q110" s="172">
        <v>2279696516</v>
      </c>
      <c r="T110" s="24"/>
    </row>
    <row r="111" spans="1:20" ht="21.75" customHeight="1">
      <c r="A111" s="7" t="s">
        <v>387</v>
      </c>
      <c r="C111" s="172">
        <v>24731000</v>
      </c>
      <c r="D111" s="172"/>
      <c r="E111" s="172">
        <v>7714085111</v>
      </c>
      <c r="F111" s="172"/>
      <c r="G111" s="172">
        <v>-8898222258</v>
      </c>
      <c r="H111" s="172"/>
      <c r="I111" s="172">
        <v>-1184137147</v>
      </c>
      <c r="J111" s="172"/>
      <c r="K111" s="172">
        <v>24731000</v>
      </c>
      <c r="L111" s="172"/>
      <c r="M111" s="172">
        <v>7714085111</v>
      </c>
      <c r="N111" s="172"/>
      <c r="O111" s="172">
        <v>-8264828458</v>
      </c>
      <c r="P111" s="172"/>
      <c r="Q111" s="172">
        <v>-550743347</v>
      </c>
      <c r="T111" s="24"/>
    </row>
    <row r="112" spans="1:20" ht="21.75" customHeight="1">
      <c r="A112" s="7" t="s">
        <v>388</v>
      </c>
      <c r="C112" s="172">
        <v>2872000</v>
      </c>
      <c r="D112" s="172"/>
      <c r="E112" s="172">
        <v>172275627</v>
      </c>
      <c r="F112" s="172"/>
      <c r="G112" s="172">
        <v>-148246254</v>
      </c>
      <c r="H112" s="172"/>
      <c r="I112" s="172">
        <v>24029373</v>
      </c>
      <c r="J112" s="172"/>
      <c r="K112" s="172">
        <v>2872000</v>
      </c>
      <c r="L112" s="172"/>
      <c r="M112" s="172">
        <v>172275627</v>
      </c>
      <c r="N112" s="172"/>
      <c r="O112" s="172">
        <v>-148246254</v>
      </c>
      <c r="P112" s="172"/>
      <c r="Q112" s="172">
        <v>24029373</v>
      </c>
      <c r="T112" s="24"/>
    </row>
    <row r="113" spans="1:20" ht="21.75" customHeight="1">
      <c r="A113" s="7" t="s">
        <v>389</v>
      </c>
      <c r="C113" s="172">
        <v>40000</v>
      </c>
      <c r="D113" s="172"/>
      <c r="E113" s="172">
        <v>34671069</v>
      </c>
      <c r="F113" s="172"/>
      <c r="G113" s="172">
        <v>-37332138</v>
      </c>
      <c r="H113" s="172"/>
      <c r="I113" s="172">
        <v>-2661069</v>
      </c>
      <c r="J113" s="172"/>
      <c r="K113" s="172">
        <v>40000</v>
      </c>
      <c r="L113" s="172"/>
      <c r="M113" s="172">
        <v>34671069</v>
      </c>
      <c r="N113" s="172"/>
      <c r="O113" s="172">
        <v>-37332138</v>
      </c>
      <c r="P113" s="172"/>
      <c r="Q113" s="172">
        <v>-2661069</v>
      </c>
      <c r="T113" s="24"/>
    </row>
    <row r="114" spans="1:20" ht="21.75" customHeight="1">
      <c r="A114" s="7" t="s">
        <v>390</v>
      </c>
      <c r="C114" s="172">
        <v>443000</v>
      </c>
      <c r="D114" s="172"/>
      <c r="E114" s="172">
        <v>39859733</v>
      </c>
      <c r="F114" s="172"/>
      <c r="G114" s="172">
        <v>-35397467</v>
      </c>
      <c r="H114" s="172"/>
      <c r="I114" s="172">
        <v>4462266</v>
      </c>
      <c r="J114" s="172"/>
      <c r="K114" s="172">
        <v>443000</v>
      </c>
      <c r="L114" s="172"/>
      <c r="M114" s="172">
        <v>39859733</v>
      </c>
      <c r="N114" s="172"/>
      <c r="O114" s="172">
        <v>-35397467</v>
      </c>
      <c r="P114" s="172"/>
      <c r="Q114" s="172">
        <v>4462266</v>
      </c>
      <c r="T114" s="24"/>
    </row>
    <row r="115" spans="1:20" ht="21.75" customHeight="1">
      <c r="A115" s="7" t="s">
        <v>353</v>
      </c>
      <c r="C115" s="172">
        <v>204954000</v>
      </c>
      <c r="D115" s="172"/>
      <c r="E115" s="172">
        <v>33603800792</v>
      </c>
      <c r="F115" s="172"/>
      <c r="G115" s="172">
        <v>-39223006467</v>
      </c>
      <c r="H115" s="172"/>
      <c r="I115" s="172">
        <v>-5619205675</v>
      </c>
      <c r="J115" s="172"/>
      <c r="K115" s="172">
        <v>204954000</v>
      </c>
      <c r="L115" s="172"/>
      <c r="M115" s="172">
        <v>33603800792</v>
      </c>
      <c r="N115" s="172"/>
      <c r="O115" s="172">
        <v>-40855283732</v>
      </c>
      <c r="P115" s="172"/>
      <c r="Q115" s="172">
        <v>-7251482940</v>
      </c>
      <c r="T115" s="24"/>
    </row>
    <row r="116" spans="1:20" ht="21.75" customHeight="1">
      <c r="A116" s="7" t="s">
        <v>391</v>
      </c>
      <c r="C116" s="172">
        <v>4802000</v>
      </c>
      <c r="D116" s="172"/>
      <c r="E116" s="172">
        <v>1718673327</v>
      </c>
      <c r="F116" s="172"/>
      <c r="G116" s="172">
        <v>-1783047654</v>
      </c>
      <c r="H116" s="172"/>
      <c r="I116" s="172">
        <v>-64374327</v>
      </c>
      <c r="J116" s="172"/>
      <c r="K116" s="172">
        <v>4802000</v>
      </c>
      <c r="L116" s="172"/>
      <c r="M116" s="172">
        <v>1718673327</v>
      </c>
      <c r="N116" s="172"/>
      <c r="O116" s="172">
        <v>-1783047654</v>
      </c>
      <c r="P116" s="172"/>
      <c r="Q116" s="172">
        <v>-64374327</v>
      </c>
      <c r="T116" s="24"/>
    </row>
    <row r="117" spans="1:20" ht="21.75" customHeight="1">
      <c r="A117" s="7" t="s">
        <v>392</v>
      </c>
      <c r="C117" s="172">
        <v>260000</v>
      </c>
      <c r="D117" s="172"/>
      <c r="E117" s="172">
        <v>156219763</v>
      </c>
      <c r="F117" s="172"/>
      <c r="G117" s="172">
        <v>-150639527</v>
      </c>
      <c r="H117" s="172"/>
      <c r="I117" s="172">
        <v>5580236</v>
      </c>
      <c r="J117" s="172"/>
      <c r="K117" s="172">
        <v>260000</v>
      </c>
      <c r="L117" s="172"/>
      <c r="M117" s="172">
        <v>156219763</v>
      </c>
      <c r="N117" s="172"/>
      <c r="O117" s="172">
        <v>-150639527</v>
      </c>
      <c r="P117" s="172"/>
      <c r="Q117" s="172">
        <v>5580236</v>
      </c>
      <c r="T117" s="24"/>
    </row>
    <row r="118" spans="1:20" ht="21.75" customHeight="1">
      <c r="A118" s="7" t="s">
        <v>393</v>
      </c>
      <c r="C118" s="172">
        <v>3685000</v>
      </c>
      <c r="D118" s="172"/>
      <c r="E118" s="172">
        <v>431033980</v>
      </c>
      <c r="F118" s="172"/>
      <c r="G118" s="172">
        <v>-515767157</v>
      </c>
      <c r="H118" s="172"/>
      <c r="I118" s="172">
        <v>-84733177</v>
      </c>
      <c r="J118" s="172"/>
      <c r="K118" s="172">
        <v>3685000</v>
      </c>
      <c r="L118" s="172"/>
      <c r="M118" s="172">
        <v>431033980</v>
      </c>
      <c r="N118" s="172"/>
      <c r="O118" s="172">
        <v>102722903</v>
      </c>
      <c r="P118" s="172"/>
      <c r="Q118" s="172">
        <v>533756883</v>
      </c>
      <c r="T118" s="24"/>
    </row>
    <row r="119" spans="1:20" ht="21.75" customHeight="1">
      <c r="A119" s="7" t="s">
        <v>394</v>
      </c>
      <c r="C119" s="172">
        <v>9941000</v>
      </c>
      <c r="D119" s="172"/>
      <c r="E119" s="172">
        <v>2256025923</v>
      </c>
      <c r="F119" s="172"/>
      <c r="G119" s="172">
        <v>-2225538847</v>
      </c>
      <c r="H119" s="172"/>
      <c r="I119" s="172">
        <v>30487076</v>
      </c>
      <c r="J119" s="172"/>
      <c r="K119" s="172">
        <v>9941000</v>
      </c>
      <c r="L119" s="172"/>
      <c r="M119" s="172">
        <v>2256025923</v>
      </c>
      <c r="N119" s="172"/>
      <c r="O119" s="172">
        <v>-2225538847</v>
      </c>
      <c r="P119" s="172"/>
      <c r="Q119" s="172">
        <v>30487076</v>
      </c>
      <c r="T119" s="24"/>
    </row>
    <row r="120" spans="1:20" ht="21.75" customHeight="1">
      <c r="A120" s="7" t="s">
        <v>395</v>
      </c>
      <c r="C120" s="172">
        <v>100000</v>
      </c>
      <c r="D120" s="172"/>
      <c r="E120" s="172">
        <v>499871</v>
      </c>
      <c r="F120" s="172"/>
      <c r="G120" s="172">
        <v>-499743</v>
      </c>
      <c r="H120" s="172"/>
      <c r="I120" s="172">
        <v>128</v>
      </c>
      <c r="J120" s="172"/>
      <c r="K120" s="172">
        <v>100000</v>
      </c>
      <c r="L120" s="172"/>
      <c r="M120" s="172">
        <v>499871</v>
      </c>
      <c r="N120" s="172"/>
      <c r="O120" s="172">
        <v>-499743</v>
      </c>
      <c r="P120" s="172"/>
      <c r="Q120" s="172">
        <v>128</v>
      </c>
      <c r="T120" s="24"/>
    </row>
    <row r="121" spans="1:20" ht="21.75" customHeight="1">
      <c r="A121" s="7" t="s">
        <v>342</v>
      </c>
      <c r="C121" s="172">
        <v>36791000</v>
      </c>
      <c r="D121" s="172"/>
      <c r="E121" s="172">
        <v>1250571894</v>
      </c>
      <c r="F121" s="172"/>
      <c r="G121" s="172">
        <v>1150959166</v>
      </c>
      <c r="H121" s="172"/>
      <c r="I121" s="172">
        <v>2401531060</v>
      </c>
      <c r="J121" s="172"/>
      <c r="K121" s="172">
        <v>36791000</v>
      </c>
      <c r="L121" s="172"/>
      <c r="M121" s="172">
        <v>1250571894</v>
      </c>
      <c r="N121" s="172"/>
      <c r="O121" s="172">
        <v>1150959166</v>
      </c>
      <c r="P121" s="172"/>
      <c r="Q121" s="172">
        <v>2401531060</v>
      </c>
      <c r="T121" s="24"/>
    </row>
    <row r="122" spans="1:20" ht="21.75" customHeight="1">
      <c r="A122" s="7" t="s">
        <v>396</v>
      </c>
      <c r="C122" s="172">
        <v>72894000</v>
      </c>
      <c r="D122" s="172"/>
      <c r="E122" s="172">
        <v>5319891775</v>
      </c>
      <c r="F122" s="172"/>
      <c r="G122" s="172">
        <v>-4545209043</v>
      </c>
      <c r="H122" s="172"/>
      <c r="I122" s="172">
        <v>774682732</v>
      </c>
      <c r="J122" s="172"/>
      <c r="K122" s="172">
        <v>72894000</v>
      </c>
      <c r="L122" s="172"/>
      <c r="M122" s="172">
        <v>5319891775</v>
      </c>
      <c r="N122" s="172"/>
      <c r="O122" s="172">
        <v>-3890601191</v>
      </c>
      <c r="P122" s="172"/>
      <c r="Q122" s="172">
        <v>1429290584</v>
      </c>
      <c r="T122" s="24"/>
    </row>
    <row r="123" spans="1:20" ht="21.75" customHeight="1">
      <c r="A123" s="7" t="s">
        <v>397</v>
      </c>
      <c r="C123" s="172">
        <v>3700000</v>
      </c>
      <c r="D123" s="172"/>
      <c r="E123" s="172">
        <v>210845693</v>
      </c>
      <c r="F123" s="172"/>
      <c r="G123" s="172">
        <v>-162691387</v>
      </c>
      <c r="H123" s="172"/>
      <c r="I123" s="172">
        <v>48154306</v>
      </c>
      <c r="J123" s="172"/>
      <c r="K123" s="172">
        <v>3700000</v>
      </c>
      <c r="L123" s="172"/>
      <c r="M123" s="172">
        <v>210845693</v>
      </c>
      <c r="N123" s="172"/>
      <c r="O123" s="172">
        <v>-162691387</v>
      </c>
      <c r="P123" s="172"/>
      <c r="Q123" s="172">
        <v>48154306</v>
      </c>
      <c r="T123" s="24"/>
    </row>
    <row r="124" spans="1:20" ht="21.75" customHeight="1">
      <c r="A124" s="7" t="s">
        <v>398</v>
      </c>
      <c r="C124" s="172">
        <v>543000</v>
      </c>
      <c r="D124" s="172"/>
      <c r="E124" s="172">
        <v>255144283</v>
      </c>
      <c r="F124" s="172"/>
      <c r="G124" s="172">
        <v>-293687357</v>
      </c>
      <c r="H124" s="172"/>
      <c r="I124" s="172">
        <v>-38543074</v>
      </c>
      <c r="J124" s="172"/>
      <c r="K124" s="172">
        <v>543000</v>
      </c>
      <c r="L124" s="172"/>
      <c r="M124" s="172">
        <v>255144283</v>
      </c>
      <c r="N124" s="172"/>
      <c r="O124" s="172">
        <v>-303846517</v>
      </c>
      <c r="P124" s="172"/>
      <c r="Q124" s="172">
        <v>-48702234</v>
      </c>
      <c r="T124" s="24"/>
    </row>
    <row r="125" spans="1:20" ht="21.75" customHeight="1">
      <c r="A125" s="7" t="s">
        <v>399</v>
      </c>
      <c r="C125" s="172">
        <v>2257000</v>
      </c>
      <c r="D125" s="172"/>
      <c r="E125" s="172">
        <v>13538512</v>
      </c>
      <c r="F125" s="172"/>
      <c r="G125" s="172">
        <v>78541975</v>
      </c>
      <c r="H125" s="172"/>
      <c r="I125" s="172">
        <v>92080487</v>
      </c>
      <c r="J125" s="172"/>
      <c r="K125" s="172">
        <v>2257000</v>
      </c>
      <c r="L125" s="172"/>
      <c r="M125" s="172">
        <v>13538512</v>
      </c>
      <c r="N125" s="172"/>
      <c r="O125" s="172">
        <v>78541975</v>
      </c>
      <c r="P125" s="172"/>
      <c r="Q125" s="172">
        <v>92080487</v>
      </c>
      <c r="T125" s="24"/>
    </row>
    <row r="126" spans="1:20" ht="21.75" customHeight="1">
      <c r="A126" s="7" t="s">
        <v>400</v>
      </c>
      <c r="C126" s="172">
        <v>39000</v>
      </c>
      <c r="D126" s="172"/>
      <c r="E126" s="172">
        <v>11813957</v>
      </c>
      <c r="F126" s="172"/>
      <c r="G126" s="172">
        <v>-13731687</v>
      </c>
      <c r="H126" s="172"/>
      <c r="I126" s="172">
        <v>-1917730</v>
      </c>
      <c r="J126" s="172"/>
      <c r="K126" s="172">
        <v>39000</v>
      </c>
      <c r="L126" s="172"/>
      <c r="M126" s="172">
        <v>11813957</v>
      </c>
      <c r="N126" s="172"/>
      <c r="O126" s="172">
        <v>-13101849</v>
      </c>
      <c r="P126" s="172"/>
      <c r="Q126" s="172">
        <v>-1287892</v>
      </c>
      <c r="T126" s="24"/>
    </row>
    <row r="127" spans="1:20" ht="21.75" customHeight="1">
      <c r="A127" s="7" t="s">
        <v>401</v>
      </c>
      <c r="C127" s="172">
        <v>38000</v>
      </c>
      <c r="D127" s="172"/>
      <c r="E127" s="172">
        <v>4976718</v>
      </c>
      <c r="F127" s="172"/>
      <c r="G127" s="172">
        <v>-4975437</v>
      </c>
      <c r="H127" s="172"/>
      <c r="I127" s="172">
        <v>1281</v>
      </c>
      <c r="J127" s="172"/>
      <c r="K127" s="172">
        <v>38000</v>
      </c>
      <c r="L127" s="172"/>
      <c r="M127" s="172">
        <v>4976718</v>
      </c>
      <c r="N127" s="172"/>
      <c r="O127" s="172">
        <v>-4975437</v>
      </c>
      <c r="P127" s="172"/>
      <c r="Q127" s="172">
        <v>1281</v>
      </c>
      <c r="T127" s="24"/>
    </row>
    <row r="128" spans="1:20" ht="21.75" customHeight="1">
      <c r="A128" s="7" t="s">
        <v>402</v>
      </c>
      <c r="C128" s="172">
        <v>11000</v>
      </c>
      <c r="D128" s="172"/>
      <c r="E128" s="172">
        <v>2298408</v>
      </c>
      <c r="F128" s="172"/>
      <c r="G128" s="172">
        <v>-2298408</v>
      </c>
      <c r="H128" s="172"/>
      <c r="I128" s="172">
        <v>0</v>
      </c>
      <c r="J128" s="172"/>
      <c r="K128" s="172">
        <v>11000</v>
      </c>
      <c r="L128" s="172"/>
      <c r="M128" s="172">
        <v>2298408</v>
      </c>
      <c r="N128" s="172"/>
      <c r="O128" s="172">
        <v>-2298408</v>
      </c>
      <c r="P128" s="172"/>
      <c r="Q128" s="172">
        <v>0</v>
      </c>
      <c r="T128" s="24"/>
    </row>
    <row r="129" spans="1:20" ht="21.75" customHeight="1">
      <c r="A129" s="7" t="s">
        <v>403</v>
      </c>
      <c r="C129" s="172">
        <v>534000</v>
      </c>
      <c r="D129" s="172"/>
      <c r="E129" s="172">
        <v>125991548</v>
      </c>
      <c r="F129" s="172"/>
      <c r="G129" s="172">
        <v>-136668798</v>
      </c>
      <c r="H129" s="172"/>
      <c r="I129" s="172">
        <v>-10677250</v>
      </c>
      <c r="J129" s="172"/>
      <c r="K129" s="172">
        <v>534000</v>
      </c>
      <c r="L129" s="172"/>
      <c r="M129" s="172">
        <v>125991548</v>
      </c>
      <c r="N129" s="172"/>
      <c r="O129" s="172">
        <v>-127059272</v>
      </c>
      <c r="P129" s="172"/>
      <c r="Q129" s="172">
        <v>-1067724</v>
      </c>
      <c r="T129" s="24"/>
    </row>
    <row r="130" spans="1:20" ht="21.75" customHeight="1">
      <c r="A130" s="7" t="s">
        <v>404</v>
      </c>
      <c r="C130" s="172">
        <v>396000</v>
      </c>
      <c r="D130" s="172"/>
      <c r="E130" s="172">
        <v>8709756</v>
      </c>
      <c r="F130" s="172"/>
      <c r="G130" s="172">
        <v>7132487</v>
      </c>
      <c r="H130" s="172"/>
      <c r="I130" s="172">
        <v>15842243</v>
      </c>
      <c r="J130" s="172"/>
      <c r="K130" s="172">
        <v>396000</v>
      </c>
      <c r="L130" s="172"/>
      <c r="M130" s="172">
        <v>8709756</v>
      </c>
      <c r="N130" s="172"/>
      <c r="O130" s="172">
        <v>7132487</v>
      </c>
      <c r="P130" s="172"/>
      <c r="Q130" s="172">
        <v>15842243</v>
      </c>
      <c r="T130" s="24"/>
    </row>
    <row r="131" spans="1:20" ht="21.75" customHeight="1">
      <c r="A131" s="7" t="s">
        <v>346</v>
      </c>
      <c r="C131" s="172">
        <v>75665000</v>
      </c>
      <c r="D131" s="172"/>
      <c r="E131" s="172">
        <v>151291032</v>
      </c>
      <c r="F131" s="172"/>
      <c r="G131" s="172">
        <v>1084488228</v>
      </c>
      <c r="H131" s="172"/>
      <c r="I131" s="172">
        <v>1235779260</v>
      </c>
      <c r="J131" s="172"/>
      <c r="K131" s="172">
        <v>75665000</v>
      </c>
      <c r="L131" s="172"/>
      <c r="M131" s="172">
        <v>151291032</v>
      </c>
      <c r="N131" s="172"/>
      <c r="O131" s="172">
        <v>1511934738</v>
      </c>
      <c r="P131" s="172"/>
      <c r="Q131" s="172">
        <v>1663225770</v>
      </c>
      <c r="T131" s="24"/>
    </row>
    <row r="132" spans="1:20" ht="21.75" customHeight="1">
      <c r="A132" s="7" t="s">
        <v>405</v>
      </c>
      <c r="C132" s="172">
        <v>50000</v>
      </c>
      <c r="D132" s="172"/>
      <c r="E132" s="172">
        <v>7048184</v>
      </c>
      <c r="F132" s="172"/>
      <c r="G132" s="172">
        <v>-6271149</v>
      </c>
      <c r="H132" s="172"/>
      <c r="I132" s="172">
        <v>777035</v>
      </c>
      <c r="J132" s="172"/>
      <c r="K132" s="172">
        <v>50000</v>
      </c>
      <c r="L132" s="172"/>
      <c r="M132" s="172">
        <v>7048184</v>
      </c>
      <c r="N132" s="172"/>
      <c r="O132" s="172">
        <v>-6271149</v>
      </c>
      <c r="P132" s="172"/>
      <c r="Q132" s="172">
        <v>777035</v>
      </c>
      <c r="T132" s="24"/>
    </row>
    <row r="133" spans="1:20" ht="21.75" customHeight="1">
      <c r="A133" s="7" t="s">
        <v>406</v>
      </c>
      <c r="C133" s="172">
        <v>18131000</v>
      </c>
      <c r="D133" s="172"/>
      <c r="E133" s="172">
        <v>960695557</v>
      </c>
      <c r="F133" s="172"/>
      <c r="G133" s="172">
        <v>-1053963811</v>
      </c>
      <c r="H133" s="172"/>
      <c r="I133" s="172">
        <v>-93268254</v>
      </c>
      <c r="J133" s="172"/>
      <c r="K133" s="172">
        <v>18131000</v>
      </c>
      <c r="L133" s="172"/>
      <c r="M133" s="172">
        <v>960695557</v>
      </c>
      <c r="N133" s="172"/>
      <c r="O133" s="172">
        <v>-1022955114</v>
      </c>
      <c r="P133" s="172"/>
      <c r="Q133" s="172">
        <v>-62259557</v>
      </c>
      <c r="T133" s="24"/>
    </row>
    <row r="134" spans="1:20" ht="21.75" customHeight="1">
      <c r="A134" s="7" t="s">
        <v>407</v>
      </c>
      <c r="C134" s="172">
        <v>2000</v>
      </c>
      <c r="D134" s="172"/>
      <c r="E134" s="172">
        <v>1299665</v>
      </c>
      <c r="F134" s="172"/>
      <c r="G134" s="172">
        <v>-1299331</v>
      </c>
      <c r="H134" s="172"/>
      <c r="I134" s="172">
        <v>334</v>
      </c>
      <c r="J134" s="172"/>
      <c r="K134" s="172">
        <v>2000</v>
      </c>
      <c r="L134" s="172"/>
      <c r="M134" s="172">
        <v>1299665</v>
      </c>
      <c r="N134" s="172"/>
      <c r="O134" s="172">
        <v>-1299331</v>
      </c>
      <c r="P134" s="172"/>
      <c r="Q134" s="172">
        <v>334</v>
      </c>
      <c r="T134" s="24"/>
    </row>
    <row r="135" spans="1:20" ht="21.75" customHeight="1">
      <c r="A135" s="7" t="s">
        <v>408</v>
      </c>
      <c r="C135" s="172">
        <v>1260000</v>
      </c>
      <c r="D135" s="172"/>
      <c r="E135" s="172">
        <v>180133603</v>
      </c>
      <c r="F135" s="172"/>
      <c r="G135" s="172">
        <v>-173457207</v>
      </c>
      <c r="H135" s="172"/>
      <c r="I135" s="172">
        <v>6676396</v>
      </c>
      <c r="J135" s="172"/>
      <c r="K135" s="172">
        <v>1260000</v>
      </c>
      <c r="L135" s="172"/>
      <c r="M135" s="172">
        <v>180133603</v>
      </c>
      <c r="N135" s="172"/>
      <c r="O135" s="172">
        <v>-173457207</v>
      </c>
      <c r="P135" s="172"/>
      <c r="Q135" s="172">
        <v>6676396</v>
      </c>
      <c r="T135" s="24"/>
    </row>
    <row r="136" spans="1:20" ht="21.75" customHeight="1">
      <c r="A136" s="7" t="s">
        <v>409</v>
      </c>
      <c r="C136" s="172">
        <v>2147000</v>
      </c>
      <c r="D136" s="172"/>
      <c r="E136" s="172">
        <v>21464471</v>
      </c>
      <c r="F136" s="172"/>
      <c r="G136" s="172">
        <v>-21508943</v>
      </c>
      <c r="H136" s="172"/>
      <c r="I136" s="172">
        <v>-44472</v>
      </c>
      <c r="J136" s="172"/>
      <c r="K136" s="172">
        <v>2147000</v>
      </c>
      <c r="L136" s="172"/>
      <c r="M136" s="172">
        <v>21464471</v>
      </c>
      <c r="N136" s="172"/>
      <c r="O136" s="172">
        <v>-21508943</v>
      </c>
      <c r="P136" s="172"/>
      <c r="Q136" s="172">
        <v>-44472</v>
      </c>
      <c r="T136" s="24"/>
    </row>
    <row r="137" spans="1:20" ht="21.75" customHeight="1">
      <c r="A137" s="7" t="s">
        <v>348</v>
      </c>
      <c r="C137" s="172">
        <v>339630000</v>
      </c>
      <c r="D137" s="172"/>
      <c r="E137" s="172">
        <v>41084647978</v>
      </c>
      <c r="F137" s="172"/>
      <c r="G137" s="172">
        <v>-55988234652</v>
      </c>
      <c r="H137" s="172"/>
      <c r="I137" s="172">
        <v>-14903586674</v>
      </c>
      <c r="J137" s="172"/>
      <c r="K137" s="172">
        <v>339630000</v>
      </c>
      <c r="L137" s="172"/>
      <c r="M137" s="172">
        <v>41084647978</v>
      </c>
      <c r="N137" s="172"/>
      <c r="O137" s="172">
        <v>-52401527605</v>
      </c>
      <c r="P137" s="172"/>
      <c r="Q137" s="172">
        <v>-11316879627</v>
      </c>
      <c r="T137" s="24"/>
    </row>
    <row r="138" spans="1:20" ht="21.75" customHeight="1">
      <c r="A138" s="7" t="s">
        <v>410</v>
      </c>
      <c r="C138" s="172">
        <v>18994000</v>
      </c>
      <c r="D138" s="172"/>
      <c r="E138" s="172">
        <v>4918179242</v>
      </c>
      <c r="F138" s="172"/>
      <c r="G138" s="172">
        <v>-3989151485</v>
      </c>
      <c r="H138" s="172"/>
      <c r="I138" s="172">
        <v>929027757</v>
      </c>
      <c r="J138" s="172"/>
      <c r="K138" s="172">
        <v>18994000</v>
      </c>
      <c r="L138" s="172"/>
      <c r="M138" s="172">
        <v>4918179242</v>
      </c>
      <c r="N138" s="172"/>
      <c r="O138" s="172">
        <v>-3989151485</v>
      </c>
      <c r="P138" s="172"/>
      <c r="Q138" s="172">
        <v>929027757</v>
      </c>
      <c r="T138" s="24"/>
    </row>
    <row r="139" spans="1:20" ht="21.75" customHeight="1">
      <c r="A139" s="7" t="s">
        <v>411</v>
      </c>
      <c r="C139" s="172">
        <v>80000</v>
      </c>
      <c r="D139" s="172"/>
      <c r="E139" s="172">
        <v>3998970</v>
      </c>
      <c r="F139" s="172"/>
      <c r="G139" s="172">
        <v>-3998970</v>
      </c>
      <c r="H139" s="172"/>
      <c r="I139" s="172">
        <v>0</v>
      </c>
      <c r="J139" s="172"/>
      <c r="K139" s="172">
        <v>80000</v>
      </c>
      <c r="L139" s="172"/>
      <c r="M139" s="172">
        <v>3998970</v>
      </c>
      <c r="N139" s="172"/>
      <c r="O139" s="172">
        <v>-3997940</v>
      </c>
      <c r="P139" s="172"/>
      <c r="Q139" s="172">
        <v>1030</v>
      </c>
      <c r="T139" s="24"/>
    </row>
    <row r="140" spans="1:20" ht="21.75" customHeight="1">
      <c r="A140" s="7" t="s">
        <v>412</v>
      </c>
      <c r="C140" s="172">
        <v>952000</v>
      </c>
      <c r="D140" s="172"/>
      <c r="E140" s="172">
        <v>39021949</v>
      </c>
      <c r="F140" s="172"/>
      <c r="G140" s="172">
        <v>17156101</v>
      </c>
      <c r="H140" s="172"/>
      <c r="I140" s="172">
        <v>56178050</v>
      </c>
      <c r="J140" s="172"/>
      <c r="K140" s="172">
        <v>952000</v>
      </c>
      <c r="L140" s="172"/>
      <c r="M140" s="172">
        <v>39021949</v>
      </c>
      <c r="N140" s="172"/>
      <c r="O140" s="172">
        <v>17156101</v>
      </c>
      <c r="P140" s="172"/>
      <c r="Q140" s="172">
        <v>56178050</v>
      </c>
      <c r="T140" s="24"/>
    </row>
    <row r="141" spans="1:20" ht="21.75" customHeight="1">
      <c r="A141" s="7" t="s">
        <v>413</v>
      </c>
      <c r="C141" s="172">
        <v>1513000</v>
      </c>
      <c r="D141" s="172"/>
      <c r="E141" s="172">
        <v>27226987</v>
      </c>
      <c r="F141" s="172"/>
      <c r="G141" s="172">
        <v>51428754</v>
      </c>
      <c r="H141" s="172"/>
      <c r="I141" s="172">
        <v>78655741</v>
      </c>
      <c r="J141" s="172"/>
      <c r="K141" s="172">
        <v>1513000</v>
      </c>
      <c r="L141" s="172"/>
      <c r="M141" s="172">
        <v>27226987</v>
      </c>
      <c r="N141" s="172"/>
      <c r="O141" s="172">
        <v>51456025</v>
      </c>
      <c r="P141" s="172"/>
      <c r="Q141" s="172">
        <v>78683012</v>
      </c>
      <c r="S141" s="33"/>
      <c r="T141" s="24"/>
    </row>
    <row r="142" spans="1:20" ht="21.75" customHeight="1">
      <c r="A142" s="7" t="s">
        <v>414</v>
      </c>
      <c r="C142" s="172">
        <v>93153000</v>
      </c>
      <c r="D142" s="172"/>
      <c r="E142" s="172">
        <v>18718931633</v>
      </c>
      <c r="F142" s="172"/>
      <c r="G142" s="172">
        <v>-18141235266</v>
      </c>
      <c r="H142" s="172"/>
      <c r="I142" s="172">
        <v>577696367</v>
      </c>
      <c r="J142" s="172"/>
      <c r="K142" s="172">
        <v>93153000</v>
      </c>
      <c r="L142" s="172"/>
      <c r="M142" s="172">
        <v>18718931633</v>
      </c>
      <c r="N142" s="172"/>
      <c r="O142" s="172">
        <v>-18141235266</v>
      </c>
      <c r="P142" s="172"/>
      <c r="Q142" s="172">
        <v>577696367</v>
      </c>
      <c r="T142" s="24"/>
    </row>
    <row r="143" spans="1:20" ht="21.75" customHeight="1">
      <c r="A143" s="7" t="s">
        <v>70</v>
      </c>
      <c r="C143" s="172">
        <v>378000</v>
      </c>
      <c r="D143" s="172"/>
      <c r="E143" s="172">
        <v>0</v>
      </c>
      <c r="F143" s="172"/>
      <c r="G143" s="172">
        <v>-163916949</v>
      </c>
      <c r="H143" s="172"/>
      <c r="I143" s="172">
        <v>-163916949</v>
      </c>
      <c r="J143" s="172"/>
      <c r="K143" s="172">
        <v>378000</v>
      </c>
      <c r="L143" s="172"/>
      <c r="M143" s="172">
        <v>0</v>
      </c>
      <c r="N143" s="172"/>
      <c r="O143" s="172">
        <v>-163916949</v>
      </c>
      <c r="P143" s="172"/>
      <c r="Q143" s="172">
        <v>-163916949</v>
      </c>
      <c r="T143" s="24"/>
    </row>
    <row r="144" spans="1:20" ht="21.75" customHeight="1">
      <c r="A144" s="7" t="s">
        <v>424</v>
      </c>
      <c r="C144" s="186">
        <v>1827000</v>
      </c>
      <c r="D144" s="172"/>
      <c r="E144" s="186">
        <v>-181202787</v>
      </c>
      <c r="F144" s="172"/>
      <c r="G144" s="186">
        <v>365494090</v>
      </c>
      <c r="H144" s="172"/>
      <c r="I144" s="186">
        <v>184291303</v>
      </c>
      <c r="J144" s="172"/>
      <c r="K144" s="186">
        <v>1827000</v>
      </c>
      <c r="L144" s="172"/>
      <c r="M144" s="186">
        <v>-181202787</v>
      </c>
      <c r="N144" s="172"/>
      <c r="O144" s="186">
        <v>365494090</v>
      </c>
      <c r="P144" s="172"/>
      <c r="Q144" s="186">
        <v>184291303</v>
      </c>
      <c r="S144" s="33"/>
      <c r="T144" s="24"/>
    </row>
    <row r="145" spans="1:19" ht="21.75" customHeight="1" thickBot="1">
      <c r="A145" s="9" t="s">
        <v>85</v>
      </c>
      <c r="C145" s="187">
        <f>SUM(C70:C144)</f>
        <v>3961128598</v>
      </c>
      <c r="D145" s="185"/>
      <c r="E145" s="187">
        <f>SUM(E70:E144)</f>
        <v>5306845169404</v>
      </c>
      <c r="F145" s="185"/>
      <c r="G145" s="187">
        <f>SUM(G70:G144)</f>
        <v>5002160113031</v>
      </c>
      <c r="H145" s="185"/>
      <c r="I145" s="187">
        <f>SUM(I70:I144)</f>
        <v>166540775227</v>
      </c>
      <c r="J145" s="185"/>
      <c r="K145" s="187">
        <f>SUM(K70:K144)</f>
        <v>3961128598</v>
      </c>
      <c r="L145" s="185"/>
      <c r="M145" s="187">
        <f>SUM(M70:M144)</f>
        <v>5306845169404</v>
      </c>
      <c r="N145" s="185"/>
      <c r="O145" s="187">
        <f>SUM(O70:O144)</f>
        <v>4939950941123</v>
      </c>
      <c r="P145" s="185"/>
      <c r="Q145" s="187">
        <f>SUM(Q70:Q144)</f>
        <v>238189437155</v>
      </c>
      <c r="S145" s="24"/>
    </row>
    <row r="146" spans="1:19" ht="13.5" thickTop="1">
      <c r="S146" s="24"/>
    </row>
    <row r="147" spans="1:19" ht="19.5" customHeight="1">
      <c r="A147" s="213">
        <v>27</v>
      </c>
      <c r="B147" s="213"/>
      <c r="C147" s="213"/>
      <c r="D147" s="213"/>
      <c r="E147" s="213"/>
      <c r="F147" s="213"/>
      <c r="G147" s="213"/>
      <c r="H147" s="213"/>
      <c r="I147" s="213"/>
      <c r="J147" s="213"/>
      <c r="K147" s="213"/>
      <c r="L147" s="213"/>
      <c r="M147" s="213"/>
      <c r="N147" s="213"/>
      <c r="O147" s="213"/>
      <c r="P147" s="213"/>
      <c r="Q147" s="213"/>
      <c r="S147" s="24"/>
    </row>
    <row r="149" spans="1:19">
      <c r="S149" s="24"/>
    </row>
    <row r="150" spans="1:19">
      <c r="S150" s="24"/>
    </row>
  </sheetData>
  <mergeCells count="16">
    <mergeCell ref="A68:A69"/>
    <mergeCell ref="C68:I68"/>
    <mergeCell ref="K68:Q68"/>
    <mergeCell ref="A147:Q147"/>
    <mergeCell ref="A62:Q62"/>
    <mergeCell ref="A63:Q63"/>
    <mergeCell ref="A64:Q64"/>
    <mergeCell ref="A65:Q65"/>
    <mergeCell ref="A67:Q67"/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92"/>
  <sheetViews>
    <sheetView rightToLeft="1" view="pageBreakPreview" topLeftCell="A4" zoomScaleNormal="100" zoomScaleSheetLayoutView="100" workbookViewId="0">
      <selection activeCell="AC14" sqref="AC14"/>
    </sheetView>
  </sheetViews>
  <sheetFormatPr defaultRowHeight="15.75"/>
  <cols>
    <col min="1" max="1" width="3.5703125" style="12" bestFit="1" customWidth="1"/>
    <col min="2" max="2" width="2.5703125" style="12" customWidth="1"/>
    <col min="3" max="3" width="23.42578125" style="12" customWidth="1"/>
    <col min="4" max="4" width="12.5703125" style="49" customWidth="1"/>
    <col min="5" max="5" width="0.7109375" style="12" customWidth="1"/>
    <col min="6" max="6" width="17.85546875" style="12" bestFit="1" customWidth="1"/>
    <col min="7" max="7" width="0.5703125" style="12" customWidth="1"/>
    <col min="8" max="8" width="17.7109375" style="12" bestFit="1" customWidth="1"/>
    <col min="9" max="9" width="0.7109375" style="12" customWidth="1"/>
    <col min="10" max="10" width="10.28515625" style="49" customWidth="1"/>
    <col min="11" max="11" width="0.7109375" style="12" customWidth="1"/>
    <col min="12" max="12" width="16.140625" style="12" bestFit="1" customWidth="1"/>
    <col min="13" max="13" width="0.85546875" style="12" customWidth="1"/>
    <col min="14" max="14" width="10.28515625" style="49" customWidth="1"/>
    <col min="15" max="15" width="0.85546875" style="12" customWidth="1"/>
    <col min="16" max="16" width="16.140625" style="12" bestFit="1" customWidth="1"/>
    <col min="17" max="17" width="0.5703125" style="12" customWidth="1"/>
    <col min="18" max="18" width="11.140625" style="12" customWidth="1"/>
    <col min="19" max="19" width="1" style="12" customWidth="1"/>
    <col min="20" max="20" width="10" style="49" customWidth="1"/>
    <col min="21" max="21" width="0.7109375" style="12" customWidth="1"/>
    <col min="22" max="22" width="17" style="12" customWidth="1"/>
    <col min="23" max="23" width="0.7109375" style="12" customWidth="1"/>
    <col min="24" max="24" width="17.140625" style="12" customWidth="1"/>
    <col min="25" max="25" width="0.7109375" style="12" customWidth="1"/>
    <col min="26" max="26" width="10" style="90" customWidth="1"/>
    <col min="27" max="27" width="0.28515625" style="12" customWidth="1"/>
    <col min="28" max="28" width="14" style="12" bestFit="1" customWidth="1"/>
    <col min="29" max="16384" width="9.140625" style="12"/>
  </cols>
  <sheetData>
    <row r="1" spans="1:28" ht="18.75" customHeight="1">
      <c r="A1" s="207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</row>
    <row r="2" spans="1:28" ht="18.75" customHeight="1">
      <c r="A2" s="207" t="s">
        <v>1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</row>
    <row r="3" spans="1:28" ht="18.75" customHeight="1">
      <c r="A3" s="207" t="s">
        <v>2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</row>
    <row r="4" spans="1:28" ht="21" customHeight="1">
      <c r="A4" s="2" t="s">
        <v>3</v>
      </c>
      <c r="B4" s="208" t="s">
        <v>4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</row>
    <row r="5" spans="1:28" ht="21" customHeight="1">
      <c r="A5" s="208" t="s">
        <v>5</v>
      </c>
      <c r="B5" s="208"/>
      <c r="C5" s="208" t="s">
        <v>6</v>
      </c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</row>
    <row r="6" spans="1:28" ht="21.75" customHeight="1">
      <c r="E6" s="209"/>
      <c r="F6" s="209"/>
      <c r="G6" s="209"/>
      <c r="H6" s="209"/>
      <c r="J6" s="209" t="s">
        <v>8</v>
      </c>
      <c r="K6" s="209"/>
      <c r="L6" s="209"/>
      <c r="M6" s="209"/>
      <c r="N6" s="209"/>
      <c r="O6" s="209"/>
      <c r="P6" s="209"/>
      <c r="R6" s="209" t="s">
        <v>9</v>
      </c>
      <c r="S6" s="209"/>
      <c r="T6" s="209"/>
      <c r="U6" s="209"/>
      <c r="V6" s="209"/>
      <c r="W6" s="209"/>
      <c r="X6" s="209"/>
      <c r="Y6" s="209"/>
      <c r="Z6" s="209"/>
    </row>
    <row r="7" spans="1:28" ht="14.45" customHeight="1">
      <c r="E7" s="13"/>
      <c r="F7" s="13"/>
      <c r="G7" s="13"/>
      <c r="H7" s="13"/>
      <c r="J7" s="210" t="s">
        <v>10</v>
      </c>
      <c r="K7" s="210"/>
      <c r="L7" s="210"/>
      <c r="M7" s="13"/>
      <c r="N7" s="210" t="s">
        <v>11</v>
      </c>
      <c r="O7" s="210"/>
      <c r="P7" s="210"/>
      <c r="R7" s="13"/>
      <c r="S7" s="13"/>
      <c r="T7" s="84"/>
      <c r="U7" s="13"/>
      <c r="V7" s="13"/>
      <c r="W7" s="13"/>
      <c r="X7" s="13"/>
      <c r="Y7" s="13"/>
      <c r="Z7" s="85"/>
    </row>
    <row r="8" spans="1:28" ht="32.25" customHeight="1">
      <c r="A8" s="211" t="s">
        <v>12</v>
      </c>
      <c r="B8" s="211"/>
      <c r="C8" s="211"/>
      <c r="D8" s="74" t="s">
        <v>13</v>
      </c>
      <c r="E8" s="56"/>
      <c r="F8" s="74" t="s">
        <v>14</v>
      </c>
      <c r="G8" s="56"/>
      <c r="H8" s="74" t="s">
        <v>15</v>
      </c>
      <c r="I8" s="56"/>
      <c r="J8" s="75" t="s">
        <v>13</v>
      </c>
      <c r="K8" s="57"/>
      <c r="L8" s="75" t="s">
        <v>14</v>
      </c>
      <c r="M8" s="56"/>
      <c r="N8" s="75" t="s">
        <v>13</v>
      </c>
      <c r="O8" s="57"/>
      <c r="P8" s="75" t="s">
        <v>16</v>
      </c>
      <c r="Q8" s="56"/>
      <c r="R8" s="74" t="s">
        <v>13</v>
      </c>
      <c r="S8" s="56"/>
      <c r="T8" s="74" t="s">
        <v>17</v>
      </c>
      <c r="U8" s="56"/>
      <c r="V8" s="74" t="s">
        <v>14</v>
      </c>
      <c r="W8" s="56"/>
      <c r="X8" s="74" t="s">
        <v>15</v>
      </c>
      <c r="Y8" s="56"/>
      <c r="Z8" s="86" t="s">
        <v>18</v>
      </c>
    </row>
    <row r="9" spans="1:28" ht="19.5" customHeight="1">
      <c r="A9" s="212" t="s">
        <v>19</v>
      </c>
      <c r="B9" s="212"/>
      <c r="C9" s="212"/>
      <c r="D9" s="64">
        <v>64038</v>
      </c>
      <c r="E9" s="62"/>
      <c r="F9" s="63">
        <v>1285768697</v>
      </c>
      <c r="G9" s="62"/>
      <c r="H9" s="63">
        <v>1120999310.3789999</v>
      </c>
      <c r="I9" s="62"/>
      <c r="J9" s="64">
        <v>0</v>
      </c>
      <c r="K9" s="65"/>
      <c r="L9" s="64">
        <v>0</v>
      </c>
      <c r="M9" s="65"/>
      <c r="N9" s="66">
        <v>0</v>
      </c>
      <c r="O9" s="65"/>
      <c r="P9" s="64">
        <v>0</v>
      </c>
      <c r="Q9" s="65"/>
      <c r="R9" s="64">
        <v>64038</v>
      </c>
      <c r="S9" s="65"/>
      <c r="T9" s="64">
        <v>18940</v>
      </c>
      <c r="U9" s="65"/>
      <c r="V9" s="64">
        <v>1285768697</v>
      </c>
      <c r="W9" s="65"/>
      <c r="X9" s="64">
        <v>1205663085.6659999</v>
      </c>
      <c r="Y9" s="65"/>
      <c r="Z9" s="87">
        <f>X9/$AB$9</f>
        <v>2.230746365099597E-4</v>
      </c>
      <c r="AB9" s="22">
        <v>5404751990315</v>
      </c>
    </row>
    <row r="10" spans="1:28" ht="19.5" customHeight="1">
      <c r="A10" s="206" t="s">
        <v>20</v>
      </c>
      <c r="B10" s="206"/>
      <c r="C10" s="206"/>
      <c r="D10" s="68">
        <v>4001000</v>
      </c>
      <c r="E10" s="62"/>
      <c r="F10" s="67">
        <v>33239444032</v>
      </c>
      <c r="G10" s="62"/>
      <c r="H10" s="67">
        <v>31300517173.5</v>
      </c>
      <c r="I10" s="62"/>
      <c r="J10" s="68">
        <v>0</v>
      </c>
      <c r="K10" s="65"/>
      <c r="L10" s="68">
        <v>0</v>
      </c>
      <c r="M10" s="65"/>
      <c r="N10" s="69">
        <v>0</v>
      </c>
      <c r="O10" s="65"/>
      <c r="P10" s="68">
        <v>0</v>
      </c>
      <c r="Q10" s="65"/>
      <c r="R10" s="68">
        <v>4001000</v>
      </c>
      <c r="S10" s="65"/>
      <c r="T10" s="68">
        <v>8170</v>
      </c>
      <c r="U10" s="65"/>
      <c r="V10" s="68">
        <v>33239444032</v>
      </c>
      <c r="W10" s="65"/>
      <c r="X10" s="68">
        <v>32493675388.5</v>
      </c>
      <c r="Y10" s="65"/>
      <c r="Z10" s="87">
        <f t="shared" ref="Z9:Z47" si="0">X10/$AB$9</f>
        <v>6.0120566950577509E-3</v>
      </c>
    </row>
    <row r="11" spans="1:28" ht="19.5" customHeight="1">
      <c r="A11" s="206" t="s">
        <v>21</v>
      </c>
      <c r="B11" s="206"/>
      <c r="C11" s="206"/>
      <c r="D11" s="68">
        <v>4000000</v>
      </c>
      <c r="E11" s="62"/>
      <c r="F11" s="67">
        <v>10168617745</v>
      </c>
      <c r="G11" s="62"/>
      <c r="H11" s="67">
        <v>10709241660</v>
      </c>
      <c r="I11" s="62"/>
      <c r="J11" s="68">
        <v>2000000</v>
      </c>
      <c r="K11" s="65"/>
      <c r="L11" s="68">
        <v>6145582080</v>
      </c>
      <c r="M11" s="65"/>
      <c r="N11" s="69">
        <v>0</v>
      </c>
      <c r="O11" s="65"/>
      <c r="P11" s="68">
        <v>0</v>
      </c>
      <c r="Q11" s="65"/>
      <c r="R11" s="68">
        <v>5996000</v>
      </c>
      <c r="S11" s="65"/>
      <c r="T11" s="68">
        <v>4917</v>
      </c>
      <c r="U11" s="65"/>
      <c r="V11" s="68">
        <v>16303323692</v>
      </c>
      <c r="W11" s="65"/>
      <c r="X11" s="68">
        <v>29474740299.509998</v>
      </c>
      <c r="Y11" s="65"/>
      <c r="Z11" s="87">
        <f t="shared" si="0"/>
        <v>5.4534861825902489E-3</v>
      </c>
    </row>
    <row r="12" spans="1:28" ht="19.5" customHeight="1">
      <c r="A12" s="206" t="s">
        <v>22</v>
      </c>
      <c r="B12" s="206"/>
      <c r="C12" s="206"/>
      <c r="D12" s="68">
        <v>393000</v>
      </c>
      <c r="E12" s="62"/>
      <c r="F12" s="67">
        <v>1375854191</v>
      </c>
      <c r="G12" s="62"/>
      <c r="H12" s="67">
        <v>1599491024.9775</v>
      </c>
      <c r="I12" s="62"/>
      <c r="J12" s="68">
        <v>0</v>
      </c>
      <c r="K12" s="65"/>
      <c r="L12" s="68">
        <v>0</v>
      </c>
      <c r="M12" s="65"/>
      <c r="N12" s="69">
        <v>0</v>
      </c>
      <c r="O12" s="65"/>
      <c r="P12" s="68">
        <v>0</v>
      </c>
      <c r="Q12" s="65"/>
      <c r="R12" s="68">
        <v>393000</v>
      </c>
      <c r="S12" s="65"/>
      <c r="T12" s="68">
        <v>2749</v>
      </c>
      <c r="U12" s="65"/>
      <c r="V12" s="68">
        <v>1375854191</v>
      </c>
      <c r="W12" s="65"/>
      <c r="X12" s="68">
        <v>1080078808.0725</v>
      </c>
      <c r="Y12" s="65"/>
      <c r="Z12" s="87">
        <f t="shared" si="0"/>
        <v>1.998387363579195E-4</v>
      </c>
    </row>
    <row r="13" spans="1:28" ht="19.5" customHeight="1">
      <c r="A13" s="206" t="s">
        <v>23</v>
      </c>
      <c r="B13" s="206"/>
      <c r="C13" s="206"/>
      <c r="D13" s="68">
        <v>748000</v>
      </c>
      <c r="E13" s="62"/>
      <c r="F13" s="67">
        <v>1496385220</v>
      </c>
      <c r="G13" s="62"/>
      <c r="H13" s="67">
        <v>902603519.73000002</v>
      </c>
      <c r="I13" s="62"/>
      <c r="J13" s="68">
        <v>0</v>
      </c>
      <c r="K13" s="65"/>
      <c r="L13" s="68">
        <v>0</v>
      </c>
      <c r="M13" s="65"/>
      <c r="N13" s="69">
        <v>0</v>
      </c>
      <c r="O13" s="65"/>
      <c r="P13" s="68">
        <v>0</v>
      </c>
      <c r="Q13" s="65"/>
      <c r="R13" s="68">
        <v>0</v>
      </c>
      <c r="S13" s="65"/>
      <c r="T13" s="68">
        <v>0</v>
      </c>
      <c r="U13" s="65"/>
      <c r="V13" s="68">
        <v>0</v>
      </c>
      <c r="W13" s="65"/>
      <c r="X13" s="68">
        <v>0</v>
      </c>
      <c r="Y13" s="65"/>
      <c r="Z13" s="87">
        <f t="shared" si="0"/>
        <v>0</v>
      </c>
    </row>
    <row r="14" spans="1:28" ht="19.5" customHeight="1">
      <c r="A14" s="206" t="s">
        <v>24</v>
      </c>
      <c r="B14" s="206"/>
      <c r="C14" s="206"/>
      <c r="D14" s="68">
        <v>138000</v>
      </c>
      <c r="E14" s="62"/>
      <c r="F14" s="67">
        <v>330450110</v>
      </c>
      <c r="G14" s="62"/>
      <c r="H14" s="67">
        <v>137964.465</v>
      </c>
      <c r="I14" s="62"/>
      <c r="J14" s="68">
        <v>0</v>
      </c>
      <c r="K14" s="65"/>
      <c r="L14" s="68">
        <v>0</v>
      </c>
      <c r="M14" s="65"/>
      <c r="N14" s="69">
        <v>0</v>
      </c>
      <c r="O14" s="65"/>
      <c r="P14" s="68">
        <v>0</v>
      </c>
      <c r="Q14" s="65"/>
      <c r="R14" s="68">
        <v>138000</v>
      </c>
      <c r="S14" s="65"/>
      <c r="T14" s="68">
        <v>1</v>
      </c>
      <c r="U14" s="65"/>
      <c r="V14" s="68">
        <v>330450110</v>
      </c>
      <c r="W14" s="65"/>
      <c r="X14" s="68">
        <v>137964.465</v>
      </c>
      <c r="Y14" s="65"/>
      <c r="Z14" s="87">
        <f t="shared" si="0"/>
        <v>2.5526511715472654E-8</v>
      </c>
    </row>
    <row r="15" spans="1:28" ht="19.5" customHeight="1">
      <c r="A15" s="206" t="s">
        <v>25</v>
      </c>
      <c r="B15" s="206"/>
      <c r="C15" s="206"/>
      <c r="D15" s="68">
        <v>106000</v>
      </c>
      <c r="E15" s="62"/>
      <c r="F15" s="67">
        <v>152621286</v>
      </c>
      <c r="G15" s="62"/>
      <c r="H15" s="67">
        <v>105972.705</v>
      </c>
      <c r="I15" s="62"/>
      <c r="J15" s="68">
        <v>0</v>
      </c>
      <c r="K15" s="65"/>
      <c r="L15" s="68">
        <v>0</v>
      </c>
      <c r="M15" s="65"/>
      <c r="N15" s="69">
        <v>0</v>
      </c>
      <c r="O15" s="65"/>
      <c r="P15" s="68">
        <v>0</v>
      </c>
      <c r="Q15" s="65"/>
      <c r="R15" s="68">
        <v>106000</v>
      </c>
      <c r="S15" s="65"/>
      <c r="T15" s="68">
        <v>1</v>
      </c>
      <c r="U15" s="65"/>
      <c r="V15" s="68">
        <v>152621286</v>
      </c>
      <c r="W15" s="65"/>
      <c r="X15" s="68">
        <v>105972.705</v>
      </c>
      <c r="Y15" s="65"/>
      <c r="Z15" s="87">
        <f t="shared" si="0"/>
        <v>1.9607320593044213E-8</v>
      </c>
    </row>
    <row r="16" spans="1:28" ht="19.5" customHeight="1">
      <c r="A16" s="206" t="s">
        <v>26</v>
      </c>
      <c r="B16" s="206"/>
      <c r="C16" s="206"/>
      <c r="D16" s="68">
        <v>17120000</v>
      </c>
      <c r="E16" s="62"/>
      <c r="F16" s="67">
        <v>31317749434</v>
      </c>
      <c r="G16" s="62"/>
      <c r="H16" s="67">
        <v>2533107556.8000002</v>
      </c>
      <c r="I16" s="62"/>
      <c r="J16" s="68">
        <v>1000</v>
      </c>
      <c r="K16" s="65"/>
      <c r="L16" s="68">
        <v>200051</v>
      </c>
      <c r="M16" s="65"/>
      <c r="N16" s="69">
        <v>0</v>
      </c>
      <c r="O16" s="65"/>
      <c r="P16" s="68">
        <v>0</v>
      </c>
      <c r="Q16" s="65"/>
      <c r="R16" s="68">
        <v>0</v>
      </c>
      <c r="S16" s="65"/>
      <c r="T16" s="68">
        <v>0</v>
      </c>
      <c r="U16" s="65"/>
      <c r="V16" s="68">
        <v>0</v>
      </c>
      <c r="W16" s="65"/>
      <c r="X16" s="68">
        <v>0</v>
      </c>
      <c r="Y16" s="65"/>
      <c r="Z16" s="87">
        <f t="shared" si="0"/>
        <v>0</v>
      </c>
    </row>
    <row r="17" spans="1:26" ht="19.5" customHeight="1">
      <c r="A17" s="206" t="s">
        <v>27</v>
      </c>
      <c r="B17" s="206"/>
      <c r="C17" s="206"/>
      <c r="D17" s="68">
        <v>4314000</v>
      </c>
      <c r="E17" s="62"/>
      <c r="F17" s="67">
        <v>10372293338</v>
      </c>
      <c r="G17" s="62"/>
      <c r="H17" s="67">
        <v>1725155658</v>
      </c>
      <c r="I17" s="62"/>
      <c r="J17" s="68">
        <v>603000</v>
      </c>
      <c r="K17" s="65"/>
      <c r="L17" s="68">
        <v>275153817</v>
      </c>
      <c r="M17" s="65"/>
      <c r="N17" s="69">
        <v>0</v>
      </c>
      <c r="O17" s="65"/>
      <c r="P17" s="68">
        <v>0</v>
      </c>
      <c r="Q17" s="65"/>
      <c r="R17" s="68">
        <v>4916000</v>
      </c>
      <c r="S17" s="65"/>
      <c r="T17" s="68">
        <v>256</v>
      </c>
      <c r="U17" s="65"/>
      <c r="V17" s="68">
        <v>10645043194</v>
      </c>
      <c r="W17" s="65"/>
      <c r="X17" s="68">
        <v>1258171937.28</v>
      </c>
      <c r="Y17" s="65"/>
      <c r="Z17" s="87">
        <f t="shared" si="0"/>
        <v>2.3278994846286577E-4</v>
      </c>
    </row>
    <row r="18" spans="1:26" ht="19.5" customHeight="1">
      <c r="A18" s="206" t="s">
        <v>28</v>
      </c>
      <c r="B18" s="206"/>
      <c r="C18" s="206"/>
      <c r="D18" s="68">
        <v>12475000</v>
      </c>
      <c r="E18" s="62"/>
      <c r="F18" s="67">
        <v>16903395517</v>
      </c>
      <c r="G18" s="62"/>
      <c r="H18" s="67">
        <v>1060101953.4375</v>
      </c>
      <c r="I18" s="62"/>
      <c r="J18" s="68">
        <v>1000</v>
      </c>
      <c r="K18" s="65"/>
      <c r="L18" s="68">
        <v>100025</v>
      </c>
      <c r="M18" s="65"/>
      <c r="N18" s="69">
        <v>0</v>
      </c>
      <c r="O18" s="65"/>
      <c r="P18" s="68">
        <v>0</v>
      </c>
      <c r="Q18" s="65"/>
      <c r="R18" s="68">
        <v>0</v>
      </c>
      <c r="S18" s="65"/>
      <c r="T18" s="68">
        <v>0</v>
      </c>
      <c r="U18" s="65"/>
      <c r="V18" s="68">
        <v>0</v>
      </c>
      <c r="W18" s="65"/>
      <c r="X18" s="68">
        <v>0</v>
      </c>
      <c r="Y18" s="65"/>
      <c r="Z18" s="87">
        <f t="shared" si="0"/>
        <v>0</v>
      </c>
    </row>
    <row r="19" spans="1:26" ht="19.5" customHeight="1">
      <c r="A19" s="206" t="s">
        <v>29</v>
      </c>
      <c r="B19" s="206"/>
      <c r="C19" s="206"/>
      <c r="D19" s="68">
        <v>199000</v>
      </c>
      <c r="E19" s="62"/>
      <c r="F19" s="67">
        <v>278671739</v>
      </c>
      <c r="G19" s="62"/>
      <c r="H19" s="67">
        <v>56302498.372500002</v>
      </c>
      <c r="I19" s="62"/>
      <c r="J19" s="68">
        <v>0</v>
      </c>
      <c r="K19" s="65"/>
      <c r="L19" s="68">
        <v>0</v>
      </c>
      <c r="M19" s="65"/>
      <c r="N19" s="69">
        <v>0</v>
      </c>
      <c r="O19" s="65"/>
      <c r="P19" s="68">
        <v>0</v>
      </c>
      <c r="Q19" s="65"/>
      <c r="R19" s="68">
        <v>0</v>
      </c>
      <c r="S19" s="65"/>
      <c r="T19" s="68">
        <v>0</v>
      </c>
      <c r="U19" s="65"/>
      <c r="V19" s="68">
        <v>0</v>
      </c>
      <c r="W19" s="65"/>
      <c r="X19" s="68">
        <v>0</v>
      </c>
      <c r="Y19" s="65"/>
      <c r="Z19" s="87">
        <f t="shared" si="0"/>
        <v>0</v>
      </c>
    </row>
    <row r="20" spans="1:26" ht="19.5" customHeight="1">
      <c r="A20" s="206" t="s">
        <v>30</v>
      </c>
      <c r="B20" s="206"/>
      <c r="C20" s="206"/>
      <c r="D20" s="68">
        <v>999000</v>
      </c>
      <c r="E20" s="62"/>
      <c r="F20" s="67">
        <v>2298291658</v>
      </c>
      <c r="G20" s="62"/>
      <c r="H20" s="67">
        <v>1915588608.885</v>
      </c>
      <c r="I20" s="62"/>
      <c r="J20" s="68">
        <v>1000</v>
      </c>
      <c r="K20" s="65"/>
      <c r="L20" s="68">
        <v>1810465</v>
      </c>
      <c r="M20" s="65"/>
      <c r="N20" s="69">
        <v>0</v>
      </c>
      <c r="O20" s="65"/>
      <c r="P20" s="68">
        <v>0</v>
      </c>
      <c r="Q20" s="65"/>
      <c r="R20" s="68">
        <v>999000</v>
      </c>
      <c r="S20" s="65"/>
      <c r="T20" s="68">
        <v>1718</v>
      </c>
      <c r="U20" s="65"/>
      <c r="V20" s="68">
        <v>2297802021</v>
      </c>
      <c r="W20" s="65"/>
      <c r="X20" s="68">
        <v>1715840057.385</v>
      </c>
      <c r="Y20" s="65"/>
      <c r="Z20" s="87">
        <f t="shared" si="0"/>
        <v>3.1746878681199159E-4</v>
      </c>
    </row>
    <row r="21" spans="1:26" ht="19.5" customHeight="1">
      <c r="A21" s="206" t="s">
        <v>31</v>
      </c>
      <c r="B21" s="206"/>
      <c r="C21" s="206"/>
      <c r="D21" s="68">
        <v>4000000</v>
      </c>
      <c r="E21" s="62"/>
      <c r="F21" s="67">
        <v>4142566435</v>
      </c>
      <c r="G21" s="62"/>
      <c r="H21" s="67">
        <v>4870745460</v>
      </c>
      <c r="I21" s="62"/>
      <c r="J21" s="68">
        <v>6447000</v>
      </c>
      <c r="K21" s="65"/>
      <c r="L21" s="68">
        <v>10750682561</v>
      </c>
      <c r="M21" s="65"/>
      <c r="N21" s="69">
        <v>0</v>
      </c>
      <c r="O21" s="65"/>
      <c r="P21" s="68">
        <v>0</v>
      </c>
      <c r="Q21" s="65"/>
      <c r="R21" s="68">
        <v>10446000</v>
      </c>
      <c r="S21" s="65"/>
      <c r="T21" s="68">
        <v>1227</v>
      </c>
      <c r="U21" s="65"/>
      <c r="V21" s="68">
        <v>14892213354</v>
      </c>
      <c r="W21" s="65"/>
      <c r="X21" s="68">
        <v>12813941560.184999</v>
      </c>
      <c r="Y21" s="65"/>
      <c r="Z21" s="87">
        <f t="shared" si="0"/>
        <v>2.3708657831380303E-3</v>
      </c>
    </row>
    <row r="22" spans="1:26" ht="19.5" customHeight="1">
      <c r="A22" s="206" t="s">
        <v>32</v>
      </c>
      <c r="B22" s="206"/>
      <c r="C22" s="206"/>
      <c r="D22" s="68">
        <v>300000</v>
      </c>
      <c r="E22" s="62"/>
      <c r="F22" s="67">
        <v>1033265996</v>
      </c>
      <c r="G22" s="62"/>
      <c r="H22" s="67">
        <v>121468713.75</v>
      </c>
      <c r="I22" s="62"/>
      <c r="J22" s="68">
        <v>0</v>
      </c>
      <c r="K22" s="65"/>
      <c r="L22" s="68">
        <v>0</v>
      </c>
      <c r="M22" s="65"/>
      <c r="N22" s="69">
        <v>0</v>
      </c>
      <c r="O22" s="65"/>
      <c r="P22" s="68">
        <v>0</v>
      </c>
      <c r="Q22" s="65"/>
      <c r="R22" s="68">
        <v>0</v>
      </c>
      <c r="S22" s="65"/>
      <c r="T22" s="68">
        <v>0</v>
      </c>
      <c r="U22" s="65"/>
      <c r="V22" s="68">
        <v>0</v>
      </c>
      <c r="W22" s="65"/>
      <c r="X22" s="68">
        <v>0</v>
      </c>
      <c r="Y22" s="65"/>
      <c r="Z22" s="87">
        <f t="shared" si="0"/>
        <v>0</v>
      </c>
    </row>
    <row r="23" spans="1:26" ht="19.5" customHeight="1">
      <c r="A23" s="206" t="s">
        <v>33</v>
      </c>
      <c r="B23" s="206"/>
      <c r="C23" s="206"/>
      <c r="D23" s="68">
        <v>6002000</v>
      </c>
      <c r="E23" s="62"/>
      <c r="F23" s="67">
        <v>1906375815</v>
      </c>
      <c r="G23" s="62"/>
      <c r="H23" s="67">
        <v>1800136345.5</v>
      </c>
      <c r="I23" s="62"/>
      <c r="J23" s="68">
        <v>1000</v>
      </c>
      <c r="K23" s="65"/>
      <c r="L23" s="68">
        <v>950244</v>
      </c>
      <c r="M23" s="65"/>
      <c r="N23" s="69">
        <v>0</v>
      </c>
      <c r="O23" s="65"/>
      <c r="P23" s="68">
        <v>0</v>
      </c>
      <c r="Q23" s="65"/>
      <c r="R23" s="68">
        <v>6002000</v>
      </c>
      <c r="S23" s="65"/>
      <c r="T23" s="68">
        <v>950</v>
      </c>
      <c r="U23" s="65"/>
      <c r="V23" s="68">
        <v>1907008436</v>
      </c>
      <c r="W23" s="65"/>
      <c r="X23" s="68">
        <v>5700431760.75</v>
      </c>
      <c r="Y23" s="65"/>
      <c r="Z23" s="87">
        <f t="shared" si="0"/>
        <v>1.0547073706554603E-3</v>
      </c>
    </row>
    <row r="24" spans="1:26" ht="19.5" customHeight="1">
      <c r="A24" s="206" t="s">
        <v>34</v>
      </c>
      <c r="B24" s="206"/>
      <c r="C24" s="206"/>
      <c r="D24" s="68">
        <v>3002000</v>
      </c>
      <c r="E24" s="62"/>
      <c r="F24" s="67">
        <v>300417334</v>
      </c>
      <c r="G24" s="62"/>
      <c r="H24" s="67">
        <v>450184047.75</v>
      </c>
      <c r="I24" s="62"/>
      <c r="J24" s="68">
        <v>3000</v>
      </c>
      <c r="K24" s="65"/>
      <c r="L24" s="68">
        <v>800205</v>
      </c>
      <c r="M24" s="65"/>
      <c r="N24" s="69">
        <v>0</v>
      </c>
      <c r="O24" s="65"/>
      <c r="P24" s="68">
        <v>0</v>
      </c>
      <c r="Q24" s="65"/>
      <c r="R24" s="68">
        <v>2998000</v>
      </c>
      <c r="S24" s="65"/>
      <c r="T24" s="68">
        <v>110</v>
      </c>
      <c r="U24" s="65"/>
      <c r="V24" s="68">
        <v>300515868</v>
      </c>
      <c r="W24" s="65"/>
      <c r="X24" s="68">
        <v>329695081.64999998</v>
      </c>
      <c r="Y24" s="65"/>
      <c r="Z24" s="87">
        <f t="shared" si="0"/>
        <v>6.1000964011076605E-5</v>
      </c>
    </row>
    <row r="25" spans="1:26" ht="19.5" customHeight="1">
      <c r="A25" s="206" t="s">
        <v>35</v>
      </c>
      <c r="B25" s="206"/>
      <c r="C25" s="206"/>
      <c r="D25" s="68">
        <v>2866000</v>
      </c>
      <c r="E25" s="62"/>
      <c r="F25" s="67">
        <v>262337531</v>
      </c>
      <c r="G25" s="62"/>
      <c r="H25" s="67">
        <v>146128362.255</v>
      </c>
      <c r="I25" s="62"/>
      <c r="J25" s="68">
        <v>2000</v>
      </c>
      <c r="K25" s="65"/>
      <c r="L25" s="68">
        <v>340084</v>
      </c>
      <c r="M25" s="65"/>
      <c r="N25" s="69">
        <v>0</v>
      </c>
      <c r="O25" s="65"/>
      <c r="P25" s="68">
        <v>0</v>
      </c>
      <c r="Q25" s="65"/>
      <c r="R25" s="68">
        <v>0</v>
      </c>
      <c r="S25" s="65"/>
      <c r="T25" s="68">
        <v>0</v>
      </c>
      <c r="U25" s="65"/>
      <c r="V25" s="68">
        <v>0</v>
      </c>
      <c r="W25" s="65"/>
      <c r="X25" s="68">
        <v>0</v>
      </c>
      <c r="Y25" s="65"/>
      <c r="Z25" s="87">
        <f t="shared" si="0"/>
        <v>0</v>
      </c>
    </row>
    <row r="26" spans="1:26" ht="19.5" customHeight="1">
      <c r="A26" s="206" t="s">
        <v>36</v>
      </c>
      <c r="B26" s="206"/>
      <c r="C26" s="206"/>
      <c r="D26" s="68">
        <v>1827000</v>
      </c>
      <c r="E26" s="62"/>
      <c r="F26" s="67">
        <v>365494090</v>
      </c>
      <c r="G26" s="62"/>
      <c r="H26" s="67">
        <v>286765138.95749998</v>
      </c>
      <c r="I26" s="62"/>
      <c r="J26" s="68">
        <v>0</v>
      </c>
      <c r="K26" s="65"/>
      <c r="L26" s="68">
        <v>0</v>
      </c>
      <c r="M26" s="65"/>
      <c r="N26" s="69">
        <v>0</v>
      </c>
      <c r="O26" s="65"/>
      <c r="P26" s="68">
        <v>0</v>
      </c>
      <c r="Q26" s="65"/>
      <c r="R26" s="68">
        <v>1827000</v>
      </c>
      <c r="S26" s="65"/>
      <c r="T26" s="68">
        <v>301</v>
      </c>
      <c r="U26" s="65"/>
      <c r="V26" s="68">
        <v>365494090</v>
      </c>
      <c r="W26" s="65"/>
      <c r="X26" s="68">
        <v>549785393.79750001</v>
      </c>
      <c r="Y26" s="65"/>
      <c r="Z26" s="87">
        <f t="shared" si="0"/>
        <v>1.0172259426199081E-4</v>
      </c>
    </row>
    <row r="27" spans="1:26" ht="19.5" customHeight="1">
      <c r="A27" s="206" t="s">
        <v>37</v>
      </c>
      <c r="B27" s="206"/>
      <c r="C27" s="206"/>
      <c r="D27" s="68">
        <v>300000</v>
      </c>
      <c r="E27" s="62"/>
      <c r="F27" s="67">
        <v>750193125</v>
      </c>
      <c r="G27" s="62"/>
      <c r="H27" s="67">
        <v>599845.5</v>
      </c>
      <c r="I27" s="62"/>
      <c r="J27" s="68">
        <v>0</v>
      </c>
      <c r="K27" s="65"/>
      <c r="L27" s="68">
        <v>0</v>
      </c>
      <c r="M27" s="65"/>
      <c r="N27" s="69">
        <v>0</v>
      </c>
      <c r="O27" s="65"/>
      <c r="P27" s="68">
        <v>0</v>
      </c>
      <c r="Q27" s="65"/>
      <c r="R27" s="68">
        <v>300000</v>
      </c>
      <c r="S27" s="65"/>
      <c r="T27" s="68">
        <v>1</v>
      </c>
      <c r="U27" s="65"/>
      <c r="V27" s="68">
        <v>750193125</v>
      </c>
      <c r="W27" s="65"/>
      <c r="X27" s="68">
        <v>299922.75</v>
      </c>
      <c r="Y27" s="65"/>
      <c r="Z27" s="87">
        <f t="shared" si="0"/>
        <v>5.5492416772766645E-8</v>
      </c>
    </row>
    <row r="28" spans="1:26" ht="19.5" customHeight="1">
      <c r="A28" s="206" t="s">
        <v>38</v>
      </c>
      <c r="B28" s="206"/>
      <c r="C28" s="206"/>
      <c r="D28" s="68">
        <v>200000</v>
      </c>
      <c r="E28" s="62"/>
      <c r="F28" s="67">
        <v>780200850</v>
      </c>
      <c r="G28" s="62"/>
      <c r="H28" s="67">
        <v>611842410</v>
      </c>
      <c r="I28" s="62"/>
      <c r="J28" s="68">
        <v>1000</v>
      </c>
      <c r="K28" s="65"/>
      <c r="L28" s="68">
        <v>4001030</v>
      </c>
      <c r="M28" s="65"/>
      <c r="N28" s="69">
        <v>0</v>
      </c>
      <c r="O28" s="65"/>
      <c r="P28" s="68">
        <v>0</v>
      </c>
      <c r="Q28" s="65"/>
      <c r="R28" s="68">
        <v>200000</v>
      </c>
      <c r="S28" s="65"/>
      <c r="T28" s="68">
        <v>6000</v>
      </c>
      <c r="U28" s="65"/>
      <c r="V28" s="68">
        <v>780300378</v>
      </c>
      <c r="W28" s="65"/>
      <c r="X28" s="68">
        <v>1199691000</v>
      </c>
      <c r="Y28" s="65"/>
      <c r="Z28" s="87">
        <f t="shared" si="0"/>
        <v>2.2196966709106658E-4</v>
      </c>
    </row>
    <row r="29" spans="1:26" ht="19.5" customHeight="1">
      <c r="A29" s="206" t="s">
        <v>39</v>
      </c>
      <c r="B29" s="206"/>
      <c r="C29" s="206"/>
      <c r="D29" s="68">
        <v>787000</v>
      </c>
      <c r="E29" s="62"/>
      <c r="F29" s="67">
        <v>1670898125</v>
      </c>
      <c r="G29" s="62"/>
      <c r="H29" s="67">
        <v>1811207493.9449999</v>
      </c>
      <c r="I29" s="62"/>
      <c r="J29" s="68">
        <v>845000</v>
      </c>
      <c r="K29" s="65"/>
      <c r="L29" s="68">
        <v>1375939186</v>
      </c>
      <c r="M29" s="65"/>
      <c r="N29" s="69">
        <v>0</v>
      </c>
      <c r="O29" s="65"/>
      <c r="P29" s="68">
        <v>0</v>
      </c>
      <c r="Q29" s="65"/>
      <c r="R29" s="68">
        <v>0</v>
      </c>
      <c r="S29" s="65"/>
      <c r="T29" s="68">
        <v>0</v>
      </c>
      <c r="U29" s="65"/>
      <c r="V29" s="68">
        <v>0</v>
      </c>
      <c r="W29" s="65"/>
      <c r="X29" s="68">
        <v>0</v>
      </c>
      <c r="Y29" s="65"/>
      <c r="Z29" s="87">
        <f t="shared" si="0"/>
        <v>0</v>
      </c>
    </row>
    <row r="30" spans="1:26" ht="19.5" customHeight="1">
      <c r="A30" s="206" t="s">
        <v>40</v>
      </c>
      <c r="B30" s="206"/>
      <c r="C30" s="206"/>
      <c r="D30" s="68">
        <v>32000</v>
      </c>
      <c r="E30" s="62"/>
      <c r="F30" s="67">
        <v>76147600</v>
      </c>
      <c r="G30" s="62"/>
      <c r="H30" s="67">
        <v>78795704.879999995</v>
      </c>
      <c r="I30" s="62"/>
      <c r="J30" s="68">
        <v>600000</v>
      </c>
      <c r="K30" s="65"/>
      <c r="L30" s="68">
        <v>1058272435</v>
      </c>
      <c r="M30" s="65"/>
      <c r="N30" s="69">
        <v>0</v>
      </c>
      <c r="O30" s="65"/>
      <c r="P30" s="68">
        <v>0</v>
      </c>
      <c r="Q30" s="65"/>
      <c r="R30" s="68">
        <v>96000</v>
      </c>
      <c r="S30" s="65"/>
      <c r="T30" s="68">
        <v>3106</v>
      </c>
      <c r="U30" s="65"/>
      <c r="V30" s="68">
        <v>172316967</v>
      </c>
      <c r="W30" s="65"/>
      <c r="X30" s="68">
        <v>298099219.68000001</v>
      </c>
      <c r="Y30" s="65"/>
      <c r="Z30" s="87">
        <f t="shared" si="0"/>
        <v>5.5155022878788222E-5</v>
      </c>
    </row>
    <row r="31" spans="1:26" ht="19.5" customHeight="1">
      <c r="A31" s="206" t="s">
        <v>41</v>
      </c>
      <c r="B31" s="206"/>
      <c r="C31" s="206"/>
      <c r="D31" s="68">
        <v>3290000</v>
      </c>
      <c r="E31" s="62"/>
      <c r="F31" s="67">
        <v>636079713</v>
      </c>
      <c r="G31" s="62"/>
      <c r="H31" s="67">
        <v>736770232.79999995</v>
      </c>
      <c r="I31" s="62"/>
      <c r="J31" s="68">
        <v>0</v>
      </c>
      <c r="K31" s="65"/>
      <c r="L31" s="68">
        <v>0</v>
      </c>
      <c r="M31" s="65"/>
      <c r="N31" s="69">
        <v>0</v>
      </c>
      <c r="O31" s="65"/>
      <c r="P31" s="68">
        <v>0</v>
      </c>
      <c r="Q31" s="65"/>
      <c r="R31" s="68">
        <v>0</v>
      </c>
      <c r="S31" s="65"/>
      <c r="T31" s="68">
        <v>0</v>
      </c>
      <c r="U31" s="65"/>
      <c r="V31" s="68">
        <v>0</v>
      </c>
      <c r="W31" s="65"/>
      <c r="X31" s="68">
        <v>0</v>
      </c>
      <c r="Y31" s="65"/>
      <c r="Z31" s="87">
        <f t="shared" si="0"/>
        <v>0</v>
      </c>
    </row>
    <row r="32" spans="1:26" ht="19.5" customHeight="1">
      <c r="A32" s="206" t="s">
        <v>42</v>
      </c>
      <c r="B32" s="206"/>
      <c r="C32" s="206"/>
      <c r="D32" s="68">
        <v>192261</v>
      </c>
      <c r="E32" s="62"/>
      <c r="F32" s="67">
        <v>507432939</v>
      </c>
      <c r="G32" s="62"/>
      <c r="H32" s="67">
        <v>382234094.10000002</v>
      </c>
      <c r="I32" s="62"/>
      <c r="J32" s="68">
        <v>70000</v>
      </c>
      <c r="K32" s="65"/>
      <c r="L32" s="68">
        <v>124082557</v>
      </c>
      <c r="M32" s="65"/>
      <c r="N32" s="69">
        <v>-1</v>
      </c>
      <c r="O32" s="65"/>
      <c r="P32" s="68">
        <v>1</v>
      </c>
      <c r="Q32" s="65"/>
      <c r="R32" s="68">
        <v>262260</v>
      </c>
      <c r="S32" s="65"/>
      <c r="T32" s="68">
        <v>1645</v>
      </c>
      <c r="U32" s="65"/>
      <c r="V32" s="68">
        <v>631513088</v>
      </c>
      <c r="W32" s="65"/>
      <c r="X32" s="68">
        <v>428850764.685</v>
      </c>
      <c r="Y32" s="65"/>
      <c r="Z32" s="87">
        <f t="shared" si="0"/>
        <v>7.9346983072206738E-5</v>
      </c>
    </row>
    <row r="33" spans="1:26" ht="19.5" customHeight="1">
      <c r="A33" s="206" t="s">
        <v>43</v>
      </c>
      <c r="B33" s="206"/>
      <c r="C33" s="206"/>
      <c r="D33" s="68">
        <v>323956000</v>
      </c>
      <c r="E33" s="62"/>
      <c r="F33" s="67">
        <v>878281574200</v>
      </c>
      <c r="G33" s="62"/>
      <c r="H33" s="67">
        <v>892018839186</v>
      </c>
      <c r="I33" s="62"/>
      <c r="J33" s="68">
        <v>67280000</v>
      </c>
      <c r="K33" s="65"/>
      <c r="L33" s="68">
        <v>93831650128</v>
      </c>
      <c r="M33" s="65"/>
      <c r="N33" s="69">
        <v>-41956000</v>
      </c>
      <c r="O33" s="65"/>
      <c r="P33" s="68">
        <v>0</v>
      </c>
      <c r="Q33" s="65"/>
      <c r="R33" s="68">
        <v>349280000</v>
      </c>
      <c r="S33" s="65"/>
      <c r="T33" s="68">
        <v>2821</v>
      </c>
      <c r="U33" s="65"/>
      <c r="V33" s="68">
        <v>954032955594</v>
      </c>
      <c r="W33" s="65"/>
      <c r="X33" s="68">
        <v>979456232664</v>
      </c>
      <c r="Y33" s="65"/>
      <c r="Z33" s="87">
        <f t="shared" si="0"/>
        <v>0.18122130939941894</v>
      </c>
    </row>
    <row r="34" spans="1:26" ht="19.5" customHeight="1">
      <c r="A34" s="206" t="s">
        <v>44</v>
      </c>
      <c r="B34" s="206"/>
      <c r="C34" s="206"/>
      <c r="D34" s="68">
        <v>237520000</v>
      </c>
      <c r="E34" s="62"/>
      <c r="F34" s="67">
        <v>343991824081</v>
      </c>
      <c r="G34" s="62"/>
      <c r="H34" s="67">
        <v>346132504296</v>
      </c>
      <c r="I34" s="62"/>
      <c r="J34" s="68">
        <v>0</v>
      </c>
      <c r="K34" s="65"/>
      <c r="L34" s="68">
        <v>0</v>
      </c>
      <c r="M34" s="65"/>
      <c r="N34" s="69">
        <v>-189740000</v>
      </c>
      <c r="O34" s="65"/>
      <c r="P34" s="68">
        <v>100583463656</v>
      </c>
      <c r="Q34" s="65"/>
      <c r="R34" s="68">
        <v>47780000</v>
      </c>
      <c r="S34" s="65"/>
      <c r="T34" s="68">
        <v>1386</v>
      </c>
      <c r="U34" s="65"/>
      <c r="V34" s="68">
        <v>69198085871</v>
      </c>
      <c r="W34" s="65"/>
      <c r="X34" s="68">
        <v>65829052674</v>
      </c>
      <c r="Y34" s="65"/>
      <c r="Z34" s="87">
        <f t="shared" si="0"/>
        <v>1.2179847066426327E-2</v>
      </c>
    </row>
    <row r="35" spans="1:26" ht="19.5" customHeight="1">
      <c r="A35" s="206" t="s">
        <v>45</v>
      </c>
      <c r="B35" s="206"/>
      <c r="C35" s="206"/>
      <c r="D35" s="68">
        <v>10796000</v>
      </c>
      <c r="E35" s="62"/>
      <c r="F35" s="67">
        <v>10761621224</v>
      </c>
      <c r="G35" s="62"/>
      <c r="H35" s="67">
        <v>7201013509.8000002</v>
      </c>
      <c r="I35" s="62"/>
      <c r="J35" s="68">
        <v>3000000</v>
      </c>
      <c r="K35" s="65"/>
      <c r="L35" s="68">
        <v>2068876706</v>
      </c>
      <c r="M35" s="65"/>
      <c r="N35" s="69">
        <v>0</v>
      </c>
      <c r="O35" s="65"/>
      <c r="P35" s="68">
        <v>0</v>
      </c>
      <c r="Q35" s="65"/>
      <c r="R35" s="68">
        <v>13796000</v>
      </c>
      <c r="S35" s="65"/>
      <c r="T35" s="68">
        <v>644</v>
      </c>
      <c r="U35" s="65"/>
      <c r="V35" s="68">
        <v>12830497930</v>
      </c>
      <c r="W35" s="65"/>
      <c r="X35" s="68">
        <v>8831760487.2000008</v>
      </c>
      <c r="Y35" s="65"/>
      <c r="Z35" s="87">
        <f t="shared" si="0"/>
        <v>1.6340732198306231E-3</v>
      </c>
    </row>
    <row r="36" spans="1:26" ht="19.5" customHeight="1">
      <c r="A36" s="206" t="s">
        <v>46</v>
      </c>
      <c r="B36" s="206"/>
      <c r="C36" s="206"/>
      <c r="D36" s="68">
        <v>378695</v>
      </c>
      <c r="E36" s="62"/>
      <c r="F36" s="67">
        <v>773399800</v>
      </c>
      <c r="G36" s="62"/>
      <c r="H36" s="67">
        <v>625646213.01450002</v>
      </c>
      <c r="I36" s="62"/>
      <c r="J36" s="68">
        <v>0</v>
      </c>
      <c r="K36" s="65"/>
      <c r="L36" s="68">
        <v>0</v>
      </c>
      <c r="M36" s="65"/>
      <c r="N36" s="69">
        <v>0</v>
      </c>
      <c r="O36" s="65"/>
      <c r="P36" s="68">
        <v>0</v>
      </c>
      <c r="Q36" s="65"/>
      <c r="R36" s="68">
        <v>378695</v>
      </c>
      <c r="S36" s="65"/>
      <c r="T36" s="68">
        <v>1851</v>
      </c>
      <c r="U36" s="65"/>
      <c r="V36" s="68">
        <v>773399800</v>
      </c>
      <c r="W36" s="65"/>
      <c r="X36" s="68">
        <v>696793706.55225003</v>
      </c>
      <c r="Y36" s="65"/>
      <c r="Z36" s="87">
        <f t="shared" si="0"/>
        <v>1.289224200852997E-4</v>
      </c>
    </row>
    <row r="37" spans="1:26" ht="19.5" customHeight="1">
      <c r="A37" s="206" t="s">
        <v>47</v>
      </c>
      <c r="B37" s="206"/>
      <c r="C37" s="206"/>
      <c r="D37" s="68">
        <v>14595800</v>
      </c>
      <c r="E37" s="62"/>
      <c r="F37" s="67">
        <v>26881538191</v>
      </c>
      <c r="G37" s="62"/>
      <c r="H37" s="67">
        <v>24055847373.419998</v>
      </c>
      <c r="I37" s="62"/>
      <c r="J37" s="68">
        <v>0</v>
      </c>
      <c r="K37" s="65"/>
      <c r="L37" s="68">
        <v>0</v>
      </c>
      <c r="M37" s="65"/>
      <c r="N37" s="69">
        <v>-1</v>
      </c>
      <c r="O37" s="65"/>
      <c r="P37" s="68">
        <v>1</v>
      </c>
      <c r="Q37" s="65"/>
      <c r="R37" s="68">
        <v>14595799</v>
      </c>
      <c r="S37" s="65"/>
      <c r="T37" s="68">
        <v>1586</v>
      </c>
      <c r="U37" s="65"/>
      <c r="V37" s="68">
        <v>26881536349</v>
      </c>
      <c r="W37" s="65"/>
      <c r="X37" s="68">
        <v>23011201037.576698</v>
      </c>
      <c r="Y37" s="65"/>
      <c r="Z37" s="87">
        <f t="shared" si="0"/>
        <v>4.2575868566793497E-3</v>
      </c>
    </row>
    <row r="38" spans="1:26" ht="19.5" customHeight="1">
      <c r="A38" s="206" t="s">
        <v>48</v>
      </c>
      <c r="B38" s="206"/>
      <c r="C38" s="206"/>
      <c r="D38" s="68">
        <v>59609000</v>
      </c>
      <c r="E38" s="62"/>
      <c r="F38" s="67">
        <v>142043786866</v>
      </c>
      <c r="G38" s="62"/>
      <c r="H38" s="67">
        <v>128937414355.2</v>
      </c>
      <c r="I38" s="62"/>
      <c r="J38" s="68">
        <v>6670051</v>
      </c>
      <c r="K38" s="65"/>
      <c r="L38" s="68">
        <v>14306803903</v>
      </c>
      <c r="M38" s="65"/>
      <c r="N38" s="69">
        <v>0</v>
      </c>
      <c r="O38" s="65"/>
      <c r="P38" s="68">
        <v>0</v>
      </c>
      <c r="Q38" s="65"/>
      <c r="R38" s="68">
        <v>66279051</v>
      </c>
      <c r="S38" s="65"/>
      <c r="T38" s="68">
        <v>2135</v>
      </c>
      <c r="U38" s="65"/>
      <c r="V38" s="68">
        <v>156350590769</v>
      </c>
      <c r="W38" s="65"/>
      <c r="X38" s="68">
        <v>140663814530.384</v>
      </c>
      <c r="Y38" s="65"/>
      <c r="Z38" s="87">
        <f t="shared" si="0"/>
        <v>2.6025951751800145E-2</v>
      </c>
    </row>
    <row r="39" spans="1:26" ht="19.5" customHeight="1">
      <c r="A39" s="206" t="s">
        <v>49</v>
      </c>
      <c r="B39" s="206"/>
      <c r="C39" s="206"/>
      <c r="D39" s="68">
        <v>102219</v>
      </c>
      <c r="E39" s="62"/>
      <c r="F39" s="67">
        <v>1486805756</v>
      </c>
      <c r="G39" s="62"/>
      <c r="H39" s="67">
        <v>1383939054.4590001</v>
      </c>
      <c r="I39" s="62"/>
      <c r="J39" s="68">
        <v>0</v>
      </c>
      <c r="K39" s="65"/>
      <c r="L39" s="68">
        <v>0</v>
      </c>
      <c r="M39" s="65"/>
      <c r="N39" s="69">
        <v>0</v>
      </c>
      <c r="O39" s="65"/>
      <c r="P39" s="68">
        <v>0</v>
      </c>
      <c r="Q39" s="65"/>
      <c r="R39" s="68">
        <v>102219</v>
      </c>
      <c r="S39" s="65"/>
      <c r="T39" s="68">
        <v>15060</v>
      </c>
      <c r="U39" s="65"/>
      <c r="V39" s="68">
        <v>1486805756</v>
      </c>
      <c r="W39" s="65"/>
      <c r="X39" s="68">
        <v>1530258602.0669999</v>
      </c>
      <c r="Y39" s="65"/>
      <c r="Z39" s="87">
        <f t="shared" si="0"/>
        <v>2.8313206689393593E-4</v>
      </c>
    </row>
    <row r="40" spans="1:26" ht="19.5" customHeight="1">
      <c r="A40" s="206" t="s">
        <v>50</v>
      </c>
      <c r="B40" s="206"/>
      <c r="C40" s="206"/>
      <c r="D40" s="68">
        <v>15803000</v>
      </c>
      <c r="E40" s="62"/>
      <c r="F40" s="67">
        <v>18427185530</v>
      </c>
      <c r="G40" s="62"/>
      <c r="H40" s="67">
        <v>12504341831.4</v>
      </c>
      <c r="I40" s="62"/>
      <c r="J40" s="68">
        <v>0</v>
      </c>
      <c r="K40" s="65"/>
      <c r="L40" s="68">
        <v>0</v>
      </c>
      <c r="M40" s="65"/>
      <c r="N40" s="69">
        <v>0</v>
      </c>
      <c r="O40" s="65"/>
      <c r="P40" s="68">
        <v>0</v>
      </c>
      <c r="Q40" s="65"/>
      <c r="R40" s="68">
        <v>15803000</v>
      </c>
      <c r="S40" s="65"/>
      <c r="T40" s="68">
        <v>769</v>
      </c>
      <c r="U40" s="65"/>
      <c r="V40" s="68">
        <v>18427185530</v>
      </c>
      <c r="W40" s="65"/>
      <c r="X40" s="68">
        <v>12080199583.35</v>
      </c>
      <c r="Y40" s="65"/>
      <c r="Z40" s="87">
        <f t="shared" si="0"/>
        <v>2.235107106671502E-3</v>
      </c>
    </row>
    <row r="41" spans="1:26" ht="19.5" customHeight="1">
      <c r="A41" s="206" t="s">
        <v>51</v>
      </c>
      <c r="B41" s="206"/>
      <c r="C41" s="206"/>
      <c r="D41" s="68">
        <v>18164002</v>
      </c>
      <c r="E41" s="62"/>
      <c r="F41" s="67">
        <v>105739310433</v>
      </c>
      <c r="G41" s="62"/>
      <c r="H41" s="67">
        <v>94251934701.882004</v>
      </c>
      <c r="I41" s="62"/>
      <c r="J41" s="68">
        <v>0</v>
      </c>
      <c r="K41" s="65"/>
      <c r="L41" s="68">
        <v>0</v>
      </c>
      <c r="M41" s="65"/>
      <c r="N41" s="69">
        <v>-764002</v>
      </c>
      <c r="O41" s="65"/>
      <c r="P41" s="68">
        <v>3457504749</v>
      </c>
      <c r="Q41" s="65"/>
      <c r="R41" s="68">
        <v>17400000</v>
      </c>
      <c r="S41" s="65"/>
      <c r="T41" s="68">
        <v>4561</v>
      </c>
      <c r="U41" s="65"/>
      <c r="V41" s="68">
        <v>101291774882</v>
      </c>
      <c r="W41" s="65"/>
      <c r="X41" s="68">
        <v>78889199670</v>
      </c>
      <c r="Y41" s="65"/>
      <c r="Z41" s="87">
        <f t="shared" si="0"/>
        <v>1.4596266361780307E-2</v>
      </c>
    </row>
    <row r="42" spans="1:26" ht="19.5" customHeight="1">
      <c r="A42" s="206" t="s">
        <v>52</v>
      </c>
      <c r="B42" s="206"/>
      <c r="C42" s="206"/>
      <c r="D42" s="68">
        <v>3100000</v>
      </c>
      <c r="E42" s="62"/>
      <c r="F42" s="67">
        <v>36066575309</v>
      </c>
      <c r="G42" s="62"/>
      <c r="H42" s="67">
        <v>29706190200</v>
      </c>
      <c r="I42" s="62"/>
      <c r="J42" s="68">
        <v>0</v>
      </c>
      <c r="K42" s="65"/>
      <c r="L42" s="68">
        <v>0</v>
      </c>
      <c r="M42" s="65"/>
      <c r="N42" s="69">
        <v>-1000</v>
      </c>
      <c r="O42" s="65"/>
      <c r="P42" s="68">
        <v>0</v>
      </c>
      <c r="Q42" s="65"/>
      <c r="R42" s="68">
        <v>3099000</v>
      </c>
      <c r="S42" s="65"/>
      <c r="T42" s="68">
        <v>8400</v>
      </c>
      <c r="U42" s="65"/>
      <c r="V42" s="68">
        <v>36054940930</v>
      </c>
      <c r="W42" s="65"/>
      <c r="X42" s="68">
        <v>25876711980</v>
      </c>
      <c r="Y42" s="65"/>
      <c r="Z42" s="87">
        <f t="shared" si="0"/>
        <v>4.7877704705728509E-3</v>
      </c>
    </row>
    <row r="43" spans="1:26" ht="19.5" customHeight="1">
      <c r="A43" s="206" t="s">
        <v>53</v>
      </c>
      <c r="B43" s="206"/>
      <c r="C43" s="206"/>
      <c r="D43" s="68">
        <v>2126234</v>
      </c>
      <c r="E43" s="62"/>
      <c r="F43" s="67">
        <v>6584711566</v>
      </c>
      <c r="G43" s="62"/>
      <c r="H43" s="67">
        <v>5533360052.3585997</v>
      </c>
      <c r="I43" s="62"/>
      <c r="J43" s="68">
        <v>0</v>
      </c>
      <c r="K43" s="65"/>
      <c r="L43" s="68">
        <v>0</v>
      </c>
      <c r="M43" s="65"/>
      <c r="N43" s="69">
        <v>-309</v>
      </c>
      <c r="O43" s="65"/>
      <c r="P43" s="68">
        <v>309</v>
      </c>
      <c r="Q43" s="65"/>
      <c r="R43" s="68">
        <v>2125925</v>
      </c>
      <c r="S43" s="65"/>
      <c r="T43" s="68">
        <v>2819</v>
      </c>
      <c r="U43" s="65"/>
      <c r="V43" s="68">
        <v>6583754627</v>
      </c>
      <c r="W43" s="65"/>
      <c r="X43" s="68">
        <v>5957324328.67875</v>
      </c>
      <c r="Y43" s="65"/>
      <c r="Z43" s="87">
        <f t="shared" si="0"/>
        <v>1.1022382413390897E-3</v>
      </c>
    </row>
    <row r="44" spans="1:26" ht="19.5" customHeight="1">
      <c r="A44" s="206" t="s">
        <v>54</v>
      </c>
      <c r="B44" s="206"/>
      <c r="C44" s="206"/>
      <c r="D44" s="68">
        <v>266486</v>
      </c>
      <c r="E44" s="62"/>
      <c r="F44" s="67">
        <v>1229948551</v>
      </c>
      <c r="G44" s="62"/>
      <c r="H44" s="67">
        <v>1230992197.3701</v>
      </c>
      <c r="I44" s="62"/>
      <c r="J44" s="68">
        <v>1000</v>
      </c>
      <c r="K44" s="65"/>
      <c r="L44" s="68">
        <v>5004540</v>
      </c>
      <c r="M44" s="65"/>
      <c r="N44" s="69">
        <v>0</v>
      </c>
      <c r="O44" s="65"/>
      <c r="P44" s="68">
        <v>0</v>
      </c>
      <c r="Q44" s="65"/>
      <c r="R44" s="68">
        <v>267486</v>
      </c>
      <c r="S44" s="65"/>
      <c r="T44" s="68">
        <v>4856</v>
      </c>
      <c r="U44" s="65"/>
      <c r="V44" s="68">
        <v>1234953091</v>
      </c>
      <c r="W44" s="65"/>
      <c r="X44" s="68">
        <v>1291183489.5048001</v>
      </c>
      <c r="Y44" s="65"/>
      <c r="Z44" s="87">
        <f t="shared" si="0"/>
        <v>2.3889782395538695E-4</v>
      </c>
    </row>
    <row r="45" spans="1:26" ht="19.5" customHeight="1">
      <c r="A45" s="206" t="s">
        <v>55</v>
      </c>
      <c r="B45" s="206"/>
      <c r="C45" s="206"/>
      <c r="D45" s="68">
        <v>4066000</v>
      </c>
      <c r="E45" s="62"/>
      <c r="F45" s="67">
        <v>4204408594</v>
      </c>
      <c r="G45" s="62"/>
      <c r="H45" s="67">
        <v>3023271860.4000001</v>
      </c>
      <c r="I45" s="62"/>
      <c r="J45" s="68">
        <v>0</v>
      </c>
      <c r="K45" s="65"/>
      <c r="L45" s="68">
        <v>0</v>
      </c>
      <c r="M45" s="65"/>
      <c r="N45" s="69">
        <v>0</v>
      </c>
      <c r="O45" s="65"/>
      <c r="P45" s="68">
        <v>0</v>
      </c>
      <c r="Q45" s="65"/>
      <c r="R45" s="68">
        <v>4066000</v>
      </c>
      <c r="S45" s="65"/>
      <c r="T45" s="68">
        <v>762</v>
      </c>
      <c r="U45" s="65"/>
      <c r="V45" s="68">
        <v>4204408594</v>
      </c>
      <c r="W45" s="65"/>
      <c r="X45" s="68">
        <v>3079857162.5999999</v>
      </c>
      <c r="Y45" s="65"/>
      <c r="Z45" s="87">
        <f t="shared" si="0"/>
        <v>5.6984245865840356E-4</v>
      </c>
    </row>
    <row r="46" spans="1:26" ht="19.5" customHeight="1">
      <c r="A46" s="206" t="s">
        <v>56</v>
      </c>
      <c r="B46" s="206"/>
      <c r="C46" s="206"/>
      <c r="D46" s="68">
        <v>38871602</v>
      </c>
      <c r="E46" s="62"/>
      <c r="F46" s="67">
        <v>19865105494</v>
      </c>
      <c r="G46" s="62"/>
      <c r="H46" s="67">
        <v>15456126387.24</v>
      </c>
      <c r="I46" s="62"/>
      <c r="J46" s="68">
        <v>0</v>
      </c>
      <c r="K46" s="65"/>
      <c r="L46" s="68">
        <v>0</v>
      </c>
      <c r="M46" s="65"/>
      <c r="N46" s="69">
        <v>0</v>
      </c>
      <c r="O46" s="65"/>
      <c r="P46" s="68">
        <v>0</v>
      </c>
      <c r="Q46" s="65"/>
      <c r="R46" s="68">
        <v>38871602</v>
      </c>
      <c r="S46" s="65"/>
      <c r="T46" s="68">
        <v>434</v>
      </c>
      <c r="U46" s="65"/>
      <c r="V46" s="68">
        <v>19865105494</v>
      </c>
      <c r="W46" s="65"/>
      <c r="X46" s="68">
        <v>16769897130.155399</v>
      </c>
      <c r="Y46" s="65"/>
      <c r="Z46" s="87">
        <f t="shared" si="0"/>
        <v>3.1028060418324607E-3</v>
      </c>
    </row>
    <row r="47" spans="1:26" ht="19.5" customHeight="1">
      <c r="A47" s="206" t="s">
        <v>57</v>
      </c>
      <c r="B47" s="206"/>
      <c r="C47" s="206"/>
      <c r="D47" s="68">
        <v>1</v>
      </c>
      <c r="E47" s="62"/>
      <c r="F47" s="67">
        <v>4089</v>
      </c>
      <c r="G47" s="62"/>
      <c r="H47" s="67">
        <v>3958.3071</v>
      </c>
      <c r="I47" s="62"/>
      <c r="J47" s="68">
        <v>0</v>
      </c>
      <c r="K47" s="65"/>
      <c r="L47" s="68">
        <v>0</v>
      </c>
      <c r="M47" s="65"/>
      <c r="N47" s="69">
        <v>-1</v>
      </c>
      <c r="O47" s="65"/>
      <c r="P47" s="68">
        <v>1</v>
      </c>
      <c r="Q47" s="65"/>
      <c r="R47" s="68">
        <v>0</v>
      </c>
      <c r="S47" s="65"/>
      <c r="T47" s="68">
        <v>0</v>
      </c>
      <c r="U47" s="65"/>
      <c r="V47" s="68">
        <v>0</v>
      </c>
      <c r="W47" s="65"/>
      <c r="X47" s="68">
        <v>0</v>
      </c>
      <c r="Y47" s="65"/>
      <c r="Z47" s="87">
        <f t="shared" si="0"/>
        <v>0</v>
      </c>
    </row>
    <row r="48" spans="1:26" ht="21.75" customHeight="1" thickBot="1">
      <c r="A48" s="213" t="s">
        <v>415</v>
      </c>
      <c r="B48" s="213"/>
      <c r="C48" s="213"/>
      <c r="D48" s="71">
        <f>SUM(D9:D47)</f>
        <v>796710338</v>
      </c>
      <c r="E48" s="62"/>
      <c r="F48" s="70">
        <f>SUM(F9:F47)</f>
        <v>1717988752204</v>
      </c>
      <c r="G48" s="62"/>
      <c r="H48" s="70">
        <f>SUM(H9:H47)</f>
        <v>1626281655927.54</v>
      </c>
      <c r="I48" s="62"/>
      <c r="J48" s="68"/>
      <c r="K48" s="65"/>
      <c r="L48" s="71">
        <f>SUM(L9:L47)</f>
        <v>129950250017</v>
      </c>
      <c r="M48" s="65"/>
      <c r="N48" s="69"/>
      <c r="O48" s="65"/>
      <c r="P48" s="71">
        <f>SUM(P9:P47)</f>
        <v>104040968717</v>
      </c>
      <c r="Q48" s="65"/>
      <c r="R48" s="68"/>
      <c r="S48" s="65"/>
      <c r="T48" s="68"/>
      <c r="U48" s="65"/>
      <c r="V48" s="71">
        <f>SUM(V9:V47)</f>
        <v>1494645857746</v>
      </c>
      <c r="W48" s="65"/>
      <c r="X48" s="71">
        <f>SUM(X9:X47)</f>
        <v>1452512695263.1501</v>
      </c>
      <c r="Y48" s="65"/>
      <c r="Z48" s="72">
        <f>SUM(Z9:Z47)</f>
        <v>0.26874733528309297</v>
      </c>
    </row>
    <row r="49" spans="1:26" ht="9.75" customHeight="1" thickTop="1">
      <c r="A49" s="7"/>
      <c r="B49" s="7"/>
      <c r="C49" s="7"/>
      <c r="D49" s="59"/>
      <c r="F49" s="8"/>
      <c r="H49" s="8"/>
      <c r="J49" s="59"/>
      <c r="L49" s="8"/>
      <c r="N49" s="59"/>
      <c r="P49" s="8"/>
      <c r="R49" s="8"/>
      <c r="T49" s="59"/>
      <c r="V49" s="8"/>
      <c r="X49" s="8"/>
      <c r="Z49" s="88"/>
    </row>
    <row r="50" spans="1:26" ht="18.75">
      <c r="A50" s="213">
        <v>1</v>
      </c>
      <c r="B50" s="213"/>
      <c r="C50" s="213"/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213"/>
      <c r="T50" s="213"/>
      <c r="U50" s="213"/>
      <c r="V50" s="213"/>
      <c r="W50" s="213"/>
      <c r="X50" s="213"/>
      <c r="Y50" s="213"/>
      <c r="Z50" s="213"/>
    </row>
    <row r="51" spans="1:26" ht="18" customHeight="1">
      <c r="A51" s="207" t="s">
        <v>0</v>
      </c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7"/>
      <c r="P51" s="207"/>
      <c r="Q51" s="207"/>
      <c r="R51" s="207"/>
      <c r="S51" s="207"/>
      <c r="T51" s="207"/>
      <c r="U51" s="207"/>
      <c r="V51" s="207"/>
      <c r="W51" s="207"/>
      <c r="X51" s="207"/>
      <c r="Y51" s="207"/>
      <c r="Z51" s="207"/>
    </row>
    <row r="52" spans="1:26" ht="18" customHeight="1">
      <c r="A52" s="207" t="s">
        <v>1</v>
      </c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7"/>
      <c r="P52" s="207"/>
      <c r="Q52" s="207"/>
      <c r="R52" s="207"/>
      <c r="S52" s="207"/>
      <c r="T52" s="207"/>
      <c r="U52" s="207"/>
      <c r="V52" s="207"/>
      <c r="W52" s="207"/>
      <c r="X52" s="207"/>
      <c r="Y52" s="207"/>
      <c r="Z52" s="207"/>
    </row>
    <row r="53" spans="1:26" ht="18" customHeight="1">
      <c r="A53" s="207" t="s">
        <v>2</v>
      </c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7"/>
      <c r="P53" s="207"/>
      <c r="Q53" s="207"/>
      <c r="R53" s="207"/>
      <c r="S53" s="207"/>
      <c r="T53" s="207"/>
      <c r="U53" s="207"/>
      <c r="V53" s="207"/>
      <c r="W53" s="207"/>
      <c r="X53" s="207"/>
      <c r="Y53" s="207"/>
      <c r="Z53" s="207"/>
    </row>
    <row r="54" spans="1:26" ht="21.75" customHeight="1">
      <c r="A54" s="208" t="s">
        <v>5</v>
      </c>
      <c r="B54" s="208"/>
      <c r="C54" s="208" t="s">
        <v>416</v>
      </c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</row>
    <row r="55" spans="1:26" ht="16.5" customHeight="1">
      <c r="E55" s="209"/>
      <c r="F55" s="209"/>
      <c r="G55" s="209"/>
      <c r="H55" s="209"/>
      <c r="J55" s="209" t="s">
        <v>8</v>
      </c>
      <c r="K55" s="209"/>
      <c r="L55" s="209"/>
      <c r="M55" s="209"/>
      <c r="N55" s="209"/>
      <c r="O55" s="209"/>
      <c r="P55" s="209"/>
      <c r="R55" s="209" t="s">
        <v>9</v>
      </c>
      <c r="S55" s="209"/>
      <c r="T55" s="209"/>
      <c r="U55" s="209"/>
      <c r="V55" s="209"/>
      <c r="W55" s="209"/>
      <c r="X55" s="209"/>
      <c r="Y55" s="209"/>
      <c r="Z55" s="209"/>
    </row>
    <row r="56" spans="1:26" ht="21.75" customHeight="1">
      <c r="E56" s="13"/>
      <c r="F56" s="13"/>
      <c r="G56" s="13"/>
      <c r="H56" s="13"/>
      <c r="J56" s="210" t="s">
        <v>10</v>
      </c>
      <c r="K56" s="210"/>
      <c r="L56" s="210"/>
      <c r="M56" s="13"/>
      <c r="N56" s="210" t="s">
        <v>11</v>
      </c>
      <c r="O56" s="210"/>
      <c r="P56" s="210"/>
      <c r="R56" s="13"/>
      <c r="S56" s="13"/>
      <c r="T56" s="84"/>
      <c r="U56" s="13"/>
      <c r="V56" s="13"/>
      <c r="W56" s="13"/>
      <c r="X56" s="13"/>
      <c r="Y56" s="13"/>
      <c r="Z56" s="85"/>
    </row>
    <row r="57" spans="1:26" ht="30" customHeight="1">
      <c r="A57" s="211" t="s">
        <v>12</v>
      </c>
      <c r="B57" s="211"/>
      <c r="C57" s="211"/>
      <c r="D57" s="74" t="s">
        <v>13</v>
      </c>
      <c r="E57" s="52"/>
      <c r="F57" s="74" t="s">
        <v>14</v>
      </c>
      <c r="G57" s="52"/>
      <c r="H57" s="74" t="s">
        <v>15</v>
      </c>
      <c r="I57" s="52"/>
      <c r="J57" s="75" t="s">
        <v>13</v>
      </c>
      <c r="K57" s="53"/>
      <c r="L57" s="75" t="s">
        <v>14</v>
      </c>
      <c r="M57" s="52"/>
      <c r="N57" s="75" t="s">
        <v>13</v>
      </c>
      <c r="O57" s="53"/>
      <c r="P57" s="75" t="s">
        <v>16</v>
      </c>
      <c r="Q57" s="52"/>
      <c r="R57" s="74" t="s">
        <v>13</v>
      </c>
      <c r="S57" s="52"/>
      <c r="T57" s="74" t="s">
        <v>17</v>
      </c>
      <c r="U57" s="52"/>
      <c r="V57" s="74" t="s">
        <v>14</v>
      </c>
      <c r="W57" s="52"/>
      <c r="X57" s="74" t="s">
        <v>15</v>
      </c>
      <c r="Y57" s="52"/>
      <c r="Z57" s="86" t="s">
        <v>18</v>
      </c>
    </row>
    <row r="58" spans="1:26" ht="21.75" customHeight="1">
      <c r="A58" s="212" t="s">
        <v>417</v>
      </c>
      <c r="B58" s="212"/>
      <c r="C58" s="212"/>
      <c r="D58" s="64">
        <f>D48</f>
        <v>796710338</v>
      </c>
      <c r="E58" s="62"/>
      <c r="F58" s="61">
        <f>F48</f>
        <v>1717988752204</v>
      </c>
      <c r="G58" s="62"/>
      <c r="H58" s="61">
        <f>H48</f>
        <v>1626281655927.54</v>
      </c>
      <c r="I58" s="62"/>
      <c r="J58" s="64"/>
      <c r="K58" s="62"/>
      <c r="L58" s="61">
        <f>L48</f>
        <v>129950250017</v>
      </c>
      <c r="M58" s="62"/>
      <c r="N58" s="66"/>
      <c r="O58" s="62"/>
      <c r="P58" s="61">
        <f>P48</f>
        <v>104040968717</v>
      </c>
      <c r="Q58" s="62"/>
      <c r="R58" s="61"/>
      <c r="S58" s="62"/>
      <c r="T58" s="64"/>
      <c r="U58" s="62"/>
      <c r="V58" s="61">
        <f>V48</f>
        <v>1494645857746</v>
      </c>
      <c r="W58" s="62"/>
      <c r="X58" s="61">
        <f>X48</f>
        <v>1452512695263.1501</v>
      </c>
      <c r="Y58" s="62"/>
      <c r="Z58" s="76">
        <f>Z48</f>
        <v>0.26874733528309297</v>
      </c>
    </row>
    <row r="59" spans="1:26" ht="21.75" customHeight="1">
      <c r="A59" s="206" t="s">
        <v>58</v>
      </c>
      <c r="B59" s="206"/>
      <c r="C59" s="206"/>
      <c r="D59" s="68">
        <v>55000000</v>
      </c>
      <c r="E59" s="62"/>
      <c r="F59" s="67">
        <v>68533458488</v>
      </c>
      <c r="G59" s="62"/>
      <c r="H59" s="67">
        <v>53360604000</v>
      </c>
      <c r="I59" s="62"/>
      <c r="J59" s="68">
        <v>0</v>
      </c>
      <c r="K59" s="62"/>
      <c r="L59" s="67">
        <v>0</v>
      </c>
      <c r="M59" s="62"/>
      <c r="N59" s="69">
        <v>-1000000</v>
      </c>
      <c r="O59" s="62"/>
      <c r="P59" s="67">
        <v>0</v>
      </c>
      <c r="Q59" s="62"/>
      <c r="R59" s="67">
        <v>54000000</v>
      </c>
      <c r="S59" s="62"/>
      <c r="T59" s="68">
        <v>1000</v>
      </c>
      <c r="U59" s="62"/>
      <c r="V59" s="67">
        <v>67287395607</v>
      </c>
      <c r="W59" s="62"/>
      <c r="X59" s="67">
        <v>53678700000</v>
      </c>
      <c r="Y59" s="62"/>
      <c r="Z59" s="89">
        <f t="shared" ref="Z59:Z85" si="1">X59/$AB$9</f>
        <v>9.9317600689521179E-3</v>
      </c>
    </row>
    <row r="60" spans="1:26" ht="21.75" customHeight="1">
      <c r="A60" s="206" t="s">
        <v>59</v>
      </c>
      <c r="B60" s="206"/>
      <c r="C60" s="206"/>
      <c r="D60" s="68">
        <v>356708000</v>
      </c>
      <c r="E60" s="62"/>
      <c r="F60" s="67">
        <v>863320680341</v>
      </c>
      <c r="G60" s="62"/>
      <c r="H60" s="67">
        <v>857742535920.59998</v>
      </c>
      <c r="I60" s="62"/>
      <c r="J60" s="68">
        <v>49873143</v>
      </c>
      <c r="K60" s="62"/>
      <c r="L60" s="67">
        <v>123247611985</v>
      </c>
      <c r="M60" s="62"/>
      <c r="N60" s="69">
        <v>-26921000</v>
      </c>
      <c r="O60" s="62"/>
      <c r="P60" s="67">
        <v>0</v>
      </c>
      <c r="Q60" s="62"/>
      <c r="R60" s="67">
        <v>379660143</v>
      </c>
      <c r="S60" s="62"/>
      <c r="T60" s="68">
        <v>2478</v>
      </c>
      <c r="U60" s="62"/>
      <c r="V60" s="67">
        <v>921412882201</v>
      </c>
      <c r="W60" s="62"/>
      <c r="X60" s="67">
        <v>935200087239.59399</v>
      </c>
      <c r="Y60" s="62"/>
      <c r="Z60" s="89">
        <f t="shared" si="1"/>
        <v>0.17303293267025349</v>
      </c>
    </row>
    <row r="61" spans="1:26" ht="21.75" customHeight="1">
      <c r="A61" s="206" t="s">
        <v>60</v>
      </c>
      <c r="B61" s="206"/>
      <c r="C61" s="206"/>
      <c r="D61" s="68">
        <v>1219396478</v>
      </c>
      <c r="E61" s="62"/>
      <c r="F61" s="67">
        <v>1414149488625</v>
      </c>
      <c r="G61" s="62"/>
      <c r="H61" s="67">
        <v>1247293159955.6201</v>
      </c>
      <c r="I61" s="62"/>
      <c r="J61" s="68">
        <v>25265522</v>
      </c>
      <c r="K61" s="62"/>
      <c r="L61" s="67">
        <v>29829636755</v>
      </c>
      <c r="M61" s="62"/>
      <c r="N61" s="69">
        <v>-162322000</v>
      </c>
      <c r="O61" s="62"/>
      <c r="P61" s="67">
        <v>0</v>
      </c>
      <c r="Q61" s="62"/>
      <c r="R61" s="67">
        <v>1082340000</v>
      </c>
      <c r="S61" s="62"/>
      <c r="T61" s="68">
        <v>1133</v>
      </c>
      <c r="U61" s="62"/>
      <c r="V61" s="67">
        <v>1255732252906</v>
      </c>
      <c r="W61" s="62"/>
      <c r="X61" s="67">
        <v>1218994787241</v>
      </c>
      <c r="Y61" s="62"/>
      <c r="Z61" s="89">
        <f t="shared" si="1"/>
        <v>0.22554129947597365</v>
      </c>
    </row>
    <row r="62" spans="1:26" ht="21.75" customHeight="1">
      <c r="A62" s="206" t="s">
        <v>61</v>
      </c>
      <c r="B62" s="206"/>
      <c r="C62" s="206"/>
      <c r="D62" s="68">
        <v>2000000</v>
      </c>
      <c r="E62" s="62"/>
      <c r="F62" s="67">
        <v>17329118884</v>
      </c>
      <c r="G62" s="62"/>
      <c r="H62" s="67">
        <v>16024086000</v>
      </c>
      <c r="I62" s="62"/>
      <c r="J62" s="68">
        <v>0</v>
      </c>
      <c r="K62" s="62"/>
      <c r="L62" s="67">
        <v>0</v>
      </c>
      <c r="M62" s="62"/>
      <c r="N62" s="69">
        <v>0</v>
      </c>
      <c r="O62" s="62"/>
      <c r="P62" s="67">
        <v>0</v>
      </c>
      <c r="Q62" s="62"/>
      <c r="R62" s="67">
        <v>2000000</v>
      </c>
      <c r="S62" s="62"/>
      <c r="T62" s="68">
        <v>9500</v>
      </c>
      <c r="U62" s="62"/>
      <c r="V62" s="67">
        <v>17329118884</v>
      </c>
      <c r="W62" s="62"/>
      <c r="X62" s="67">
        <v>18886950000</v>
      </c>
      <c r="Y62" s="62"/>
      <c r="Z62" s="89">
        <f t="shared" si="1"/>
        <v>3.4945081724090787E-3</v>
      </c>
    </row>
    <row r="63" spans="1:26" ht="21.75" customHeight="1">
      <c r="A63" s="206" t="s">
        <v>62</v>
      </c>
      <c r="B63" s="206"/>
      <c r="C63" s="206"/>
      <c r="D63" s="68">
        <v>9613000</v>
      </c>
      <c r="E63" s="62"/>
      <c r="F63" s="67">
        <v>45726458265</v>
      </c>
      <c r="G63" s="62"/>
      <c r="H63" s="67">
        <v>33473976682.950001</v>
      </c>
      <c r="I63" s="62"/>
      <c r="J63" s="68">
        <v>0</v>
      </c>
      <c r="K63" s="62"/>
      <c r="L63" s="67">
        <v>0</v>
      </c>
      <c r="M63" s="62"/>
      <c r="N63" s="69">
        <v>-1613000</v>
      </c>
      <c r="O63" s="62"/>
      <c r="P63" s="67">
        <v>5929383055</v>
      </c>
      <c r="Q63" s="62"/>
      <c r="R63" s="67">
        <v>8000000</v>
      </c>
      <c r="S63" s="62"/>
      <c r="T63" s="68">
        <v>3778</v>
      </c>
      <c r="U63" s="62"/>
      <c r="V63" s="67">
        <v>38053850630</v>
      </c>
      <c r="W63" s="62"/>
      <c r="X63" s="67">
        <v>30044167200</v>
      </c>
      <c r="Y63" s="62"/>
      <c r="Z63" s="89">
        <f t="shared" si="1"/>
        <v>5.5588428948890522E-3</v>
      </c>
    </row>
    <row r="64" spans="1:26" ht="21.75" customHeight="1">
      <c r="A64" s="206" t="s">
        <v>63</v>
      </c>
      <c r="B64" s="206"/>
      <c r="C64" s="206"/>
      <c r="D64" s="68">
        <v>1300000</v>
      </c>
      <c r="E64" s="62"/>
      <c r="F64" s="67">
        <v>9385701818</v>
      </c>
      <c r="G64" s="62"/>
      <c r="H64" s="67">
        <v>9032932350</v>
      </c>
      <c r="I64" s="62"/>
      <c r="J64" s="68">
        <v>0</v>
      </c>
      <c r="K64" s="62"/>
      <c r="L64" s="67">
        <v>0</v>
      </c>
      <c r="M64" s="62"/>
      <c r="N64" s="69">
        <v>0</v>
      </c>
      <c r="O64" s="62"/>
      <c r="P64" s="67">
        <v>0</v>
      </c>
      <c r="Q64" s="62"/>
      <c r="R64" s="67">
        <v>1300000</v>
      </c>
      <c r="S64" s="62"/>
      <c r="T64" s="68">
        <v>7270</v>
      </c>
      <c r="U64" s="62"/>
      <c r="V64" s="67">
        <v>9385701818</v>
      </c>
      <c r="W64" s="62"/>
      <c r="X64" s="67">
        <v>9394766550</v>
      </c>
      <c r="Y64" s="62"/>
      <c r="Z64" s="89">
        <f t="shared" si="1"/>
        <v>1.738241933549379E-3</v>
      </c>
    </row>
    <row r="65" spans="1:26" ht="21.75" customHeight="1">
      <c r="A65" s="206" t="s">
        <v>64</v>
      </c>
      <c r="B65" s="206"/>
      <c r="C65" s="206"/>
      <c r="D65" s="68">
        <v>20000</v>
      </c>
      <c r="E65" s="62"/>
      <c r="F65" s="67">
        <v>164549274</v>
      </c>
      <c r="G65" s="62"/>
      <c r="H65" s="67">
        <v>122069340</v>
      </c>
      <c r="I65" s="62"/>
      <c r="J65" s="68">
        <v>5143</v>
      </c>
      <c r="K65" s="62"/>
      <c r="L65" s="67">
        <v>0</v>
      </c>
      <c r="M65" s="62"/>
      <c r="N65" s="69">
        <v>0</v>
      </c>
      <c r="O65" s="62"/>
      <c r="P65" s="67">
        <v>0</v>
      </c>
      <c r="Q65" s="62"/>
      <c r="R65" s="67">
        <v>25143</v>
      </c>
      <c r="S65" s="62"/>
      <c r="T65" s="68">
        <v>5600</v>
      </c>
      <c r="U65" s="62"/>
      <c r="V65" s="67">
        <v>164549274</v>
      </c>
      <c r="W65" s="62"/>
      <c r="X65" s="67">
        <v>139963035.24000001</v>
      </c>
      <c r="Y65" s="62"/>
      <c r="Z65" s="89">
        <f t="shared" si="1"/>
        <v>2.5896291909565063E-5</v>
      </c>
    </row>
    <row r="66" spans="1:26" ht="21.75" customHeight="1">
      <c r="A66" s="206" t="s">
        <v>65</v>
      </c>
      <c r="B66" s="206"/>
      <c r="C66" s="206"/>
      <c r="D66" s="68">
        <v>2055643</v>
      </c>
      <c r="E66" s="62"/>
      <c r="F66" s="67">
        <v>10513523915</v>
      </c>
      <c r="G66" s="62"/>
      <c r="H66" s="67">
        <v>9599949219.6567001</v>
      </c>
      <c r="I66" s="62"/>
      <c r="J66" s="68">
        <v>0</v>
      </c>
      <c r="K66" s="62"/>
      <c r="L66" s="67">
        <v>0</v>
      </c>
      <c r="M66" s="62"/>
      <c r="N66" s="69">
        <v>0</v>
      </c>
      <c r="O66" s="62"/>
      <c r="P66" s="67">
        <v>0</v>
      </c>
      <c r="Q66" s="62"/>
      <c r="R66" s="67">
        <v>2055643</v>
      </c>
      <c r="S66" s="62"/>
      <c r="T66" s="68">
        <v>4800</v>
      </c>
      <c r="U66" s="62"/>
      <c r="V66" s="67">
        <v>10513523915</v>
      </c>
      <c r="W66" s="62"/>
      <c r="X66" s="67">
        <v>9808377235.9200001</v>
      </c>
      <c r="Y66" s="62"/>
      <c r="Z66" s="89">
        <f t="shared" si="1"/>
        <v>1.8147691611929723E-3</v>
      </c>
    </row>
    <row r="67" spans="1:26" ht="21.75" customHeight="1">
      <c r="A67" s="206" t="s">
        <v>66</v>
      </c>
      <c r="B67" s="206"/>
      <c r="C67" s="206"/>
      <c r="D67" s="68">
        <v>29000</v>
      </c>
      <c r="E67" s="62"/>
      <c r="F67" s="67">
        <v>54280984</v>
      </c>
      <c r="G67" s="62"/>
      <c r="H67" s="67">
        <v>42606971.100000001</v>
      </c>
      <c r="I67" s="62"/>
      <c r="J67" s="68">
        <v>0</v>
      </c>
      <c r="K67" s="62"/>
      <c r="L67" s="67">
        <v>0</v>
      </c>
      <c r="M67" s="62"/>
      <c r="N67" s="69">
        <v>-1000</v>
      </c>
      <c r="O67" s="62"/>
      <c r="P67" s="67">
        <v>0</v>
      </c>
      <c r="Q67" s="62"/>
      <c r="R67" s="67">
        <v>28000</v>
      </c>
      <c r="S67" s="62"/>
      <c r="T67" s="68">
        <v>1510</v>
      </c>
      <c r="U67" s="62"/>
      <c r="V67" s="67">
        <v>52409226</v>
      </c>
      <c r="W67" s="62"/>
      <c r="X67" s="67">
        <v>42028434</v>
      </c>
      <c r="Y67" s="62"/>
      <c r="Z67" s="89">
        <f t="shared" si="1"/>
        <v>7.7762002910239919E-6</v>
      </c>
    </row>
    <row r="68" spans="1:26" ht="21.75" customHeight="1">
      <c r="A68" s="206" t="s">
        <v>67</v>
      </c>
      <c r="B68" s="206"/>
      <c r="C68" s="206"/>
      <c r="D68" s="68">
        <v>226000</v>
      </c>
      <c r="E68" s="62"/>
      <c r="F68" s="67">
        <v>1290055619</v>
      </c>
      <c r="G68" s="62"/>
      <c r="H68" s="67">
        <v>926927767.79999995</v>
      </c>
      <c r="I68" s="62"/>
      <c r="J68" s="68">
        <v>0</v>
      </c>
      <c r="K68" s="62"/>
      <c r="L68" s="67">
        <v>0</v>
      </c>
      <c r="M68" s="62"/>
      <c r="N68" s="69">
        <v>0</v>
      </c>
      <c r="O68" s="62"/>
      <c r="P68" s="67">
        <v>0</v>
      </c>
      <c r="Q68" s="62"/>
      <c r="R68" s="67">
        <v>226000</v>
      </c>
      <c r="S68" s="62"/>
      <c r="T68" s="68">
        <v>4053</v>
      </c>
      <c r="U68" s="62"/>
      <c r="V68" s="67">
        <v>1290055619</v>
      </c>
      <c r="W68" s="62"/>
      <c r="X68" s="67">
        <v>910527930.89999998</v>
      </c>
      <c r="Y68" s="62"/>
      <c r="Z68" s="89">
        <f t="shared" si="1"/>
        <v>1.6846803193404857E-4</v>
      </c>
    </row>
    <row r="69" spans="1:26" ht="21.75" customHeight="1">
      <c r="A69" s="206" t="s">
        <v>68</v>
      </c>
      <c r="B69" s="206"/>
      <c r="C69" s="206"/>
      <c r="D69" s="68">
        <v>10094</v>
      </c>
      <c r="E69" s="62"/>
      <c r="F69" s="67">
        <v>46995682168</v>
      </c>
      <c r="G69" s="62"/>
      <c r="H69" s="67">
        <v>44955299435.872002</v>
      </c>
      <c r="I69" s="62"/>
      <c r="J69" s="68">
        <v>0</v>
      </c>
      <c r="K69" s="62"/>
      <c r="L69" s="67">
        <v>0</v>
      </c>
      <c r="M69" s="62"/>
      <c r="N69" s="69">
        <v>0</v>
      </c>
      <c r="O69" s="62"/>
      <c r="P69" s="67">
        <v>0</v>
      </c>
      <c r="Q69" s="62"/>
      <c r="R69" s="67">
        <v>10094</v>
      </c>
      <c r="S69" s="62"/>
      <c r="T69" s="68">
        <v>4446848</v>
      </c>
      <c r="U69" s="62"/>
      <c r="V69" s="67">
        <v>46995682168</v>
      </c>
      <c r="W69" s="62"/>
      <c r="X69" s="67">
        <v>44778756151.091202</v>
      </c>
      <c r="Y69" s="62"/>
      <c r="Z69" s="89">
        <f t="shared" si="1"/>
        <v>8.2850714022275427E-3</v>
      </c>
    </row>
    <row r="70" spans="1:26" ht="21.75" customHeight="1">
      <c r="A70" s="206" t="s">
        <v>69</v>
      </c>
      <c r="B70" s="206"/>
      <c r="C70" s="206"/>
      <c r="D70" s="68">
        <v>1404000</v>
      </c>
      <c r="E70" s="62"/>
      <c r="F70" s="67">
        <v>10842054825</v>
      </c>
      <c r="G70" s="62"/>
      <c r="H70" s="67">
        <v>9574132932</v>
      </c>
      <c r="I70" s="62"/>
      <c r="J70" s="68">
        <v>0</v>
      </c>
      <c r="K70" s="62"/>
      <c r="L70" s="67">
        <v>0</v>
      </c>
      <c r="M70" s="62"/>
      <c r="N70" s="69">
        <v>0</v>
      </c>
      <c r="O70" s="62"/>
      <c r="P70" s="67">
        <v>0</v>
      </c>
      <c r="Q70" s="62"/>
      <c r="R70" s="67">
        <v>1404000</v>
      </c>
      <c r="S70" s="62"/>
      <c r="T70" s="68">
        <v>7690</v>
      </c>
      <c r="U70" s="62"/>
      <c r="V70" s="67">
        <v>10842054825</v>
      </c>
      <c r="W70" s="62"/>
      <c r="X70" s="67">
        <v>10732519278</v>
      </c>
      <c r="Y70" s="62"/>
      <c r="Z70" s="89">
        <f t="shared" si="1"/>
        <v>1.9857561081862863E-3</v>
      </c>
    </row>
    <row r="71" spans="1:26" ht="21.75" customHeight="1">
      <c r="A71" s="206" t="s">
        <v>70</v>
      </c>
      <c r="B71" s="206"/>
      <c r="C71" s="206"/>
      <c r="D71" s="68">
        <v>0</v>
      </c>
      <c r="E71" s="62"/>
      <c r="F71" s="67">
        <v>0</v>
      </c>
      <c r="G71" s="62"/>
      <c r="H71" s="67">
        <v>0</v>
      </c>
      <c r="I71" s="62"/>
      <c r="J71" s="68">
        <v>378000</v>
      </c>
      <c r="K71" s="62"/>
      <c r="L71" s="67">
        <v>4915263</v>
      </c>
      <c r="M71" s="62"/>
      <c r="N71" s="69">
        <v>0</v>
      </c>
      <c r="O71" s="62"/>
      <c r="P71" s="67">
        <v>0</v>
      </c>
      <c r="Q71" s="62"/>
      <c r="R71" s="67">
        <v>0</v>
      </c>
      <c r="S71" s="62"/>
      <c r="T71" s="68">
        <v>0</v>
      </c>
      <c r="U71" s="62"/>
      <c r="V71" s="67">
        <v>0</v>
      </c>
      <c r="W71" s="62"/>
      <c r="X71" s="67">
        <v>0</v>
      </c>
      <c r="Y71" s="62"/>
      <c r="Z71" s="89">
        <f t="shared" si="1"/>
        <v>0</v>
      </c>
    </row>
    <row r="72" spans="1:26" ht="21.75" customHeight="1">
      <c r="A72" s="206" t="s">
        <v>71</v>
      </c>
      <c r="B72" s="206"/>
      <c r="C72" s="206"/>
      <c r="D72" s="68">
        <v>0</v>
      </c>
      <c r="E72" s="62"/>
      <c r="F72" s="67">
        <v>0</v>
      </c>
      <c r="G72" s="62"/>
      <c r="H72" s="67">
        <v>0</v>
      </c>
      <c r="I72" s="62"/>
      <c r="J72" s="68">
        <v>1600000</v>
      </c>
      <c r="K72" s="62"/>
      <c r="L72" s="67">
        <v>1679782426</v>
      </c>
      <c r="M72" s="62"/>
      <c r="N72" s="69">
        <v>0</v>
      </c>
      <c r="O72" s="62"/>
      <c r="P72" s="67">
        <v>0</v>
      </c>
      <c r="Q72" s="62"/>
      <c r="R72" s="67">
        <v>1600000</v>
      </c>
      <c r="S72" s="62"/>
      <c r="T72" s="68">
        <v>548</v>
      </c>
      <c r="U72" s="62"/>
      <c r="V72" s="67">
        <v>1679782426</v>
      </c>
      <c r="W72" s="62"/>
      <c r="X72" s="67">
        <v>876574224</v>
      </c>
      <c r="Y72" s="62"/>
      <c r="Z72" s="89">
        <f t="shared" si="1"/>
        <v>1.6218583675453929E-4</v>
      </c>
    </row>
    <row r="73" spans="1:26" ht="21.75" customHeight="1">
      <c r="A73" s="206" t="s">
        <v>72</v>
      </c>
      <c r="B73" s="206"/>
      <c r="C73" s="206"/>
      <c r="D73" s="68">
        <v>0</v>
      </c>
      <c r="E73" s="62"/>
      <c r="F73" s="67">
        <v>0</v>
      </c>
      <c r="G73" s="62"/>
      <c r="H73" s="67">
        <v>0</v>
      </c>
      <c r="I73" s="62"/>
      <c r="J73" s="68">
        <v>3127000</v>
      </c>
      <c r="K73" s="62"/>
      <c r="L73" s="67">
        <v>7377430058</v>
      </c>
      <c r="M73" s="62"/>
      <c r="N73" s="69">
        <v>-1562500</v>
      </c>
      <c r="O73" s="62"/>
      <c r="P73" s="67">
        <v>5319844978</v>
      </c>
      <c r="Q73" s="62"/>
      <c r="R73" s="67">
        <v>1564500</v>
      </c>
      <c r="S73" s="62"/>
      <c r="T73" s="68">
        <v>2750</v>
      </c>
      <c r="U73" s="62"/>
      <c r="V73" s="67">
        <v>3691289797</v>
      </c>
      <c r="W73" s="62"/>
      <c r="X73" s="67">
        <v>4276775868.75</v>
      </c>
      <c r="Y73" s="62"/>
      <c r="Z73" s="89">
        <f t="shared" si="1"/>
        <v>7.9129918938255312E-4</v>
      </c>
    </row>
    <row r="74" spans="1:26" ht="21.75" customHeight="1">
      <c r="A74" s="206" t="s">
        <v>73</v>
      </c>
      <c r="B74" s="206"/>
      <c r="C74" s="206"/>
      <c r="D74" s="68">
        <v>0</v>
      </c>
      <c r="E74" s="62"/>
      <c r="F74" s="67">
        <v>0</v>
      </c>
      <c r="G74" s="62"/>
      <c r="H74" s="67">
        <v>0</v>
      </c>
      <c r="I74" s="62"/>
      <c r="J74" s="68">
        <v>200000</v>
      </c>
      <c r="K74" s="62"/>
      <c r="L74" s="67">
        <v>3806853468</v>
      </c>
      <c r="M74" s="62"/>
      <c r="N74" s="69">
        <v>0</v>
      </c>
      <c r="O74" s="62"/>
      <c r="P74" s="67">
        <v>0</v>
      </c>
      <c r="Q74" s="62"/>
      <c r="R74" s="67">
        <v>200000</v>
      </c>
      <c r="S74" s="62"/>
      <c r="T74" s="68">
        <v>25450</v>
      </c>
      <c r="U74" s="62"/>
      <c r="V74" s="67">
        <v>3806853468</v>
      </c>
      <c r="W74" s="62"/>
      <c r="X74" s="67">
        <v>5059714500</v>
      </c>
      <c r="Y74" s="62"/>
      <c r="Z74" s="89">
        <f t="shared" si="1"/>
        <v>9.3616034724011634E-4</v>
      </c>
    </row>
    <row r="75" spans="1:26" ht="21.75" customHeight="1">
      <c r="A75" s="206" t="s">
        <v>74</v>
      </c>
      <c r="B75" s="206"/>
      <c r="C75" s="206"/>
      <c r="D75" s="68">
        <v>0</v>
      </c>
      <c r="E75" s="62"/>
      <c r="F75" s="67">
        <v>0</v>
      </c>
      <c r="G75" s="62"/>
      <c r="H75" s="67">
        <v>0</v>
      </c>
      <c r="I75" s="62"/>
      <c r="J75" s="68">
        <v>1120000</v>
      </c>
      <c r="K75" s="62"/>
      <c r="L75" s="67">
        <v>6161586200</v>
      </c>
      <c r="M75" s="62"/>
      <c r="N75" s="69">
        <v>0</v>
      </c>
      <c r="O75" s="62"/>
      <c r="P75" s="67">
        <v>0</v>
      </c>
      <c r="Q75" s="62"/>
      <c r="R75" s="67">
        <v>1120000</v>
      </c>
      <c r="S75" s="62"/>
      <c r="T75" s="68">
        <v>5300</v>
      </c>
      <c r="U75" s="62"/>
      <c r="V75" s="67">
        <v>6161586200</v>
      </c>
      <c r="W75" s="62"/>
      <c r="X75" s="67">
        <v>5934471480</v>
      </c>
      <c r="Y75" s="62"/>
      <c r="Z75" s="89">
        <f t="shared" si="1"/>
        <v>1.0980099532104759E-3</v>
      </c>
    </row>
    <row r="76" spans="1:26" ht="21.75" customHeight="1">
      <c r="A76" s="206" t="s">
        <v>75</v>
      </c>
      <c r="B76" s="206"/>
      <c r="C76" s="206"/>
      <c r="D76" s="68">
        <v>0</v>
      </c>
      <c r="E76" s="62"/>
      <c r="F76" s="67">
        <v>0</v>
      </c>
      <c r="G76" s="62"/>
      <c r="H76" s="67">
        <v>0</v>
      </c>
      <c r="I76" s="62"/>
      <c r="J76" s="68">
        <v>5002000</v>
      </c>
      <c r="K76" s="62"/>
      <c r="L76" s="67">
        <v>2502444213</v>
      </c>
      <c r="M76" s="62"/>
      <c r="N76" s="69">
        <v>0</v>
      </c>
      <c r="O76" s="62"/>
      <c r="P76" s="67">
        <v>0</v>
      </c>
      <c r="Q76" s="62"/>
      <c r="R76" s="67">
        <v>5002000</v>
      </c>
      <c r="S76" s="62"/>
      <c r="T76" s="68">
        <v>1000</v>
      </c>
      <c r="U76" s="62"/>
      <c r="V76" s="67">
        <v>2502444213</v>
      </c>
      <c r="W76" s="62"/>
      <c r="X76" s="67">
        <v>5000711985</v>
      </c>
      <c r="Y76" s="62"/>
      <c r="Z76" s="89">
        <f t="shared" si="1"/>
        <v>9.2524356232459581E-4</v>
      </c>
    </row>
    <row r="77" spans="1:26" ht="21.75" customHeight="1">
      <c r="A77" s="206" t="s">
        <v>76</v>
      </c>
      <c r="B77" s="206"/>
      <c r="C77" s="206"/>
      <c r="D77" s="68">
        <v>0</v>
      </c>
      <c r="E77" s="62"/>
      <c r="F77" s="67">
        <v>0</v>
      </c>
      <c r="G77" s="62"/>
      <c r="H77" s="67">
        <v>0</v>
      </c>
      <c r="I77" s="62"/>
      <c r="J77" s="68">
        <v>9002000</v>
      </c>
      <c r="K77" s="62"/>
      <c r="L77" s="67">
        <v>3602226323</v>
      </c>
      <c r="M77" s="62"/>
      <c r="N77" s="69">
        <v>0</v>
      </c>
      <c r="O77" s="62"/>
      <c r="P77" s="67">
        <v>0</v>
      </c>
      <c r="Q77" s="62"/>
      <c r="R77" s="67">
        <v>9001000</v>
      </c>
      <c r="S77" s="62"/>
      <c r="T77" s="68">
        <v>690</v>
      </c>
      <c r="U77" s="62"/>
      <c r="V77" s="67">
        <v>3601926212</v>
      </c>
      <c r="W77" s="62"/>
      <c r="X77" s="67">
        <v>6209090747.3249998</v>
      </c>
      <c r="Y77" s="62"/>
      <c r="Z77" s="89">
        <f t="shared" si="1"/>
        <v>1.1488206597548467E-3</v>
      </c>
    </row>
    <row r="78" spans="1:26" ht="21.75" customHeight="1">
      <c r="A78" s="206" t="s">
        <v>77</v>
      </c>
      <c r="B78" s="206"/>
      <c r="C78" s="206"/>
      <c r="D78" s="68">
        <v>0</v>
      </c>
      <c r="E78" s="62"/>
      <c r="F78" s="67">
        <v>0</v>
      </c>
      <c r="G78" s="62"/>
      <c r="H78" s="67">
        <v>0</v>
      </c>
      <c r="I78" s="62"/>
      <c r="J78" s="68">
        <v>1001000</v>
      </c>
      <c r="K78" s="62"/>
      <c r="L78" s="67">
        <v>1655426160</v>
      </c>
      <c r="M78" s="62"/>
      <c r="N78" s="69">
        <v>0</v>
      </c>
      <c r="O78" s="62"/>
      <c r="P78" s="67">
        <v>0</v>
      </c>
      <c r="Q78" s="62"/>
      <c r="R78" s="67">
        <v>996000</v>
      </c>
      <c r="S78" s="62"/>
      <c r="T78" s="68">
        <v>2000</v>
      </c>
      <c r="U78" s="62"/>
      <c r="V78" s="67">
        <v>1647157298</v>
      </c>
      <c r="W78" s="62"/>
      <c r="X78" s="67">
        <v>1991487060</v>
      </c>
      <c r="Y78" s="62"/>
      <c r="Z78" s="89">
        <f t="shared" si="1"/>
        <v>3.6846964737117052E-4</v>
      </c>
    </row>
    <row r="79" spans="1:26" ht="21.75" customHeight="1">
      <c r="A79" s="206" t="s">
        <v>78</v>
      </c>
      <c r="B79" s="206"/>
      <c r="C79" s="206"/>
      <c r="D79" s="68">
        <v>0</v>
      </c>
      <c r="E79" s="62"/>
      <c r="F79" s="67">
        <v>0</v>
      </c>
      <c r="G79" s="62"/>
      <c r="H79" s="67">
        <v>0</v>
      </c>
      <c r="I79" s="62"/>
      <c r="J79" s="68">
        <v>1001000</v>
      </c>
      <c r="K79" s="62"/>
      <c r="L79" s="67">
        <v>4706709662</v>
      </c>
      <c r="M79" s="62"/>
      <c r="N79" s="69">
        <v>0</v>
      </c>
      <c r="O79" s="62"/>
      <c r="P79" s="67">
        <v>0</v>
      </c>
      <c r="Q79" s="62"/>
      <c r="R79" s="67">
        <v>999000</v>
      </c>
      <c r="S79" s="62"/>
      <c r="T79" s="68">
        <v>5802</v>
      </c>
      <c r="U79" s="62"/>
      <c r="V79" s="67">
        <v>4697306444</v>
      </c>
      <c r="W79" s="62"/>
      <c r="X79" s="67">
        <v>5794705479.0150003</v>
      </c>
      <c r="Y79" s="62"/>
      <c r="Z79" s="89">
        <f>X79/$AB$9</f>
        <v>1.0721501170449217E-3</v>
      </c>
    </row>
    <row r="80" spans="1:26" ht="21.75" customHeight="1">
      <c r="A80" s="206" t="s">
        <v>79</v>
      </c>
      <c r="B80" s="206"/>
      <c r="C80" s="206"/>
      <c r="D80" s="68">
        <v>0</v>
      </c>
      <c r="E80" s="62"/>
      <c r="F80" s="67">
        <v>0</v>
      </c>
      <c r="G80" s="62"/>
      <c r="H80" s="67">
        <v>0</v>
      </c>
      <c r="I80" s="62"/>
      <c r="J80" s="68">
        <v>5800000</v>
      </c>
      <c r="K80" s="62"/>
      <c r="L80" s="67">
        <v>4817440171</v>
      </c>
      <c r="M80" s="62"/>
      <c r="N80" s="69">
        <v>0</v>
      </c>
      <c r="O80" s="62"/>
      <c r="P80" s="67">
        <v>0</v>
      </c>
      <c r="Q80" s="62"/>
      <c r="R80" s="67">
        <v>5799000</v>
      </c>
      <c r="S80" s="62"/>
      <c r="T80" s="68">
        <v>2000</v>
      </c>
      <c r="U80" s="62"/>
      <c r="V80" s="67">
        <v>4816609578</v>
      </c>
      <c r="W80" s="62"/>
      <c r="X80" s="67">
        <v>11595013515</v>
      </c>
      <c r="Y80" s="62"/>
      <c r="Z80" s="89">
        <f t="shared" si="1"/>
        <v>2.1453368324351584E-3</v>
      </c>
    </row>
    <row r="81" spans="1:26" ht="21.75" customHeight="1">
      <c r="A81" s="206" t="s">
        <v>80</v>
      </c>
      <c r="B81" s="206"/>
      <c r="C81" s="206"/>
      <c r="D81" s="68">
        <v>0</v>
      </c>
      <c r="E81" s="62"/>
      <c r="F81" s="67">
        <v>0</v>
      </c>
      <c r="G81" s="62"/>
      <c r="H81" s="67">
        <v>0</v>
      </c>
      <c r="I81" s="62"/>
      <c r="J81" s="68">
        <v>680000</v>
      </c>
      <c r="K81" s="62"/>
      <c r="L81" s="67">
        <v>1592604755</v>
      </c>
      <c r="M81" s="62"/>
      <c r="N81" s="69">
        <v>0</v>
      </c>
      <c r="O81" s="62"/>
      <c r="P81" s="67">
        <v>0</v>
      </c>
      <c r="Q81" s="62"/>
      <c r="R81" s="67">
        <v>680000</v>
      </c>
      <c r="S81" s="62"/>
      <c r="T81" s="68">
        <v>2154</v>
      </c>
      <c r="U81" s="62"/>
      <c r="V81" s="67">
        <v>1592604755</v>
      </c>
      <c r="W81" s="62"/>
      <c r="X81" s="67">
        <v>1456004916</v>
      </c>
      <c r="Y81" s="62"/>
      <c r="Z81" s="89">
        <f t="shared" si="1"/>
        <v>2.6939347422584342E-4</v>
      </c>
    </row>
    <row r="82" spans="1:26" ht="21.75" customHeight="1">
      <c r="A82" s="206" t="s">
        <v>81</v>
      </c>
      <c r="B82" s="206"/>
      <c r="C82" s="206"/>
      <c r="D82" s="68">
        <v>0</v>
      </c>
      <c r="E82" s="62"/>
      <c r="F82" s="67">
        <v>0</v>
      </c>
      <c r="G82" s="62"/>
      <c r="H82" s="67">
        <v>0</v>
      </c>
      <c r="I82" s="62"/>
      <c r="J82" s="68">
        <v>3712000</v>
      </c>
      <c r="K82" s="62"/>
      <c r="L82" s="67">
        <v>497435030</v>
      </c>
      <c r="M82" s="62"/>
      <c r="N82" s="69">
        <v>0</v>
      </c>
      <c r="O82" s="62"/>
      <c r="P82" s="67">
        <v>0</v>
      </c>
      <c r="Q82" s="62"/>
      <c r="R82" s="67">
        <v>0</v>
      </c>
      <c r="S82" s="62"/>
      <c r="T82" s="68">
        <v>0</v>
      </c>
      <c r="U82" s="62"/>
      <c r="V82" s="67">
        <v>0</v>
      </c>
      <c r="W82" s="62"/>
      <c r="X82" s="67">
        <v>0</v>
      </c>
      <c r="Y82" s="62"/>
      <c r="Z82" s="89">
        <f t="shared" si="1"/>
        <v>0</v>
      </c>
    </row>
    <row r="83" spans="1:26" ht="21.75" customHeight="1">
      <c r="A83" s="206" t="s">
        <v>82</v>
      </c>
      <c r="B83" s="206"/>
      <c r="C83" s="206"/>
      <c r="D83" s="68">
        <v>0</v>
      </c>
      <c r="E83" s="62"/>
      <c r="F83" s="67">
        <v>0</v>
      </c>
      <c r="G83" s="62"/>
      <c r="H83" s="67">
        <v>0</v>
      </c>
      <c r="I83" s="62"/>
      <c r="J83" s="68">
        <v>35466000</v>
      </c>
      <c r="K83" s="62"/>
      <c r="L83" s="67">
        <v>114274255</v>
      </c>
      <c r="M83" s="62"/>
      <c r="N83" s="69">
        <v>-185000</v>
      </c>
      <c r="O83" s="62"/>
      <c r="P83" s="67">
        <v>10101000</v>
      </c>
      <c r="Q83" s="62"/>
      <c r="R83" s="67">
        <v>0</v>
      </c>
      <c r="S83" s="62"/>
      <c r="T83" s="68">
        <v>0</v>
      </c>
      <c r="U83" s="62"/>
      <c r="V83" s="67">
        <v>0</v>
      </c>
      <c r="W83" s="62"/>
      <c r="X83" s="67">
        <v>0</v>
      </c>
      <c r="Y83" s="62"/>
      <c r="Z83" s="89">
        <f t="shared" si="1"/>
        <v>0</v>
      </c>
    </row>
    <row r="84" spans="1:26" ht="21.75" customHeight="1">
      <c r="A84" s="206" t="s">
        <v>83</v>
      </c>
      <c r="B84" s="206"/>
      <c r="C84" s="206"/>
      <c r="D84" s="68">
        <v>0</v>
      </c>
      <c r="E84" s="62"/>
      <c r="F84" s="67">
        <v>0</v>
      </c>
      <c r="G84" s="62"/>
      <c r="H84" s="67">
        <v>0</v>
      </c>
      <c r="I84" s="62"/>
      <c r="J84" s="68">
        <v>540000</v>
      </c>
      <c r="K84" s="62"/>
      <c r="L84" s="67">
        <v>357892133</v>
      </c>
      <c r="M84" s="62"/>
      <c r="N84" s="69">
        <v>0</v>
      </c>
      <c r="O84" s="62"/>
      <c r="P84" s="67">
        <v>0</v>
      </c>
      <c r="Q84" s="62"/>
      <c r="R84" s="67">
        <v>0</v>
      </c>
      <c r="S84" s="62"/>
      <c r="T84" s="68">
        <v>0</v>
      </c>
      <c r="U84" s="62"/>
      <c r="V84" s="67">
        <v>0</v>
      </c>
      <c r="W84" s="62"/>
      <c r="X84" s="67">
        <v>0</v>
      </c>
      <c r="Y84" s="62"/>
      <c r="Z84" s="89">
        <f t="shared" si="1"/>
        <v>0</v>
      </c>
    </row>
    <row r="85" spans="1:26" ht="21.75" customHeight="1">
      <c r="A85" s="215" t="s">
        <v>84</v>
      </c>
      <c r="B85" s="215"/>
      <c r="C85" s="215"/>
      <c r="D85" s="68">
        <v>0</v>
      </c>
      <c r="E85" s="62"/>
      <c r="F85" s="77">
        <v>0</v>
      </c>
      <c r="G85" s="62"/>
      <c r="H85" s="77">
        <v>0</v>
      </c>
      <c r="I85" s="62"/>
      <c r="J85" s="81">
        <v>2769000</v>
      </c>
      <c r="K85" s="62"/>
      <c r="L85" s="77">
        <v>509276086</v>
      </c>
      <c r="M85" s="62"/>
      <c r="N85" s="82">
        <v>0</v>
      </c>
      <c r="O85" s="62"/>
      <c r="P85" s="77">
        <v>0</v>
      </c>
      <c r="Q85" s="62"/>
      <c r="R85" s="77">
        <v>0</v>
      </c>
      <c r="S85" s="62"/>
      <c r="T85" s="81">
        <v>0</v>
      </c>
      <c r="U85" s="62"/>
      <c r="V85" s="77">
        <v>0</v>
      </c>
      <c r="W85" s="62"/>
      <c r="X85" s="77">
        <v>0</v>
      </c>
      <c r="Y85" s="62"/>
      <c r="Z85" s="89">
        <f t="shared" si="1"/>
        <v>0</v>
      </c>
    </row>
    <row r="86" spans="1:26" ht="21.75" customHeight="1" thickBot="1">
      <c r="A86" s="216" t="s">
        <v>85</v>
      </c>
      <c r="B86" s="216"/>
      <c r="C86" s="216"/>
      <c r="D86" s="80">
        <f>SUM(D58:D85)</f>
        <v>2444472553</v>
      </c>
      <c r="E86" s="62"/>
      <c r="F86" s="78">
        <f>SUM(F58:F85)</f>
        <v>4206293805410</v>
      </c>
      <c r="G86" s="62"/>
      <c r="H86" s="78">
        <f>SUM(H58:H85)</f>
        <v>3908429936503.1392</v>
      </c>
      <c r="I86" s="62"/>
      <c r="J86" s="80">
        <f>SUM(J58:J85)</f>
        <v>146541808</v>
      </c>
      <c r="K86" s="62"/>
      <c r="L86" s="78">
        <f>SUM(L58:L85)</f>
        <v>322413794960</v>
      </c>
      <c r="M86" s="62"/>
      <c r="N86" s="83">
        <f>SUM(N58:N85)</f>
        <v>-193604500</v>
      </c>
      <c r="O86" s="62"/>
      <c r="P86" s="78">
        <f>SUM(P58:P85)</f>
        <v>115300297750</v>
      </c>
      <c r="Q86" s="62"/>
      <c r="R86" s="78">
        <f>SUM(R58:R85)</f>
        <v>1558010523</v>
      </c>
      <c r="S86" s="62"/>
      <c r="T86" s="80"/>
      <c r="U86" s="62"/>
      <c r="V86" s="78">
        <f>SUM(V58:V85)</f>
        <v>3907902895210</v>
      </c>
      <c r="W86" s="62"/>
      <c r="X86" s="78">
        <f>SUM(X58:X85)</f>
        <v>3833318875333.9858</v>
      </c>
      <c r="Y86" s="62"/>
      <c r="Z86" s="79">
        <f>SUM(Z58:Z85)</f>
        <v>0.70924972731460534</v>
      </c>
    </row>
    <row r="87" spans="1:26" ht="16.5" thickTop="1"/>
    <row r="89" spans="1:26" ht="19.5" customHeight="1">
      <c r="A89" s="214">
        <v>2</v>
      </c>
      <c r="B89" s="214"/>
      <c r="C89" s="214"/>
      <c r="D89" s="214"/>
      <c r="E89" s="214"/>
      <c r="F89" s="214"/>
      <c r="G89" s="214"/>
      <c r="H89" s="214"/>
      <c r="I89" s="214"/>
      <c r="J89" s="214"/>
      <c r="K89" s="214"/>
      <c r="L89" s="214"/>
      <c r="M89" s="214"/>
      <c r="N89" s="214"/>
      <c r="O89" s="214"/>
      <c r="P89" s="214"/>
      <c r="Q89" s="214"/>
      <c r="R89" s="214"/>
      <c r="S89" s="214"/>
      <c r="T89" s="214"/>
      <c r="U89" s="214"/>
      <c r="V89" s="214"/>
      <c r="W89" s="214"/>
      <c r="X89" s="214"/>
      <c r="Y89" s="214"/>
      <c r="Z89" s="214"/>
    </row>
    <row r="91" spans="1:26">
      <c r="X91" s="22"/>
    </row>
    <row r="92" spans="1:26">
      <c r="X92" s="22"/>
    </row>
  </sheetData>
  <mergeCells count="94">
    <mergeCell ref="A53:Z53"/>
    <mergeCell ref="A54:B54"/>
    <mergeCell ref="C54:Z54"/>
    <mergeCell ref="A89:Z89"/>
    <mergeCell ref="A83:C83"/>
    <mergeCell ref="A84:C84"/>
    <mergeCell ref="A85:C85"/>
    <mergeCell ref="A86:C86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81:C81"/>
    <mergeCell ref="A82:C82"/>
    <mergeCell ref="A73:C73"/>
    <mergeCell ref="A74:C74"/>
    <mergeCell ref="A75:C75"/>
    <mergeCell ref="A76:C76"/>
    <mergeCell ref="A77:C77"/>
    <mergeCell ref="A78:C78"/>
    <mergeCell ref="A79:C79"/>
    <mergeCell ref="A80:C80"/>
    <mergeCell ref="A47:C47"/>
    <mergeCell ref="A59:C59"/>
    <mergeCell ref="A60:C60"/>
    <mergeCell ref="A61:C61"/>
    <mergeCell ref="A62:C62"/>
    <mergeCell ref="A50:Z50"/>
    <mergeCell ref="A48:C48"/>
    <mergeCell ref="A57:C57"/>
    <mergeCell ref="A58:C58"/>
    <mergeCell ref="E55:H55"/>
    <mergeCell ref="J55:P55"/>
    <mergeCell ref="R55:Z55"/>
    <mergeCell ref="J56:L56"/>
    <mergeCell ref="N56:P56"/>
    <mergeCell ref="A51:Z51"/>
    <mergeCell ref="A52:Z52"/>
    <mergeCell ref="A42:C42"/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32:C32"/>
    <mergeCell ref="A33:C33"/>
    <mergeCell ref="A34:C34"/>
    <mergeCell ref="A35:C35"/>
    <mergeCell ref="A36:C36"/>
    <mergeCell ref="A27:C27"/>
    <mergeCell ref="A28:C28"/>
    <mergeCell ref="A29:C29"/>
    <mergeCell ref="A30:C30"/>
    <mergeCell ref="A31:C31"/>
    <mergeCell ref="A22:C22"/>
    <mergeCell ref="A23:C23"/>
    <mergeCell ref="A24:C24"/>
    <mergeCell ref="A25:C25"/>
    <mergeCell ref="A26:C26"/>
    <mergeCell ref="A17:C17"/>
    <mergeCell ref="A18:C18"/>
    <mergeCell ref="A19:C19"/>
    <mergeCell ref="A20:C20"/>
    <mergeCell ref="A21:C21"/>
    <mergeCell ref="A12:C12"/>
    <mergeCell ref="A13:C13"/>
    <mergeCell ref="A14:C14"/>
    <mergeCell ref="A15:C15"/>
    <mergeCell ref="A16:C16"/>
    <mergeCell ref="A11:C11"/>
    <mergeCell ref="A1:Z1"/>
    <mergeCell ref="A2:Z2"/>
    <mergeCell ref="A3:Z3"/>
    <mergeCell ref="B4:Z4"/>
    <mergeCell ref="A5:B5"/>
    <mergeCell ref="C5:Z5"/>
    <mergeCell ref="E6:H6"/>
    <mergeCell ref="J6:P6"/>
    <mergeCell ref="R6:Z6"/>
    <mergeCell ref="J7:L7"/>
    <mergeCell ref="N7:P7"/>
    <mergeCell ref="A8:C8"/>
    <mergeCell ref="A9:C9"/>
    <mergeCell ref="A10:C10"/>
  </mergeCells>
  <printOptions horizontalCentered="1"/>
  <pageMargins left="0" right="0" top="0.14000000000000001" bottom="0.14000000000000001" header="0" footer="0"/>
  <pageSetup scale="62" fitToHeight="0" orientation="landscape" r:id="rId1"/>
  <rowBreaks count="1" manualBreakCount="1">
    <brk id="50" max="2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99"/>
  <sheetViews>
    <sheetView rightToLeft="1" view="pageBreakPreview" zoomScale="106" zoomScaleNormal="100" zoomScaleSheetLayoutView="106" workbookViewId="0">
      <selection activeCell="C23" sqref="C23"/>
    </sheetView>
  </sheetViews>
  <sheetFormatPr defaultRowHeight="15.75"/>
  <cols>
    <col min="1" max="1" width="29.140625" style="12" bestFit="1" customWidth="1"/>
    <col min="2" max="2" width="1.140625" style="12" customWidth="1"/>
    <col min="3" max="3" width="9.85546875" style="49" bestFit="1" customWidth="1"/>
    <col min="4" max="4" width="1" style="49" customWidth="1"/>
    <col min="5" max="5" width="11.140625" style="49" bestFit="1" customWidth="1"/>
    <col min="6" max="6" width="1" style="12" customWidth="1"/>
    <col min="7" max="7" width="14.85546875" style="49" bestFit="1" customWidth="1"/>
    <col min="8" max="8" width="0.7109375" style="12" customWidth="1"/>
    <col min="9" max="9" width="12.140625" style="49" bestFit="1" customWidth="1"/>
    <col min="10" max="10" width="0.42578125" style="49" customWidth="1"/>
    <col min="11" max="11" width="10.85546875" style="49" bestFit="1" customWidth="1"/>
    <col min="12" max="12" width="0.85546875" style="12" customWidth="1"/>
    <col min="13" max="13" width="13.42578125" style="49" customWidth="1"/>
    <col min="14" max="14" width="1" style="12" customWidth="1"/>
    <col min="15" max="15" width="11.42578125" style="49" customWidth="1"/>
    <col min="16" max="16" width="0.5703125" style="12" customWidth="1"/>
    <col min="17" max="17" width="11.140625" style="49" bestFit="1" customWidth="1"/>
    <col min="18" max="18" width="1" style="49" customWidth="1"/>
    <col min="19" max="19" width="8.7109375" style="49" customWidth="1"/>
    <col min="20" max="20" width="0.5703125" style="49" customWidth="1"/>
    <col min="21" max="21" width="11.7109375" style="49" customWidth="1"/>
    <col min="22" max="22" width="0.7109375" style="49" customWidth="1"/>
    <col min="23" max="23" width="11.7109375" style="49" customWidth="1"/>
    <col min="24" max="24" width="0.85546875" style="49" customWidth="1"/>
    <col min="25" max="25" width="11" style="49" bestFit="1" customWidth="1"/>
    <col min="26" max="26" width="7.7109375" style="12" customWidth="1"/>
    <col min="27" max="27" width="0.28515625" style="12" customWidth="1"/>
    <col min="28" max="16384" width="9.140625" style="12"/>
  </cols>
  <sheetData>
    <row r="1" spans="1:26" ht="17.25" customHeight="1">
      <c r="A1" s="207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3"/>
    </row>
    <row r="2" spans="1:26" ht="17.25" customHeight="1">
      <c r="A2" s="207" t="s">
        <v>1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1"/>
    </row>
    <row r="3" spans="1:26" ht="17.25" customHeight="1">
      <c r="A3" s="207" t="s">
        <v>2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1"/>
    </row>
    <row r="4" spans="1:26" ht="5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9" customHeight="1">
      <c r="A5" s="46" t="s">
        <v>89</v>
      </c>
      <c r="B5" s="46"/>
      <c r="C5" s="96"/>
      <c r="D5" s="96"/>
      <c r="E5" s="96"/>
      <c r="F5" s="46"/>
      <c r="G5" s="96"/>
      <c r="H5" s="46"/>
      <c r="I5" s="96"/>
      <c r="J5" s="96"/>
      <c r="K5" s="96"/>
      <c r="L5" s="46"/>
      <c r="M5" s="96"/>
      <c r="N5" s="46"/>
      <c r="O5" s="96"/>
      <c r="P5" s="46"/>
      <c r="Q5" s="96"/>
      <c r="R5" s="96"/>
      <c r="S5" s="96"/>
      <c r="T5" s="96"/>
      <c r="U5" s="96"/>
      <c r="V5" s="96"/>
      <c r="W5" s="96"/>
      <c r="X5" s="96"/>
      <c r="Y5" s="96"/>
      <c r="Z5" s="46"/>
    </row>
    <row r="6" spans="1:26" ht="31.5" customHeight="1">
      <c r="C6" s="217" t="s">
        <v>7</v>
      </c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92"/>
      <c r="O6" s="217" t="s">
        <v>9</v>
      </c>
      <c r="P6" s="217"/>
      <c r="Q6" s="217"/>
      <c r="R6" s="217"/>
      <c r="S6" s="217"/>
      <c r="T6" s="217"/>
      <c r="U6" s="217"/>
      <c r="V6" s="217"/>
      <c r="W6" s="217"/>
      <c r="X6" s="217"/>
      <c r="Y6" s="217"/>
    </row>
    <row r="7" spans="1:26" ht="31.5" customHeight="1">
      <c r="A7" s="3" t="s">
        <v>86</v>
      </c>
      <c r="C7" s="11" t="s">
        <v>90</v>
      </c>
      <c r="D7" s="57"/>
      <c r="E7" s="11" t="s">
        <v>91</v>
      </c>
      <c r="F7" s="53"/>
      <c r="G7" s="11" t="s">
        <v>92</v>
      </c>
      <c r="H7" s="53"/>
      <c r="I7" s="11" t="s">
        <v>93</v>
      </c>
      <c r="J7" s="57"/>
      <c r="K7" s="11" t="s">
        <v>87</v>
      </c>
      <c r="L7" s="55"/>
      <c r="M7" s="11" t="s">
        <v>88</v>
      </c>
      <c r="N7" s="54"/>
      <c r="O7" s="11" t="s">
        <v>90</v>
      </c>
      <c r="P7" s="54"/>
      <c r="Q7" s="11" t="s">
        <v>91</v>
      </c>
      <c r="R7" s="11"/>
      <c r="S7" s="11" t="s">
        <v>92</v>
      </c>
      <c r="T7" s="57"/>
      <c r="U7" s="11" t="s">
        <v>93</v>
      </c>
      <c r="V7" s="57"/>
      <c r="W7" s="11" t="s">
        <v>87</v>
      </c>
      <c r="X7" s="57"/>
      <c r="Y7" s="11" t="s">
        <v>88</v>
      </c>
      <c r="Z7" s="91"/>
    </row>
    <row r="8" spans="1:26" ht="19.5" customHeight="1">
      <c r="A8" s="6" t="s">
        <v>94</v>
      </c>
      <c r="C8" s="97" t="s">
        <v>95</v>
      </c>
      <c r="E8" s="97" t="s">
        <v>96</v>
      </c>
      <c r="G8" s="97" t="s">
        <v>97</v>
      </c>
      <c r="I8" s="58">
        <v>3000000</v>
      </c>
      <c r="K8" s="58">
        <v>12000</v>
      </c>
      <c r="L8" s="91"/>
      <c r="M8" s="97" t="s">
        <v>98</v>
      </c>
      <c r="N8" s="95"/>
      <c r="O8" s="97" t="s">
        <v>95</v>
      </c>
      <c r="P8" s="95"/>
      <c r="Q8" s="97" t="s">
        <v>97</v>
      </c>
      <c r="R8" s="97"/>
      <c r="S8" s="97" t="s">
        <v>97</v>
      </c>
      <c r="U8" s="58">
        <v>0</v>
      </c>
      <c r="W8" s="58">
        <v>0</v>
      </c>
      <c r="Y8" s="97" t="s">
        <v>97</v>
      </c>
      <c r="Z8" s="91"/>
    </row>
    <row r="9" spans="1:26" ht="19.5" customHeight="1">
      <c r="A9" s="7" t="s">
        <v>99</v>
      </c>
      <c r="C9" s="48" t="s">
        <v>95</v>
      </c>
      <c r="E9" s="48" t="s">
        <v>96</v>
      </c>
      <c r="G9" s="48" t="s">
        <v>97</v>
      </c>
      <c r="I9" s="59">
        <v>405000</v>
      </c>
      <c r="K9" s="59">
        <v>850</v>
      </c>
      <c r="L9" s="91"/>
      <c r="M9" s="48" t="s">
        <v>100</v>
      </c>
      <c r="N9" s="31"/>
      <c r="O9" s="48" t="s">
        <v>95</v>
      </c>
      <c r="P9" s="31"/>
      <c r="Q9" s="48" t="s">
        <v>97</v>
      </c>
      <c r="R9" s="48"/>
      <c r="S9" s="48" t="s">
        <v>97</v>
      </c>
      <c r="U9" s="59">
        <v>0</v>
      </c>
      <c r="W9" s="59">
        <v>0</v>
      </c>
      <c r="Y9" s="48" t="s">
        <v>97</v>
      </c>
      <c r="Z9" s="91"/>
    </row>
    <row r="10" spans="1:26" ht="19.5" customHeight="1">
      <c r="A10" s="7" t="s">
        <v>101</v>
      </c>
      <c r="C10" s="48" t="s">
        <v>95</v>
      </c>
      <c r="E10" s="48" t="s">
        <v>96</v>
      </c>
      <c r="G10" s="48" t="s">
        <v>97</v>
      </c>
      <c r="I10" s="59">
        <v>1144000</v>
      </c>
      <c r="K10" s="59">
        <v>800</v>
      </c>
      <c r="L10" s="91"/>
      <c r="M10" s="48" t="s">
        <v>102</v>
      </c>
      <c r="N10" s="31"/>
      <c r="O10" s="48" t="s">
        <v>95</v>
      </c>
      <c r="P10" s="31"/>
      <c r="Q10" s="48" t="s">
        <v>96</v>
      </c>
      <c r="R10" s="48"/>
      <c r="S10" s="48" t="s">
        <v>97</v>
      </c>
      <c r="U10" s="59">
        <v>1144000</v>
      </c>
      <c r="W10" s="59">
        <v>800</v>
      </c>
      <c r="Y10" s="48" t="s">
        <v>102</v>
      </c>
      <c r="Z10" s="91"/>
    </row>
    <row r="11" spans="1:26" ht="19.5" customHeight="1">
      <c r="A11" s="7" t="s">
        <v>103</v>
      </c>
      <c r="C11" s="48" t="s">
        <v>95</v>
      </c>
      <c r="E11" s="48" t="s">
        <v>96</v>
      </c>
      <c r="G11" s="48" t="s">
        <v>97</v>
      </c>
      <c r="I11" s="59">
        <v>678000</v>
      </c>
      <c r="K11" s="59">
        <v>6000</v>
      </c>
      <c r="L11" s="91"/>
      <c r="M11" s="48" t="s">
        <v>104</v>
      </c>
      <c r="N11" s="31"/>
      <c r="O11" s="48" t="s">
        <v>95</v>
      </c>
      <c r="P11" s="31"/>
      <c r="Q11" s="48" t="s">
        <v>97</v>
      </c>
      <c r="R11" s="48"/>
      <c r="S11" s="48" t="s">
        <v>97</v>
      </c>
      <c r="U11" s="59">
        <v>0</v>
      </c>
      <c r="W11" s="59">
        <v>0</v>
      </c>
      <c r="Y11" s="48" t="s">
        <v>97</v>
      </c>
      <c r="Z11" s="91"/>
    </row>
    <row r="12" spans="1:26" ht="19.5" customHeight="1">
      <c r="A12" s="7" t="s">
        <v>70</v>
      </c>
      <c r="C12" s="48" t="s">
        <v>95</v>
      </c>
      <c r="E12" s="48" t="s">
        <v>96</v>
      </c>
      <c r="G12" s="48" t="s">
        <v>97</v>
      </c>
      <c r="I12" s="59">
        <v>2090000</v>
      </c>
      <c r="K12" s="59">
        <v>3250</v>
      </c>
      <c r="L12" s="91"/>
      <c r="M12" s="48" t="s">
        <v>105</v>
      </c>
      <c r="N12" s="31"/>
      <c r="O12" s="48" t="s">
        <v>95</v>
      </c>
      <c r="P12" s="31"/>
      <c r="Q12" s="48" t="s">
        <v>97</v>
      </c>
      <c r="R12" s="48"/>
      <c r="S12" s="48" t="s">
        <v>97</v>
      </c>
      <c r="U12" s="59">
        <v>0</v>
      </c>
      <c r="W12" s="59">
        <v>0</v>
      </c>
      <c r="Y12" s="48" t="s">
        <v>97</v>
      </c>
      <c r="Z12" s="91"/>
    </row>
    <row r="13" spans="1:26" ht="19.5" customHeight="1">
      <c r="A13" s="7" t="s">
        <v>106</v>
      </c>
      <c r="C13" s="48" t="s">
        <v>95</v>
      </c>
      <c r="E13" s="48" t="s">
        <v>96</v>
      </c>
      <c r="G13" s="48" t="s">
        <v>97</v>
      </c>
      <c r="I13" s="59">
        <v>10000</v>
      </c>
      <c r="K13" s="59">
        <v>4500</v>
      </c>
      <c r="L13" s="91"/>
      <c r="M13" s="48" t="s">
        <v>107</v>
      </c>
      <c r="N13" s="31"/>
      <c r="O13" s="48" t="s">
        <v>95</v>
      </c>
      <c r="P13" s="31"/>
      <c r="Q13" s="48" t="s">
        <v>96</v>
      </c>
      <c r="R13" s="48"/>
      <c r="S13" s="48" t="s">
        <v>97</v>
      </c>
      <c r="U13" s="59">
        <v>10000</v>
      </c>
      <c r="W13" s="59">
        <v>4500</v>
      </c>
      <c r="Y13" s="48" t="s">
        <v>107</v>
      </c>
      <c r="Z13" s="91"/>
    </row>
    <row r="14" spans="1:26" ht="19.5" customHeight="1">
      <c r="A14" s="7" t="s">
        <v>108</v>
      </c>
      <c r="C14" s="48" t="s">
        <v>95</v>
      </c>
      <c r="E14" s="48" t="s">
        <v>96</v>
      </c>
      <c r="G14" s="48" t="s">
        <v>97</v>
      </c>
      <c r="I14" s="59">
        <v>7701000</v>
      </c>
      <c r="K14" s="59">
        <v>1618</v>
      </c>
      <c r="L14" s="91"/>
      <c r="M14" s="48" t="s">
        <v>109</v>
      </c>
      <c r="N14" s="31"/>
      <c r="O14" s="48" t="s">
        <v>95</v>
      </c>
      <c r="P14" s="31"/>
      <c r="Q14" s="48" t="s">
        <v>96</v>
      </c>
      <c r="R14" s="48"/>
      <c r="S14" s="48" t="s">
        <v>97</v>
      </c>
      <c r="U14" s="59">
        <v>7702000</v>
      </c>
      <c r="W14" s="59">
        <v>1618</v>
      </c>
      <c r="Y14" s="48" t="s">
        <v>109</v>
      </c>
      <c r="Z14" s="91"/>
    </row>
    <row r="15" spans="1:26" ht="19.5" customHeight="1">
      <c r="A15" s="7" t="s">
        <v>110</v>
      </c>
      <c r="C15" s="48" t="s">
        <v>95</v>
      </c>
      <c r="E15" s="48" t="s">
        <v>96</v>
      </c>
      <c r="G15" s="48" t="s">
        <v>97</v>
      </c>
      <c r="I15" s="59">
        <v>200000</v>
      </c>
      <c r="K15" s="59">
        <v>800</v>
      </c>
      <c r="L15" s="91"/>
      <c r="M15" s="48" t="s">
        <v>111</v>
      </c>
      <c r="N15" s="31"/>
      <c r="O15" s="48" t="s">
        <v>95</v>
      </c>
      <c r="P15" s="31"/>
      <c r="Q15" s="48" t="s">
        <v>96</v>
      </c>
      <c r="R15" s="48"/>
      <c r="S15" s="48" t="s">
        <v>97</v>
      </c>
      <c r="U15" s="59">
        <v>200000</v>
      </c>
      <c r="W15" s="59">
        <v>778</v>
      </c>
      <c r="Y15" s="48" t="s">
        <v>111</v>
      </c>
      <c r="Z15" s="91"/>
    </row>
    <row r="16" spans="1:26" ht="19.5" customHeight="1">
      <c r="A16" s="7" t="s">
        <v>112</v>
      </c>
      <c r="C16" s="48" t="s">
        <v>95</v>
      </c>
      <c r="E16" s="48" t="s">
        <v>96</v>
      </c>
      <c r="G16" s="48" t="s">
        <v>97</v>
      </c>
      <c r="I16" s="59">
        <v>1140000</v>
      </c>
      <c r="K16" s="59">
        <v>950</v>
      </c>
      <c r="L16" s="91"/>
      <c r="M16" s="48" t="s">
        <v>100</v>
      </c>
      <c r="N16" s="31"/>
      <c r="O16" s="48" t="s">
        <v>95</v>
      </c>
      <c r="P16" s="31"/>
      <c r="Q16" s="48" t="s">
        <v>97</v>
      </c>
      <c r="R16" s="48"/>
      <c r="S16" s="48" t="s">
        <v>97</v>
      </c>
      <c r="U16" s="59">
        <v>0</v>
      </c>
      <c r="W16" s="59">
        <v>0</v>
      </c>
      <c r="Y16" s="48" t="s">
        <v>97</v>
      </c>
      <c r="Z16" s="91"/>
    </row>
    <row r="17" spans="1:26" ht="19.5" customHeight="1">
      <c r="A17" s="7" t="s">
        <v>113</v>
      </c>
      <c r="C17" s="48" t="s">
        <v>95</v>
      </c>
      <c r="E17" s="48" t="s">
        <v>96</v>
      </c>
      <c r="G17" s="48" t="s">
        <v>97</v>
      </c>
      <c r="I17" s="59">
        <v>186628000</v>
      </c>
      <c r="K17" s="59">
        <v>1234</v>
      </c>
      <c r="L17" s="91"/>
      <c r="M17" s="48" t="s">
        <v>104</v>
      </c>
      <c r="N17" s="31"/>
      <c r="O17" s="48" t="s">
        <v>95</v>
      </c>
      <c r="P17" s="31"/>
      <c r="Q17" s="48" t="s">
        <v>97</v>
      </c>
      <c r="R17" s="48"/>
      <c r="S17" s="48" t="s">
        <v>97</v>
      </c>
      <c r="U17" s="59">
        <v>0</v>
      </c>
      <c r="W17" s="59">
        <v>0</v>
      </c>
      <c r="Y17" s="48" t="s">
        <v>97</v>
      </c>
      <c r="Z17" s="91"/>
    </row>
    <row r="18" spans="1:26" ht="19.5" customHeight="1">
      <c r="A18" s="7" t="s">
        <v>114</v>
      </c>
      <c r="C18" s="48" t="s">
        <v>95</v>
      </c>
      <c r="E18" s="48" t="s">
        <v>96</v>
      </c>
      <c r="G18" s="48" t="s">
        <v>97</v>
      </c>
      <c r="I18" s="59">
        <v>5362000</v>
      </c>
      <c r="K18" s="59">
        <v>1034</v>
      </c>
      <c r="L18" s="91"/>
      <c r="M18" s="48" t="s">
        <v>104</v>
      </c>
      <c r="N18" s="31"/>
      <c r="O18" s="48" t="s">
        <v>95</v>
      </c>
      <c r="P18" s="31"/>
      <c r="Q18" s="48" t="s">
        <v>97</v>
      </c>
      <c r="R18" s="48"/>
      <c r="S18" s="48" t="s">
        <v>97</v>
      </c>
      <c r="U18" s="59">
        <v>0</v>
      </c>
      <c r="W18" s="59">
        <v>0</v>
      </c>
      <c r="Y18" s="48" t="s">
        <v>97</v>
      </c>
      <c r="Z18" s="91"/>
    </row>
    <row r="19" spans="1:26" ht="19.5" customHeight="1">
      <c r="A19" s="7" t="s">
        <v>115</v>
      </c>
      <c r="C19" s="48" t="s">
        <v>95</v>
      </c>
      <c r="E19" s="48" t="s">
        <v>96</v>
      </c>
      <c r="G19" s="48" t="s">
        <v>97</v>
      </c>
      <c r="I19" s="59">
        <v>2619000</v>
      </c>
      <c r="K19" s="59">
        <v>1900</v>
      </c>
      <c r="L19" s="91"/>
      <c r="M19" s="48" t="s">
        <v>116</v>
      </c>
      <c r="N19" s="31"/>
      <c r="O19" s="48" t="s">
        <v>95</v>
      </c>
      <c r="P19" s="31"/>
      <c r="Q19" s="48" t="s">
        <v>97</v>
      </c>
      <c r="R19" s="48"/>
      <c r="S19" s="48" t="s">
        <v>97</v>
      </c>
      <c r="U19" s="59">
        <v>0</v>
      </c>
      <c r="W19" s="59">
        <v>0</v>
      </c>
      <c r="Y19" s="48" t="s">
        <v>97</v>
      </c>
      <c r="Z19" s="91"/>
    </row>
    <row r="20" spans="1:26" ht="19.5" customHeight="1">
      <c r="A20" s="7" t="s">
        <v>117</v>
      </c>
      <c r="C20" s="48" t="s">
        <v>95</v>
      </c>
      <c r="E20" s="48" t="s">
        <v>96</v>
      </c>
      <c r="G20" s="48" t="s">
        <v>97</v>
      </c>
      <c r="I20" s="59">
        <v>2724000</v>
      </c>
      <c r="K20" s="59">
        <v>2318</v>
      </c>
      <c r="L20" s="91"/>
      <c r="M20" s="48" t="s">
        <v>109</v>
      </c>
      <c r="N20" s="31"/>
      <c r="O20" s="48" t="s">
        <v>95</v>
      </c>
      <c r="P20" s="31"/>
      <c r="Q20" s="48" t="s">
        <v>96</v>
      </c>
      <c r="R20" s="48"/>
      <c r="S20" s="48" t="s">
        <v>97</v>
      </c>
      <c r="U20" s="59">
        <v>4729000</v>
      </c>
      <c r="W20" s="59">
        <v>2318</v>
      </c>
      <c r="Y20" s="48" t="s">
        <v>109</v>
      </c>
      <c r="Z20" s="91"/>
    </row>
    <row r="21" spans="1:26" ht="19.5" customHeight="1">
      <c r="A21" s="7" t="s">
        <v>118</v>
      </c>
      <c r="C21" s="48" t="s">
        <v>95</v>
      </c>
      <c r="E21" s="48" t="s">
        <v>96</v>
      </c>
      <c r="G21" s="48" t="s">
        <v>97</v>
      </c>
      <c r="I21" s="59">
        <v>83028000</v>
      </c>
      <c r="K21" s="59">
        <v>1100</v>
      </c>
      <c r="L21" s="91"/>
      <c r="M21" s="48" t="s">
        <v>119</v>
      </c>
      <c r="N21" s="31"/>
      <c r="O21" s="48" t="s">
        <v>95</v>
      </c>
      <c r="P21" s="31"/>
      <c r="Q21" s="48" t="s">
        <v>96</v>
      </c>
      <c r="R21" s="48"/>
      <c r="S21" s="48" t="s">
        <v>97</v>
      </c>
      <c r="U21" s="59">
        <v>68021000</v>
      </c>
      <c r="W21" s="59">
        <v>1100</v>
      </c>
      <c r="Y21" s="48" t="s">
        <v>119</v>
      </c>
      <c r="Z21" s="91"/>
    </row>
    <row r="22" spans="1:26" ht="19.5" customHeight="1">
      <c r="A22" s="7" t="s">
        <v>120</v>
      </c>
      <c r="C22" s="48" t="s">
        <v>95</v>
      </c>
      <c r="E22" s="48" t="s">
        <v>96</v>
      </c>
      <c r="G22" s="48" t="s">
        <v>97</v>
      </c>
      <c r="I22" s="59">
        <v>1474000</v>
      </c>
      <c r="K22" s="59">
        <v>750</v>
      </c>
      <c r="L22" s="91"/>
      <c r="M22" s="48" t="s">
        <v>100</v>
      </c>
      <c r="N22" s="31"/>
      <c r="O22" s="48" t="s">
        <v>95</v>
      </c>
      <c r="P22" s="31"/>
      <c r="Q22" s="48" t="s">
        <v>97</v>
      </c>
      <c r="R22" s="48"/>
      <c r="S22" s="48" t="s">
        <v>97</v>
      </c>
      <c r="U22" s="59">
        <v>0</v>
      </c>
      <c r="W22" s="59">
        <v>0</v>
      </c>
      <c r="Y22" s="48" t="s">
        <v>97</v>
      </c>
      <c r="Z22" s="91"/>
    </row>
    <row r="23" spans="1:26" ht="19.5" customHeight="1">
      <c r="A23" s="7" t="s">
        <v>121</v>
      </c>
      <c r="C23" s="48" t="s">
        <v>95</v>
      </c>
      <c r="E23" s="48" t="s">
        <v>96</v>
      </c>
      <c r="G23" s="48" t="s">
        <v>97</v>
      </c>
      <c r="I23" s="59">
        <v>10000</v>
      </c>
      <c r="K23" s="59">
        <v>1300</v>
      </c>
      <c r="L23" s="91"/>
      <c r="M23" s="48" t="s">
        <v>119</v>
      </c>
      <c r="N23" s="31"/>
      <c r="O23" s="48" t="s">
        <v>95</v>
      </c>
      <c r="P23" s="31"/>
      <c r="Q23" s="48" t="s">
        <v>97</v>
      </c>
      <c r="R23" s="48"/>
      <c r="S23" s="48" t="s">
        <v>97</v>
      </c>
      <c r="U23" s="59">
        <v>0</v>
      </c>
      <c r="W23" s="59">
        <v>0</v>
      </c>
      <c r="Y23" s="48" t="s">
        <v>97</v>
      </c>
      <c r="Z23" s="91"/>
    </row>
    <row r="24" spans="1:26" ht="19.5" customHeight="1">
      <c r="A24" s="7" t="s">
        <v>122</v>
      </c>
      <c r="C24" s="48" t="s">
        <v>95</v>
      </c>
      <c r="E24" s="48" t="s">
        <v>96</v>
      </c>
      <c r="G24" s="48" t="s">
        <v>97</v>
      </c>
      <c r="I24" s="59">
        <v>1000</v>
      </c>
      <c r="K24" s="59">
        <v>1300</v>
      </c>
      <c r="L24" s="91"/>
      <c r="M24" s="48" t="s">
        <v>123</v>
      </c>
      <c r="N24" s="31"/>
      <c r="O24" s="48" t="s">
        <v>95</v>
      </c>
      <c r="P24" s="31"/>
      <c r="Q24" s="48" t="s">
        <v>97</v>
      </c>
      <c r="R24" s="48"/>
      <c r="S24" s="48" t="s">
        <v>97</v>
      </c>
      <c r="U24" s="59">
        <v>0</v>
      </c>
      <c r="W24" s="59">
        <v>0</v>
      </c>
      <c r="Y24" s="48" t="s">
        <v>97</v>
      </c>
      <c r="Z24" s="91"/>
    </row>
    <row r="25" spans="1:26" ht="19.5" customHeight="1">
      <c r="A25" s="7" t="s">
        <v>124</v>
      </c>
      <c r="C25" s="48" t="s">
        <v>95</v>
      </c>
      <c r="E25" s="48" t="s">
        <v>96</v>
      </c>
      <c r="G25" s="48" t="s">
        <v>97</v>
      </c>
      <c r="I25" s="59">
        <v>999000</v>
      </c>
      <c r="K25" s="59">
        <v>1783</v>
      </c>
      <c r="L25" s="91"/>
      <c r="M25" s="48" t="s">
        <v>107</v>
      </c>
      <c r="N25" s="31"/>
      <c r="O25" s="48" t="s">
        <v>95</v>
      </c>
      <c r="P25" s="31"/>
      <c r="Q25" s="48" t="s">
        <v>96</v>
      </c>
      <c r="R25" s="48"/>
      <c r="S25" s="48" t="s">
        <v>97</v>
      </c>
      <c r="U25" s="59">
        <v>999000</v>
      </c>
      <c r="W25" s="59">
        <v>1783</v>
      </c>
      <c r="Y25" s="48" t="s">
        <v>107</v>
      </c>
      <c r="Z25" s="91"/>
    </row>
    <row r="26" spans="1:26" ht="19.5" customHeight="1">
      <c r="A26" s="7" t="s">
        <v>125</v>
      </c>
      <c r="C26" s="48" t="s">
        <v>95</v>
      </c>
      <c r="E26" s="48" t="s">
        <v>96</v>
      </c>
      <c r="G26" s="48" t="s">
        <v>97</v>
      </c>
      <c r="I26" s="59">
        <v>1050000</v>
      </c>
      <c r="K26" s="59">
        <v>900</v>
      </c>
      <c r="L26" s="91"/>
      <c r="M26" s="48" t="s">
        <v>100</v>
      </c>
      <c r="N26" s="31"/>
      <c r="O26" s="48" t="s">
        <v>95</v>
      </c>
      <c r="P26" s="31"/>
      <c r="Q26" s="48" t="s">
        <v>97</v>
      </c>
      <c r="R26" s="48"/>
      <c r="S26" s="48" t="s">
        <v>97</v>
      </c>
      <c r="U26" s="59">
        <v>0</v>
      </c>
      <c r="W26" s="59">
        <v>0</v>
      </c>
      <c r="Y26" s="48" t="s">
        <v>97</v>
      </c>
      <c r="Z26" s="91"/>
    </row>
    <row r="27" spans="1:26" ht="19.5" customHeight="1">
      <c r="A27" s="7" t="s">
        <v>126</v>
      </c>
      <c r="C27" s="48" t="s">
        <v>95</v>
      </c>
      <c r="E27" s="48" t="s">
        <v>96</v>
      </c>
      <c r="G27" s="48" t="s">
        <v>97</v>
      </c>
      <c r="I27" s="59">
        <v>51075000</v>
      </c>
      <c r="K27" s="59">
        <v>2800</v>
      </c>
      <c r="L27" s="91"/>
      <c r="M27" s="48" t="s">
        <v>105</v>
      </c>
      <c r="N27" s="31"/>
      <c r="O27" s="48" t="s">
        <v>95</v>
      </c>
      <c r="P27" s="31"/>
      <c r="Q27" s="48" t="s">
        <v>96</v>
      </c>
      <c r="R27" s="48"/>
      <c r="S27" s="48" t="s">
        <v>97</v>
      </c>
      <c r="U27" s="59">
        <v>266158000</v>
      </c>
      <c r="W27" s="59">
        <v>2800</v>
      </c>
      <c r="Y27" s="48" t="s">
        <v>105</v>
      </c>
      <c r="Z27" s="91"/>
    </row>
    <row r="28" spans="1:26" ht="19.5" customHeight="1">
      <c r="A28" s="7" t="s">
        <v>127</v>
      </c>
      <c r="C28" s="48" t="s">
        <v>95</v>
      </c>
      <c r="E28" s="48" t="s">
        <v>96</v>
      </c>
      <c r="G28" s="48" t="s">
        <v>97</v>
      </c>
      <c r="I28" s="59">
        <v>13325000</v>
      </c>
      <c r="K28" s="59">
        <v>2118</v>
      </c>
      <c r="L28" s="91"/>
      <c r="M28" s="48" t="s">
        <v>109</v>
      </c>
      <c r="N28" s="31"/>
      <c r="O28" s="48" t="s">
        <v>95</v>
      </c>
      <c r="P28" s="31"/>
      <c r="Q28" s="48" t="s">
        <v>96</v>
      </c>
      <c r="R28" s="48"/>
      <c r="S28" s="48" t="s">
        <v>97</v>
      </c>
      <c r="U28" s="59">
        <v>19672000</v>
      </c>
      <c r="W28" s="59">
        <v>2118</v>
      </c>
      <c r="Y28" s="48" t="s">
        <v>109</v>
      </c>
      <c r="Z28" s="91"/>
    </row>
    <row r="29" spans="1:26" ht="19.5" customHeight="1">
      <c r="A29" s="7" t="s">
        <v>128</v>
      </c>
      <c r="C29" s="48" t="s">
        <v>95</v>
      </c>
      <c r="E29" s="48" t="s">
        <v>96</v>
      </c>
      <c r="G29" s="48" t="s">
        <v>97</v>
      </c>
      <c r="I29" s="59">
        <v>1000</v>
      </c>
      <c r="K29" s="59">
        <v>6000</v>
      </c>
      <c r="L29" s="91"/>
      <c r="M29" s="48" t="s">
        <v>116</v>
      </c>
      <c r="N29" s="31"/>
      <c r="O29" s="48" t="s">
        <v>95</v>
      </c>
      <c r="P29" s="31"/>
      <c r="Q29" s="48" t="s">
        <v>97</v>
      </c>
      <c r="R29" s="48"/>
      <c r="S29" s="48" t="s">
        <v>97</v>
      </c>
      <c r="U29" s="59">
        <v>0</v>
      </c>
      <c r="W29" s="59">
        <v>0</v>
      </c>
      <c r="Y29" s="48" t="s">
        <v>97</v>
      </c>
      <c r="Z29" s="91"/>
    </row>
    <row r="30" spans="1:26" ht="19.5" customHeight="1">
      <c r="A30" s="7" t="s">
        <v>129</v>
      </c>
      <c r="C30" s="48" t="s">
        <v>95</v>
      </c>
      <c r="E30" s="48" t="s">
        <v>96</v>
      </c>
      <c r="G30" s="48" t="s">
        <v>97</v>
      </c>
      <c r="I30" s="59">
        <v>1655000</v>
      </c>
      <c r="K30" s="59">
        <v>5500</v>
      </c>
      <c r="L30" s="91"/>
      <c r="M30" s="48" t="s">
        <v>130</v>
      </c>
      <c r="N30" s="31"/>
      <c r="O30" s="48" t="s">
        <v>95</v>
      </c>
      <c r="P30" s="31"/>
      <c r="Q30" s="48" t="s">
        <v>96</v>
      </c>
      <c r="R30" s="48"/>
      <c r="S30" s="48" t="s">
        <v>97</v>
      </c>
      <c r="U30" s="59">
        <v>1655000</v>
      </c>
      <c r="W30" s="59">
        <v>5100</v>
      </c>
      <c r="Y30" s="48" t="s">
        <v>130</v>
      </c>
      <c r="Z30" s="91"/>
    </row>
    <row r="31" spans="1:26" ht="19.5" customHeight="1">
      <c r="A31" s="7" t="s">
        <v>131</v>
      </c>
      <c r="C31" s="48" t="s">
        <v>95</v>
      </c>
      <c r="E31" s="48" t="s">
        <v>96</v>
      </c>
      <c r="G31" s="48" t="s">
        <v>97</v>
      </c>
      <c r="I31" s="59">
        <v>1141000</v>
      </c>
      <c r="K31" s="59">
        <v>900</v>
      </c>
      <c r="L31" s="91"/>
      <c r="M31" s="48" t="s">
        <v>102</v>
      </c>
      <c r="N31" s="31"/>
      <c r="O31" s="48" t="s">
        <v>95</v>
      </c>
      <c r="P31" s="31"/>
      <c r="Q31" s="48" t="s">
        <v>96</v>
      </c>
      <c r="R31" s="48"/>
      <c r="S31" s="48" t="s">
        <v>97</v>
      </c>
      <c r="U31" s="59">
        <v>1541000</v>
      </c>
      <c r="W31" s="59">
        <v>900</v>
      </c>
      <c r="Y31" s="48" t="s">
        <v>102</v>
      </c>
      <c r="Z31" s="91"/>
    </row>
    <row r="32" spans="1:26" ht="19.5" customHeight="1">
      <c r="A32" s="7" t="s">
        <v>132</v>
      </c>
      <c r="C32" s="48" t="s">
        <v>95</v>
      </c>
      <c r="E32" s="48" t="s">
        <v>96</v>
      </c>
      <c r="G32" s="48" t="s">
        <v>97</v>
      </c>
      <c r="I32" s="59">
        <v>1000000</v>
      </c>
      <c r="K32" s="59">
        <v>800</v>
      </c>
      <c r="L32" s="91"/>
      <c r="M32" s="48" t="s">
        <v>104</v>
      </c>
      <c r="N32" s="31"/>
      <c r="O32" s="48" t="s">
        <v>95</v>
      </c>
      <c r="P32" s="31"/>
      <c r="Q32" s="48" t="s">
        <v>97</v>
      </c>
      <c r="R32" s="48"/>
      <c r="S32" s="48" t="s">
        <v>97</v>
      </c>
      <c r="U32" s="59">
        <v>0</v>
      </c>
      <c r="W32" s="59">
        <v>0</v>
      </c>
      <c r="Y32" s="48" t="s">
        <v>97</v>
      </c>
      <c r="Z32" s="91"/>
    </row>
    <row r="33" spans="1:26" ht="19.5" customHeight="1">
      <c r="A33" s="7" t="s">
        <v>133</v>
      </c>
      <c r="C33" s="48" t="s">
        <v>95</v>
      </c>
      <c r="E33" s="48" t="s">
        <v>96</v>
      </c>
      <c r="G33" s="48" t="s">
        <v>97</v>
      </c>
      <c r="I33" s="59">
        <v>15000</v>
      </c>
      <c r="K33" s="59">
        <v>300</v>
      </c>
      <c r="L33" s="91"/>
      <c r="M33" s="48" t="s">
        <v>109</v>
      </c>
      <c r="N33" s="31"/>
      <c r="O33" s="48" t="s">
        <v>95</v>
      </c>
      <c r="P33" s="31"/>
      <c r="Q33" s="48" t="s">
        <v>96</v>
      </c>
      <c r="R33" s="48"/>
      <c r="S33" s="48" t="s">
        <v>97</v>
      </c>
      <c r="U33" s="59">
        <v>15000</v>
      </c>
      <c r="W33" s="59">
        <v>300</v>
      </c>
      <c r="Y33" s="48" t="s">
        <v>109</v>
      </c>
      <c r="Z33" s="91"/>
    </row>
    <row r="34" spans="1:26" ht="19.5" customHeight="1">
      <c r="A34" s="7" t="s">
        <v>134</v>
      </c>
      <c r="C34" s="48" t="s">
        <v>95</v>
      </c>
      <c r="E34" s="48" t="s">
        <v>96</v>
      </c>
      <c r="G34" s="48" t="s">
        <v>97</v>
      </c>
      <c r="I34" s="59">
        <v>10628000</v>
      </c>
      <c r="K34" s="59">
        <v>900</v>
      </c>
      <c r="L34" s="91"/>
      <c r="M34" s="48" t="s">
        <v>119</v>
      </c>
      <c r="N34" s="31"/>
      <c r="O34" s="48" t="s">
        <v>95</v>
      </c>
      <c r="P34" s="31"/>
      <c r="Q34" s="48" t="s">
        <v>96</v>
      </c>
      <c r="R34" s="48"/>
      <c r="S34" s="48" t="s">
        <v>97</v>
      </c>
      <c r="U34" s="59">
        <v>21855000</v>
      </c>
      <c r="W34" s="59">
        <v>900</v>
      </c>
      <c r="Y34" s="48" t="s">
        <v>119</v>
      </c>
      <c r="Z34" s="91"/>
    </row>
    <row r="35" spans="1:26" ht="19.5" customHeight="1">
      <c r="A35" s="7" t="s">
        <v>135</v>
      </c>
      <c r="C35" s="48" t="s">
        <v>95</v>
      </c>
      <c r="E35" s="48" t="s">
        <v>96</v>
      </c>
      <c r="G35" s="48" t="s">
        <v>97</v>
      </c>
      <c r="I35" s="59">
        <v>13711000</v>
      </c>
      <c r="K35" s="59">
        <v>1918</v>
      </c>
      <c r="L35" s="91"/>
      <c r="M35" s="48" t="s">
        <v>109</v>
      </c>
      <c r="N35" s="31"/>
      <c r="O35" s="48" t="s">
        <v>95</v>
      </c>
      <c r="P35" s="31"/>
      <c r="Q35" s="48" t="s">
        <v>96</v>
      </c>
      <c r="R35" s="48"/>
      <c r="S35" s="48" t="s">
        <v>97</v>
      </c>
      <c r="U35" s="59">
        <v>13810000</v>
      </c>
      <c r="W35" s="59">
        <v>1918</v>
      </c>
      <c r="Y35" s="48" t="s">
        <v>109</v>
      </c>
      <c r="Z35" s="91"/>
    </row>
    <row r="36" spans="1:26" ht="19.5" customHeight="1">
      <c r="A36" s="7" t="s">
        <v>165</v>
      </c>
      <c r="C36" s="48" t="s">
        <v>95</v>
      </c>
      <c r="E36" s="48" t="s">
        <v>96</v>
      </c>
      <c r="G36" s="48" t="s">
        <v>97</v>
      </c>
      <c r="I36" s="59">
        <v>1027000</v>
      </c>
      <c r="K36" s="59">
        <v>700</v>
      </c>
      <c r="L36" s="91"/>
      <c r="M36" s="48" t="s">
        <v>104</v>
      </c>
      <c r="N36" s="31"/>
      <c r="O36" s="48" t="s">
        <v>95</v>
      </c>
      <c r="P36" s="31"/>
      <c r="Q36" s="48" t="s">
        <v>97</v>
      </c>
      <c r="R36" s="48"/>
      <c r="S36" s="48" t="s">
        <v>97</v>
      </c>
      <c r="U36" s="59">
        <v>0</v>
      </c>
      <c r="W36" s="59">
        <v>0</v>
      </c>
      <c r="Y36" s="48" t="s">
        <v>97</v>
      </c>
      <c r="Z36" s="91"/>
    </row>
    <row r="37" spans="1:26" ht="19.5" customHeight="1">
      <c r="A37" s="7" t="s">
        <v>136</v>
      </c>
      <c r="C37" s="48" t="s">
        <v>95</v>
      </c>
      <c r="E37" s="48" t="s">
        <v>96</v>
      </c>
      <c r="G37" s="48" t="s">
        <v>97</v>
      </c>
      <c r="I37" s="59">
        <v>2760000</v>
      </c>
      <c r="K37" s="59">
        <v>2200</v>
      </c>
      <c r="L37" s="91"/>
      <c r="M37" s="48" t="s">
        <v>98</v>
      </c>
      <c r="N37" s="31"/>
      <c r="O37" s="48" t="s">
        <v>95</v>
      </c>
      <c r="P37" s="31"/>
      <c r="Q37" s="48" t="s">
        <v>97</v>
      </c>
      <c r="R37" s="48"/>
      <c r="S37" s="48" t="s">
        <v>97</v>
      </c>
      <c r="U37" s="59">
        <v>0</v>
      </c>
      <c r="W37" s="59">
        <v>0</v>
      </c>
      <c r="Y37" s="48" t="s">
        <v>97</v>
      </c>
      <c r="Z37" s="91"/>
    </row>
    <row r="38" spans="1:26" ht="19.5" customHeight="1">
      <c r="A38" s="7" t="s">
        <v>137</v>
      </c>
      <c r="C38" s="48" t="s">
        <v>95</v>
      </c>
      <c r="E38" s="48" t="s">
        <v>96</v>
      </c>
      <c r="G38" s="48" t="s">
        <v>97</v>
      </c>
      <c r="I38" s="59">
        <v>146272000</v>
      </c>
      <c r="K38" s="59">
        <v>1000</v>
      </c>
      <c r="L38" s="91"/>
      <c r="M38" s="48" t="s">
        <v>104</v>
      </c>
      <c r="N38" s="31"/>
      <c r="O38" s="48" t="s">
        <v>95</v>
      </c>
      <c r="P38" s="31"/>
      <c r="Q38" s="48" t="s">
        <v>97</v>
      </c>
      <c r="R38" s="48"/>
      <c r="S38" s="48" t="s">
        <v>97</v>
      </c>
      <c r="U38" s="59">
        <v>0</v>
      </c>
      <c r="W38" s="59">
        <v>0</v>
      </c>
      <c r="Y38" s="48" t="s">
        <v>97</v>
      </c>
      <c r="Z38" s="91"/>
    </row>
    <row r="39" spans="1:26" ht="19.5" customHeight="1">
      <c r="A39" s="7" t="s">
        <v>138</v>
      </c>
      <c r="C39" s="48" t="s">
        <v>95</v>
      </c>
      <c r="E39" s="48" t="s">
        <v>96</v>
      </c>
      <c r="G39" s="48" t="s">
        <v>97</v>
      </c>
      <c r="I39" s="59">
        <v>26164000</v>
      </c>
      <c r="K39" s="59">
        <v>1134</v>
      </c>
      <c r="L39" s="91"/>
      <c r="M39" s="48" t="s">
        <v>104</v>
      </c>
      <c r="N39" s="31"/>
      <c r="O39" s="48" t="s">
        <v>95</v>
      </c>
      <c r="P39" s="31"/>
      <c r="Q39" s="48" t="s">
        <v>97</v>
      </c>
      <c r="R39" s="48"/>
      <c r="S39" s="48" t="s">
        <v>97</v>
      </c>
      <c r="U39" s="59">
        <v>0</v>
      </c>
      <c r="W39" s="59">
        <v>0</v>
      </c>
      <c r="Y39" s="48" t="s">
        <v>97</v>
      </c>
      <c r="Z39" s="91"/>
    </row>
    <row r="40" spans="1:26" ht="19.5" customHeight="1">
      <c r="A40" s="7" t="s">
        <v>139</v>
      </c>
      <c r="C40" s="48" t="s">
        <v>95</v>
      </c>
      <c r="E40" s="48" t="s">
        <v>96</v>
      </c>
      <c r="G40" s="48" t="s">
        <v>97</v>
      </c>
      <c r="I40" s="59">
        <v>13528000</v>
      </c>
      <c r="K40" s="59">
        <v>1100</v>
      </c>
      <c r="L40" s="91"/>
      <c r="M40" s="48" t="s">
        <v>102</v>
      </c>
      <c r="N40" s="31"/>
      <c r="O40" s="48" t="s">
        <v>95</v>
      </c>
      <c r="P40" s="31"/>
      <c r="Q40" s="48" t="s">
        <v>96</v>
      </c>
      <c r="R40" s="48"/>
      <c r="S40" s="48" t="s">
        <v>97</v>
      </c>
      <c r="U40" s="59">
        <v>72894000</v>
      </c>
      <c r="W40" s="59">
        <v>1100</v>
      </c>
      <c r="Y40" s="48" t="s">
        <v>102</v>
      </c>
      <c r="Z40" s="91"/>
    </row>
    <row r="41" spans="1:26" ht="19.5" customHeight="1">
      <c r="A41" s="7" t="s">
        <v>140</v>
      </c>
      <c r="C41" s="48" t="s">
        <v>95</v>
      </c>
      <c r="E41" s="48" t="s">
        <v>96</v>
      </c>
      <c r="G41" s="48" t="s">
        <v>97</v>
      </c>
      <c r="I41" s="59">
        <v>36628000</v>
      </c>
      <c r="K41" s="59">
        <v>1200</v>
      </c>
      <c r="L41" s="91"/>
      <c r="M41" s="48" t="s">
        <v>119</v>
      </c>
      <c r="N41" s="31"/>
      <c r="O41" s="48" t="s">
        <v>95</v>
      </c>
      <c r="P41" s="31"/>
      <c r="Q41" s="48" t="s">
        <v>96</v>
      </c>
      <c r="R41" s="48"/>
      <c r="S41" s="48" t="s">
        <v>97</v>
      </c>
      <c r="U41" s="59">
        <v>75665000</v>
      </c>
      <c r="W41" s="59">
        <v>1200</v>
      </c>
      <c r="Y41" s="48" t="s">
        <v>119</v>
      </c>
      <c r="Z41" s="91"/>
    </row>
    <row r="42" spans="1:26" ht="19.5" customHeight="1">
      <c r="A42" s="7" t="s">
        <v>141</v>
      </c>
      <c r="C42" s="48" t="s">
        <v>95</v>
      </c>
      <c r="E42" s="48" t="s">
        <v>96</v>
      </c>
      <c r="G42" s="48" t="s">
        <v>97</v>
      </c>
      <c r="I42" s="59">
        <v>11450000</v>
      </c>
      <c r="K42" s="59">
        <v>1434</v>
      </c>
      <c r="L42" s="91"/>
      <c r="M42" s="48" t="s">
        <v>104</v>
      </c>
      <c r="N42" s="31"/>
      <c r="O42" s="48" t="s">
        <v>95</v>
      </c>
      <c r="P42" s="31"/>
      <c r="Q42" s="48" t="s">
        <v>97</v>
      </c>
      <c r="R42" s="48"/>
      <c r="S42" s="48" t="s">
        <v>97</v>
      </c>
      <c r="U42" s="59">
        <v>0</v>
      </c>
      <c r="W42" s="59">
        <v>0</v>
      </c>
      <c r="Y42" s="48" t="s">
        <v>97</v>
      </c>
      <c r="Z42" s="91"/>
    </row>
    <row r="43" spans="1:26" ht="19.5" customHeight="1">
      <c r="A43" s="7" t="s">
        <v>142</v>
      </c>
      <c r="C43" s="48" t="s">
        <v>95</v>
      </c>
      <c r="E43" s="48" t="s">
        <v>96</v>
      </c>
      <c r="G43" s="48" t="s">
        <v>97</v>
      </c>
      <c r="I43" s="59">
        <v>543000</v>
      </c>
      <c r="K43" s="59">
        <v>700</v>
      </c>
      <c r="L43" s="91"/>
      <c r="M43" s="48" t="s">
        <v>102</v>
      </c>
      <c r="N43" s="31"/>
      <c r="O43" s="48" t="s">
        <v>95</v>
      </c>
      <c r="P43" s="31"/>
      <c r="Q43" s="48" t="s">
        <v>96</v>
      </c>
      <c r="R43" s="48"/>
      <c r="S43" s="48" t="s">
        <v>97</v>
      </c>
      <c r="U43" s="59">
        <v>543000</v>
      </c>
      <c r="W43" s="59">
        <v>700</v>
      </c>
      <c r="Y43" s="48" t="s">
        <v>102</v>
      </c>
      <c r="Z43" s="91"/>
    </row>
    <row r="44" spans="1:26" ht="19.5" customHeight="1">
      <c r="A44" s="7" t="s">
        <v>143</v>
      </c>
      <c r="C44" s="48" t="s">
        <v>95</v>
      </c>
      <c r="E44" s="48" t="s">
        <v>96</v>
      </c>
      <c r="G44" s="48" t="s">
        <v>97</v>
      </c>
      <c r="I44" s="59">
        <v>519000</v>
      </c>
      <c r="K44" s="59">
        <v>6500</v>
      </c>
      <c r="L44" s="91"/>
      <c r="M44" s="48" t="s">
        <v>104</v>
      </c>
      <c r="N44" s="31"/>
      <c r="O44" s="48" t="s">
        <v>95</v>
      </c>
      <c r="P44" s="31"/>
      <c r="Q44" s="48" t="s">
        <v>97</v>
      </c>
      <c r="R44" s="48"/>
      <c r="S44" s="48" t="s">
        <v>97</v>
      </c>
      <c r="U44" s="59">
        <v>0</v>
      </c>
      <c r="W44" s="59">
        <v>0</v>
      </c>
      <c r="Y44" s="48" t="s">
        <v>97</v>
      </c>
      <c r="Z44" s="91"/>
    </row>
    <row r="45" spans="1:26" ht="19.5" customHeight="1">
      <c r="A45" s="7" t="s">
        <v>144</v>
      </c>
      <c r="C45" s="48" t="s">
        <v>95</v>
      </c>
      <c r="E45" s="48" t="s">
        <v>96</v>
      </c>
      <c r="G45" s="48" t="s">
        <v>97</v>
      </c>
      <c r="I45" s="59">
        <v>3635000</v>
      </c>
      <c r="K45" s="59">
        <v>400</v>
      </c>
      <c r="L45" s="91"/>
      <c r="M45" s="48" t="s">
        <v>109</v>
      </c>
      <c r="N45" s="31"/>
      <c r="O45" s="48" t="s">
        <v>95</v>
      </c>
      <c r="P45" s="31"/>
      <c r="Q45" s="48" t="s">
        <v>96</v>
      </c>
      <c r="R45" s="48"/>
      <c r="S45" s="48" t="s">
        <v>97</v>
      </c>
      <c r="U45" s="59">
        <v>18131000</v>
      </c>
      <c r="W45" s="59">
        <v>400</v>
      </c>
      <c r="Y45" s="48" t="s">
        <v>109</v>
      </c>
      <c r="Z45" s="91"/>
    </row>
    <row r="46" spans="1:26" ht="19.5" customHeight="1">
      <c r="A46" s="7" t="s">
        <v>145</v>
      </c>
      <c r="C46" s="48" t="s">
        <v>95</v>
      </c>
      <c r="E46" s="48" t="s">
        <v>96</v>
      </c>
      <c r="G46" s="48" t="s">
        <v>97</v>
      </c>
      <c r="I46" s="59">
        <v>6000</v>
      </c>
      <c r="K46" s="59">
        <v>1700</v>
      </c>
      <c r="L46" s="91"/>
      <c r="M46" s="48" t="s">
        <v>146</v>
      </c>
      <c r="N46" s="31"/>
      <c r="O46" s="48" t="s">
        <v>95</v>
      </c>
      <c r="P46" s="31"/>
      <c r="Q46" s="48" t="s">
        <v>96</v>
      </c>
      <c r="R46" s="48"/>
      <c r="S46" s="48" t="s">
        <v>97</v>
      </c>
      <c r="U46" s="59">
        <v>39000</v>
      </c>
      <c r="W46" s="59">
        <v>1590</v>
      </c>
      <c r="Y46" s="48" t="s">
        <v>146</v>
      </c>
      <c r="Z46" s="91"/>
    </row>
    <row r="47" spans="1:26" ht="19.5" customHeight="1">
      <c r="A47" s="7" t="s">
        <v>147</v>
      </c>
      <c r="C47" s="48" t="s">
        <v>95</v>
      </c>
      <c r="E47" s="48" t="s">
        <v>96</v>
      </c>
      <c r="G47" s="48" t="s">
        <v>97</v>
      </c>
      <c r="I47" s="59">
        <v>11000</v>
      </c>
      <c r="K47" s="59">
        <v>2200</v>
      </c>
      <c r="L47" s="91"/>
      <c r="M47" s="48" t="s">
        <v>146</v>
      </c>
      <c r="N47" s="31"/>
      <c r="O47" s="48" t="s">
        <v>95</v>
      </c>
      <c r="P47" s="31"/>
      <c r="Q47" s="48" t="s">
        <v>96</v>
      </c>
      <c r="R47" s="48"/>
      <c r="S47" s="48" t="s">
        <v>97</v>
      </c>
      <c r="U47" s="59">
        <v>11000</v>
      </c>
      <c r="W47" s="59">
        <v>2090</v>
      </c>
      <c r="Y47" s="48" t="s">
        <v>146</v>
      </c>
      <c r="Z47" s="91"/>
    </row>
    <row r="48" spans="1:26" ht="19.5" customHeight="1">
      <c r="A48" s="7" t="s">
        <v>148</v>
      </c>
      <c r="C48" s="48" t="s">
        <v>95</v>
      </c>
      <c r="E48" s="48" t="s">
        <v>96</v>
      </c>
      <c r="G48" s="48" t="s">
        <v>97</v>
      </c>
      <c r="I48" s="59">
        <v>534000</v>
      </c>
      <c r="K48" s="59">
        <v>200</v>
      </c>
      <c r="L48" s="91"/>
      <c r="M48" s="48" t="s">
        <v>109</v>
      </c>
      <c r="N48" s="31"/>
      <c r="O48" s="48" t="s">
        <v>95</v>
      </c>
      <c r="P48" s="31"/>
      <c r="Q48" s="48" t="s">
        <v>96</v>
      </c>
      <c r="R48" s="48"/>
      <c r="S48" s="48" t="s">
        <v>97</v>
      </c>
      <c r="U48" s="59">
        <v>534000</v>
      </c>
      <c r="W48" s="59">
        <v>200</v>
      </c>
      <c r="Y48" s="48" t="s">
        <v>109</v>
      </c>
      <c r="Z48" s="91"/>
    </row>
    <row r="49" spans="1:26" ht="19.5" customHeight="1">
      <c r="A49" s="7" t="s">
        <v>149</v>
      </c>
      <c r="C49" s="48" t="s">
        <v>95</v>
      </c>
      <c r="E49" s="48" t="s">
        <v>96</v>
      </c>
      <c r="G49" s="48" t="s">
        <v>97</v>
      </c>
      <c r="I49" s="59">
        <v>1918000</v>
      </c>
      <c r="K49" s="59">
        <v>1900</v>
      </c>
      <c r="L49" s="91"/>
      <c r="M49" s="48" t="s">
        <v>98</v>
      </c>
      <c r="N49" s="31"/>
      <c r="O49" s="48" t="s">
        <v>95</v>
      </c>
      <c r="P49" s="31"/>
      <c r="Q49" s="48" t="s">
        <v>97</v>
      </c>
      <c r="R49" s="48"/>
      <c r="S49" s="48" t="s">
        <v>97</v>
      </c>
      <c r="U49" s="59">
        <v>0</v>
      </c>
      <c r="W49" s="59">
        <v>0</v>
      </c>
      <c r="Y49" s="48" t="s">
        <v>97</v>
      </c>
      <c r="Z49" s="91"/>
    </row>
    <row r="50" spans="1:26" ht="19.5" customHeight="1">
      <c r="A50" s="7" t="s">
        <v>82</v>
      </c>
      <c r="C50" s="48" t="s">
        <v>95</v>
      </c>
      <c r="E50" s="48" t="s">
        <v>96</v>
      </c>
      <c r="G50" s="48" t="s">
        <v>97</v>
      </c>
      <c r="I50" s="59">
        <v>209000000</v>
      </c>
      <c r="K50" s="59">
        <v>2800</v>
      </c>
      <c r="L50" s="91"/>
      <c r="M50" s="48" t="s">
        <v>98</v>
      </c>
      <c r="N50" s="31"/>
      <c r="O50" s="48" t="s">
        <v>95</v>
      </c>
      <c r="P50" s="31"/>
      <c r="Q50" s="48" t="s">
        <v>97</v>
      </c>
      <c r="R50" s="48"/>
      <c r="S50" s="48" t="s">
        <v>97</v>
      </c>
      <c r="U50" s="59">
        <v>0</v>
      </c>
      <c r="W50" s="59">
        <v>0</v>
      </c>
      <c r="Y50" s="48" t="s">
        <v>97</v>
      </c>
      <c r="Z50" s="91"/>
    </row>
    <row r="51" spans="1:26" ht="19.5" customHeight="1">
      <c r="A51" s="7" t="s">
        <v>150</v>
      </c>
      <c r="C51" s="48" t="s">
        <v>95</v>
      </c>
      <c r="E51" s="48" t="s">
        <v>96</v>
      </c>
      <c r="G51" s="48" t="s">
        <v>97</v>
      </c>
      <c r="I51" s="59">
        <v>6000</v>
      </c>
      <c r="K51" s="59">
        <v>1800</v>
      </c>
      <c r="L51" s="91"/>
      <c r="M51" s="48" t="s">
        <v>146</v>
      </c>
      <c r="N51" s="31"/>
      <c r="O51" s="48" t="s">
        <v>95</v>
      </c>
      <c r="P51" s="31"/>
      <c r="Q51" s="48" t="s">
        <v>96</v>
      </c>
      <c r="R51" s="48"/>
      <c r="S51" s="48" t="s">
        <v>97</v>
      </c>
      <c r="U51" s="59">
        <v>50000</v>
      </c>
      <c r="W51" s="59">
        <v>1690</v>
      </c>
      <c r="Y51" s="48" t="s">
        <v>146</v>
      </c>
      <c r="Z51" s="91"/>
    </row>
    <row r="52" spans="1:26" ht="19.5" customHeight="1">
      <c r="A52" s="7" t="s">
        <v>151</v>
      </c>
      <c r="C52" s="48" t="s">
        <v>95</v>
      </c>
      <c r="E52" s="48" t="s">
        <v>96</v>
      </c>
      <c r="G52" s="48" t="s">
        <v>97</v>
      </c>
      <c r="I52" s="59">
        <v>16000</v>
      </c>
      <c r="K52" s="59">
        <v>950</v>
      </c>
      <c r="L52" s="91"/>
      <c r="M52" s="48" t="s">
        <v>100</v>
      </c>
      <c r="N52" s="31"/>
      <c r="O52" s="48" t="s">
        <v>95</v>
      </c>
      <c r="P52" s="31"/>
      <c r="Q52" s="48" t="s">
        <v>97</v>
      </c>
      <c r="R52" s="48"/>
      <c r="S52" s="48" t="s">
        <v>97</v>
      </c>
      <c r="U52" s="59">
        <v>0</v>
      </c>
      <c r="W52" s="59">
        <v>0</v>
      </c>
      <c r="Y52" s="48" t="s">
        <v>97</v>
      </c>
      <c r="Z52" s="91"/>
    </row>
    <row r="53" spans="1:26" ht="19.5" customHeight="1">
      <c r="A53" s="7" t="s">
        <v>152</v>
      </c>
      <c r="C53" s="48" t="s">
        <v>95</v>
      </c>
      <c r="E53" s="48" t="s">
        <v>96</v>
      </c>
      <c r="G53" s="48" t="s">
        <v>97</v>
      </c>
      <c r="I53" s="59">
        <v>16964000</v>
      </c>
      <c r="K53" s="59">
        <v>5500</v>
      </c>
      <c r="L53" s="91"/>
      <c r="M53" s="48" t="s">
        <v>104</v>
      </c>
      <c r="N53" s="31"/>
      <c r="O53" s="48" t="s">
        <v>95</v>
      </c>
      <c r="P53" s="31"/>
      <c r="Q53" s="48" t="s">
        <v>97</v>
      </c>
      <c r="R53" s="48"/>
      <c r="S53" s="48" t="s">
        <v>97</v>
      </c>
      <c r="U53" s="59">
        <v>0</v>
      </c>
      <c r="W53" s="59">
        <v>0</v>
      </c>
      <c r="Y53" s="48" t="s">
        <v>97</v>
      </c>
      <c r="Z53" s="91"/>
    </row>
    <row r="54" spans="1:26" ht="19.5" customHeight="1">
      <c r="A54" s="7" t="s">
        <v>153</v>
      </c>
      <c r="C54" s="48" t="s">
        <v>95</v>
      </c>
      <c r="E54" s="48" t="s">
        <v>96</v>
      </c>
      <c r="G54" s="48" t="s">
        <v>97</v>
      </c>
      <c r="I54" s="59">
        <v>271000</v>
      </c>
      <c r="K54" s="59">
        <v>934</v>
      </c>
      <c r="L54" s="91"/>
      <c r="M54" s="48" t="s">
        <v>104</v>
      </c>
      <c r="N54" s="31"/>
      <c r="O54" s="48" t="s">
        <v>95</v>
      </c>
      <c r="P54" s="31"/>
      <c r="Q54" s="48" t="s">
        <v>97</v>
      </c>
      <c r="R54" s="48"/>
      <c r="S54" s="48" t="s">
        <v>97</v>
      </c>
      <c r="U54" s="59">
        <v>0</v>
      </c>
      <c r="W54" s="59">
        <v>0</v>
      </c>
      <c r="Y54" s="48" t="s">
        <v>97</v>
      </c>
      <c r="Z54" s="91"/>
    </row>
    <row r="55" spans="1:26" ht="19.5" customHeight="1">
      <c r="A55" s="7" t="s">
        <v>154</v>
      </c>
      <c r="C55" s="48" t="s">
        <v>95</v>
      </c>
      <c r="E55" s="48" t="s">
        <v>96</v>
      </c>
      <c r="G55" s="48" t="s">
        <v>97</v>
      </c>
      <c r="I55" s="59">
        <v>204217000</v>
      </c>
      <c r="K55" s="59">
        <v>2600</v>
      </c>
      <c r="L55" s="91"/>
      <c r="M55" s="48" t="s">
        <v>116</v>
      </c>
      <c r="N55" s="31"/>
      <c r="O55" s="48" t="s">
        <v>95</v>
      </c>
      <c r="P55" s="31"/>
      <c r="Q55" s="48" t="s">
        <v>97</v>
      </c>
      <c r="R55" s="48"/>
      <c r="S55" s="48" t="s">
        <v>97</v>
      </c>
      <c r="U55" s="59">
        <v>0</v>
      </c>
      <c r="W55" s="59">
        <v>0</v>
      </c>
      <c r="Y55" s="48" t="s">
        <v>97</v>
      </c>
      <c r="Z55" s="91"/>
    </row>
    <row r="56" spans="1:26" ht="19.5" customHeight="1">
      <c r="A56" s="7" t="s">
        <v>155</v>
      </c>
      <c r="C56" s="48" t="s">
        <v>95</v>
      </c>
      <c r="E56" s="48" t="s">
        <v>96</v>
      </c>
      <c r="G56" s="48" t="s">
        <v>97</v>
      </c>
      <c r="I56" s="59">
        <v>23478000</v>
      </c>
      <c r="K56" s="59">
        <v>800</v>
      </c>
      <c r="L56" s="91"/>
      <c r="M56" s="48" t="s">
        <v>119</v>
      </c>
      <c r="N56" s="31"/>
      <c r="O56" s="48" t="s">
        <v>95</v>
      </c>
      <c r="P56" s="31"/>
      <c r="Q56" s="48" t="s">
        <v>96</v>
      </c>
      <c r="R56" s="48"/>
      <c r="S56" s="48" t="s">
        <v>97</v>
      </c>
      <c r="U56" s="59">
        <v>24731000</v>
      </c>
      <c r="W56" s="59">
        <v>800</v>
      </c>
      <c r="Y56" s="48" t="s">
        <v>119</v>
      </c>
      <c r="Z56" s="91"/>
    </row>
    <row r="57" spans="1:26" ht="19.5" customHeight="1">
      <c r="A57" s="7" t="s">
        <v>156</v>
      </c>
      <c r="C57" s="48" t="s">
        <v>95</v>
      </c>
      <c r="E57" s="48" t="s">
        <v>96</v>
      </c>
      <c r="G57" s="48" t="s">
        <v>97</v>
      </c>
      <c r="I57" s="59">
        <v>14249000</v>
      </c>
      <c r="K57" s="59">
        <v>1050</v>
      </c>
      <c r="L57" s="91"/>
      <c r="M57" s="48" t="s">
        <v>100</v>
      </c>
      <c r="N57" s="31"/>
      <c r="O57" s="48" t="s">
        <v>95</v>
      </c>
      <c r="P57" s="31"/>
      <c r="Q57" s="48" t="s">
        <v>97</v>
      </c>
      <c r="R57" s="48"/>
      <c r="S57" s="48" t="s">
        <v>97</v>
      </c>
      <c r="U57" s="59">
        <v>0</v>
      </c>
      <c r="W57" s="59">
        <v>0</v>
      </c>
      <c r="Y57" s="48" t="s">
        <v>97</v>
      </c>
      <c r="Z57" s="91"/>
    </row>
    <row r="58" spans="1:26" ht="19.5" customHeight="1">
      <c r="A58" s="7" t="s">
        <v>157</v>
      </c>
      <c r="C58" s="48" t="s">
        <v>95</v>
      </c>
      <c r="E58" s="48" t="s">
        <v>96</v>
      </c>
      <c r="G58" s="48" t="s">
        <v>97</v>
      </c>
      <c r="I58" s="59">
        <v>10041000</v>
      </c>
      <c r="K58" s="59">
        <v>1200</v>
      </c>
      <c r="L58" s="91"/>
      <c r="M58" s="48" t="s">
        <v>158</v>
      </c>
      <c r="N58" s="31"/>
      <c r="O58" s="48" t="s">
        <v>95</v>
      </c>
      <c r="P58" s="31"/>
      <c r="Q58" s="48" t="s">
        <v>97</v>
      </c>
      <c r="R58" s="48"/>
      <c r="S58" s="48" t="s">
        <v>97</v>
      </c>
      <c r="U58" s="59">
        <v>0</v>
      </c>
      <c r="W58" s="59">
        <v>0</v>
      </c>
      <c r="Y58" s="48" t="s">
        <v>97</v>
      </c>
      <c r="Z58" s="91"/>
    </row>
    <row r="59" spans="1:26" ht="19.5" customHeight="1">
      <c r="A59" s="7" t="s">
        <v>159</v>
      </c>
      <c r="C59" s="48" t="s">
        <v>95</v>
      </c>
      <c r="E59" s="48" t="s">
        <v>96</v>
      </c>
      <c r="G59" s="48" t="s">
        <v>97</v>
      </c>
      <c r="I59" s="59">
        <v>426000</v>
      </c>
      <c r="K59" s="59">
        <v>800</v>
      </c>
      <c r="L59" s="91"/>
      <c r="M59" s="48" t="s">
        <v>100</v>
      </c>
      <c r="N59" s="31"/>
      <c r="O59" s="48" t="s">
        <v>95</v>
      </c>
      <c r="P59" s="31"/>
      <c r="Q59" s="48" t="s">
        <v>97</v>
      </c>
      <c r="R59" s="48"/>
      <c r="S59" s="48" t="s">
        <v>97</v>
      </c>
      <c r="U59" s="59">
        <v>0</v>
      </c>
      <c r="W59" s="59">
        <v>0</v>
      </c>
      <c r="Y59" s="48" t="s">
        <v>97</v>
      </c>
      <c r="Z59" s="91"/>
    </row>
    <row r="60" spans="1:26" ht="19.5" customHeight="1">
      <c r="A60" s="7" t="s">
        <v>160</v>
      </c>
      <c r="C60" s="48" t="s">
        <v>95</v>
      </c>
      <c r="E60" s="48" t="s">
        <v>96</v>
      </c>
      <c r="G60" s="48" t="s">
        <v>97</v>
      </c>
      <c r="I60" s="59">
        <v>129657000</v>
      </c>
      <c r="K60" s="59">
        <v>1000</v>
      </c>
      <c r="L60" s="91"/>
      <c r="M60" s="48" t="s">
        <v>102</v>
      </c>
      <c r="N60" s="31"/>
      <c r="O60" s="48" t="s">
        <v>95</v>
      </c>
      <c r="P60" s="31"/>
      <c r="Q60" s="48" t="s">
        <v>96</v>
      </c>
      <c r="R60" s="48"/>
      <c r="S60" s="48" t="s">
        <v>97</v>
      </c>
      <c r="U60" s="59">
        <v>204954000</v>
      </c>
      <c r="W60" s="59">
        <v>1000</v>
      </c>
      <c r="Y60" s="48" t="s">
        <v>102</v>
      </c>
      <c r="Z60" s="91"/>
    </row>
    <row r="61" spans="1:26" ht="19.5" customHeight="1">
      <c r="A61" s="7" t="s">
        <v>161</v>
      </c>
      <c r="C61" s="48" t="s">
        <v>95</v>
      </c>
      <c r="E61" s="48" t="s">
        <v>96</v>
      </c>
      <c r="G61" s="48" t="s">
        <v>97</v>
      </c>
      <c r="I61" s="59">
        <v>14350000</v>
      </c>
      <c r="K61" s="59">
        <v>2400</v>
      </c>
      <c r="L61" s="91"/>
      <c r="M61" s="48" t="s">
        <v>98</v>
      </c>
      <c r="N61" s="31"/>
      <c r="O61" s="48" t="s">
        <v>95</v>
      </c>
      <c r="P61" s="31"/>
      <c r="Q61" s="48" t="s">
        <v>97</v>
      </c>
      <c r="R61" s="48"/>
      <c r="S61" s="48" t="s">
        <v>97</v>
      </c>
      <c r="U61" s="59">
        <v>0</v>
      </c>
      <c r="W61" s="59">
        <v>0</v>
      </c>
      <c r="Y61" s="48" t="s">
        <v>97</v>
      </c>
      <c r="Z61" s="91"/>
    </row>
    <row r="62" spans="1:26" ht="19.5" customHeight="1">
      <c r="A62" s="7" t="s">
        <v>84</v>
      </c>
      <c r="C62" s="48" t="s">
        <v>95</v>
      </c>
      <c r="E62" s="48" t="s">
        <v>96</v>
      </c>
      <c r="G62" s="48" t="s">
        <v>97</v>
      </c>
      <c r="I62" s="59">
        <v>19601000</v>
      </c>
      <c r="K62" s="59">
        <v>2600</v>
      </c>
      <c r="L62" s="91"/>
      <c r="M62" s="48" t="s">
        <v>98</v>
      </c>
      <c r="N62" s="31"/>
      <c r="O62" s="48" t="s">
        <v>95</v>
      </c>
      <c r="P62" s="31"/>
      <c r="Q62" s="48" t="s">
        <v>97</v>
      </c>
      <c r="R62" s="48"/>
      <c r="S62" s="48" t="s">
        <v>97</v>
      </c>
      <c r="U62" s="59">
        <v>0</v>
      </c>
      <c r="W62" s="59">
        <v>0</v>
      </c>
      <c r="Y62" s="48" t="s">
        <v>97</v>
      </c>
      <c r="Z62" s="91"/>
    </row>
    <row r="63" spans="1:26" ht="19.5" customHeight="1">
      <c r="A63" s="7" t="s">
        <v>162</v>
      </c>
      <c r="C63" s="48" t="s">
        <v>95</v>
      </c>
      <c r="E63" s="48" t="s">
        <v>96</v>
      </c>
      <c r="G63" s="48" t="s">
        <v>97</v>
      </c>
      <c r="I63" s="59">
        <v>5319000</v>
      </c>
      <c r="K63" s="59">
        <v>1434</v>
      </c>
      <c r="L63" s="91"/>
      <c r="M63" s="48" t="s">
        <v>163</v>
      </c>
      <c r="N63" s="31"/>
      <c r="O63" s="48" t="s">
        <v>95</v>
      </c>
      <c r="P63" s="31"/>
      <c r="Q63" s="48" t="s">
        <v>96</v>
      </c>
      <c r="R63" s="48"/>
      <c r="S63" s="48" t="s">
        <v>97</v>
      </c>
      <c r="U63" s="59">
        <v>42199000</v>
      </c>
      <c r="W63" s="59">
        <v>1434</v>
      </c>
      <c r="Y63" s="48" t="s">
        <v>163</v>
      </c>
      <c r="Z63" s="91"/>
    </row>
    <row r="64" spans="1:26" ht="19.5" customHeight="1">
      <c r="A64" s="7" t="s">
        <v>164</v>
      </c>
      <c r="C64" s="48" t="s">
        <v>95</v>
      </c>
      <c r="E64" s="48" t="s">
        <v>96</v>
      </c>
      <c r="G64" s="48" t="s">
        <v>97</v>
      </c>
      <c r="I64" s="59">
        <v>3685000</v>
      </c>
      <c r="K64" s="59">
        <v>700</v>
      </c>
      <c r="L64" s="91"/>
      <c r="M64" s="48" t="s">
        <v>111</v>
      </c>
      <c r="N64" s="31"/>
      <c r="O64" s="48" t="s">
        <v>95</v>
      </c>
      <c r="P64" s="31"/>
      <c r="Q64" s="48" t="s">
        <v>96</v>
      </c>
      <c r="R64" s="48"/>
      <c r="S64" s="48" t="s">
        <v>97</v>
      </c>
      <c r="U64" s="59">
        <v>3685000</v>
      </c>
      <c r="W64" s="59">
        <v>678</v>
      </c>
      <c r="Y64" s="48" t="s">
        <v>111</v>
      </c>
      <c r="Z64" s="91"/>
    </row>
    <row r="65" spans="1:26" ht="21.75" customHeight="1">
      <c r="A65" s="213">
        <v>3</v>
      </c>
      <c r="B65" s="213"/>
      <c r="C65" s="213"/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  <c r="R65" s="213"/>
      <c r="S65" s="213"/>
      <c r="T65" s="213"/>
      <c r="U65" s="213"/>
      <c r="V65" s="213"/>
      <c r="W65" s="213"/>
      <c r="X65" s="213"/>
      <c r="Y65" s="213"/>
    </row>
    <row r="66" spans="1:26" ht="18.75" customHeight="1">
      <c r="A66" s="207" t="s">
        <v>0</v>
      </c>
      <c r="B66" s="207"/>
      <c r="C66" s="207"/>
      <c r="D66" s="207"/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7"/>
      <c r="P66" s="207"/>
      <c r="Q66" s="207"/>
      <c r="R66" s="207"/>
      <c r="S66" s="207"/>
      <c r="T66" s="207"/>
      <c r="U66" s="207"/>
      <c r="V66" s="207"/>
      <c r="W66" s="207"/>
      <c r="X66" s="207"/>
      <c r="Y66" s="207"/>
      <c r="Z66" s="23"/>
    </row>
    <row r="67" spans="1:26" ht="18.75" customHeight="1">
      <c r="A67" s="207" t="s">
        <v>1</v>
      </c>
      <c r="B67" s="207"/>
      <c r="C67" s="207"/>
      <c r="D67" s="207"/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7"/>
      <c r="P67" s="207"/>
      <c r="Q67" s="207"/>
      <c r="R67" s="207"/>
      <c r="S67" s="207"/>
      <c r="T67" s="207"/>
      <c r="U67" s="207"/>
      <c r="V67" s="207"/>
      <c r="W67" s="207"/>
      <c r="X67" s="207"/>
      <c r="Y67" s="207"/>
      <c r="Z67" s="1"/>
    </row>
    <row r="68" spans="1:26" ht="18.75" customHeight="1">
      <c r="A68" s="207" t="s">
        <v>2</v>
      </c>
      <c r="B68" s="207"/>
      <c r="C68" s="207"/>
      <c r="D68" s="207"/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7"/>
      <c r="P68" s="207"/>
      <c r="Q68" s="207"/>
      <c r="R68" s="207"/>
      <c r="S68" s="207"/>
      <c r="T68" s="207"/>
      <c r="U68" s="207"/>
      <c r="V68" s="207"/>
      <c r="W68" s="207"/>
      <c r="X68" s="207"/>
      <c r="Y68" s="207"/>
      <c r="Z68" s="1"/>
    </row>
    <row r="69" spans="1:26" ht="5.25" customHeight="1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1"/>
    </row>
    <row r="70" spans="1:26" ht="21.75" customHeight="1">
      <c r="A70" s="46" t="s">
        <v>89</v>
      </c>
      <c r="B70" s="46"/>
      <c r="C70" s="96"/>
      <c r="D70" s="96"/>
      <c r="E70" s="96"/>
      <c r="F70" s="46"/>
      <c r="G70" s="96"/>
      <c r="H70" s="46"/>
      <c r="I70" s="96"/>
      <c r="J70" s="96"/>
      <c r="K70" s="96"/>
      <c r="L70" s="46"/>
      <c r="M70" s="96"/>
      <c r="N70" s="46"/>
      <c r="O70" s="96"/>
      <c r="P70" s="46"/>
      <c r="Q70" s="96"/>
      <c r="R70" s="96"/>
      <c r="S70" s="96"/>
      <c r="T70" s="96"/>
      <c r="U70" s="96"/>
      <c r="V70" s="96"/>
      <c r="W70" s="96"/>
      <c r="X70" s="96"/>
      <c r="Y70" s="96"/>
      <c r="Z70" s="46"/>
    </row>
    <row r="71" spans="1:26" ht="3" customHeight="1">
      <c r="A71" s="46"/>
      <c r="B71" s="46"/>
      <c r="C71" s="96"/>
      <c r="D71" s="96"/>
      <c r="E71" s="96"/>
      <c r="F71" s="46"/>
      <c r="G71" s="96"/>
      <c r="H71" s="46"/>
      <c r="I71" s="96"/>
      <c r="J71" s="96"/>
      <c r="K71" s="96"/>
      <c r="L71" s="46"/>
      <c r="M71" s="96"/>
      <c r="N71" s="46"/>
      <c r="O71" s="96"/>
      <c r="P71" s="46"/>
      <c r="Q71" s="96"/>
      <c r="R71" s="96"/>
      <c r="S71" s="96"/>
      <c r="T71" s="96"/>
      <c r="U71" s="96"/>
      <c r="V71" s="96"/>
      <c r="W71" s="96"/>
      <c r="X71" s="96"/>
      <c r="Y71" s="96"/>
      <c r="Z71" s="46"/>
    </row>
    <row r="72" spans="1:26" ht="21.75" customHeight="1">
      <c r="C72" s="217" t="s">
        <v>7</v>
      </c>
      <c r="D72" s="217"/>
      <c r="E72" s="217"/>
      <c r="F72" s="217"/>
      <c r="G72" s="217"/>
      <c r="H72" s="217"/>
      <c r="I72" s="217"/>
      <c r="J72" s="217"/>
      <c r="K72" s="217"/>
      <c r="L72" s="217"/>
      <c r="M72" s="217"/>
      <c r="N72" s="92"/>
      <c r="O72" s="217" t="s">
        <v>9</v>
      </c>
      <c r="P72" s="217"/>
      <c r="Q72" s="217"/>
      <c r="R72" s="217"/>
      <c r="S72" s="217"/>
      <c r="T72" s="217"/>
      <c r="U72" s="217"/>
      <c r="V72" s="217"/>
      <c r="W72" s="217"/>
      <c r="X72" s="217"/>
      <c r="Y72" s="217"/>
    </row>
    <row r="73" spans="1:26" ht="21.75" customHeight="1">
      <c r="A73" s="3" t="s">
        <v>86</v>
      </c>
      <c r="C73" s="5" t="s">
        <v>90</v>
      </c>
      <c r="D73" s="84"/>
      <c r="E73" s="5" t="s">
        <v>91</v>
      </c>
      <c r="F73" s="13"/>
      <c r="G73" s="5" t="s">
        <v>92</v>
      </c>
      <c r="H73" s="13"/>
      <c r="I73" s="5" t="s">
        <v>93</v>
      </c>
      <c r="J73" s="84"/>
      <c r="K73" s="5" t="s">
        <v>87</v>
      </c>
      <c r="L73" s="94"/>
      <c r="M73" s="5" t="s">
        <v>88</v>
      </c>
      <c r="N73" s="93"/>
      <c r="O73" s="5" t="s">
        <v>90</v>
      </c>
      <c r="P73" s="93"/>
      <c r="Q73" s="5" t="s">
        <v>91</v>
      </c>
      <c r="R73" s="5"/>
      <c r="S73" s="5" t="s">
        <v>92</v>
      </c>
      <c r="T73" s="84"/>
      <c r="U73" s="5" t="s">
        <v>93</v>
      </c>
      <c r="V73" s="84"/>
      <c r="W73" s="5" t="s">
        <v>87</v>
      </c>
      <c r="X73" s="84"/>
      <c r="Y73" s="5" t="s">
        <v>88</v>
      </c>
      <c r="Z73" s="91"/>
    </row>
    <row r="74" spans="1:26" ht="18.75" customHeight="1">
      <c r="A74" s="7" t="s">
        <v>166</v>
      </c>
      <c r="C74" s="48" t="s">
        <v>95</v>
      </c>
      <c r="E74" s="48" t="s">
        <v>96</v>
      </c>
      <c r="G74" s="48" t="s">
        <v>97</v>
      </c>
      <c r="I74" s="59">
        <v>346949000</v>
      </c>
      <c r="K74" s="59">
        <v>1100</v>
      </c>
      <c r="L74" s="91"/>
      <c r="M74" s="48" t="s">
        <v>104</v>
      </c>
      <c r="N74" s="31"/>
      <c r="O74" s="48" t="s">
        <v>95</v>
      </c>
      <c r="P74" s="31"/>
      <c r="Q74" s="48" t="s">
        <v>97</v>
      </c>
      <c r="R74" s="48"/>
      <c r="S74" s="48" t="s">
        <v>97</v>
      </c>
      <c r="U74" s="59">
        <v>0</v>
      </c>
      <c r="W74" s="59">
        <v>0</v>
      </c>
      <c r="Y74" s="48" t="s">
        <v>97</v>
      </c>
      <c r="Z74" s="91"/>
    </row>
    <row r="75" spans="1:26" ht="18.75" customHeight="1">
      <c r="A75" s="7" t="s">
        <v>167</v>
      </c>
      <c r="C75" s="48" t="s">
        <v>95</v>
      </c>
      <c r="E75" s="48" t="s">
        <v>96</v>
      </c>
      <c r="G75" s="48" t="s">
        <v>97</v>
      </c>
      <c r="I75" s="59">
        <v>370998000</v>
      </c>
      <c r="K75" s="59">
        <v>1000</v>
      </c>
      <c r="L75" s="91"/>
      <c r="M75" s="48" t="s">
        <v>119</v>
      </c>
      <c r="N75" s="31"/>
      <c r="O75" s="48" t="s">
        <v>95</v>
      </c>
      <c r="P75" s="31"/>
      <c r="Q75" s="48" t="s">
        <v>96</v>
      </c>
      <c r="R75" s="48"/>
      <c r="S75" s="48" t="s">
        <v>97</v>
      </c>
      <c r="U75" s="59">
        <v>339630000</v>
      </c>
      <c r="W75" s="59">
        <v>1000</v>
      </c>
      <c r="Y75" s="48" t="s">
        <v>119</v>
      </c>
      <c r="Z75" s="91"/>
    </row>
    <row r="76" spans="1:26" ht="18.75" customHeight="1">
      <c r="A76" s="7" t="s">
        <v>168</v>
      </c>
      <c r="C76" s="48" t="s">
        <v>95</v>
      </c>
      <c r="E76" s="48" t="s">
        <v>96</v>
      </c>
      <c r="G76" s="48" t="s">
        <v>97</v>
      </c>
      <c r="I76" s="59">
        <v>224000</v>
      </c>
      <c r="K76" s="59">
        <v>5500</v>
      </c>
      <c r="L76" s="91"/>
      <c r="M76" s="48" t="s">
        <v>116</v>
      </c>
      <c r="N76" s="31"/>
      <c r="O76" s="48" t="s">
        <v>95</v>
      </c>
      <c r="P76" s="31"/>
      <c r="Q76" s="48" t="s">
        <v>97</v>
      </c>
      <c r="R76" s="48"/>
      <c r="S76" s="48" t="s">
        <v>97</v>
      </c>
      <c r="U76" s="59">
        <v>0</v>
      </c>
      <c r="W76" s="59">
        <v>0</v>
      </c>
      <c r="Y76" s="48" t="s">
        <v>97</v>
      </c>
      <c r="Z76" s="91"/>
    </row>
    <row r="77" spans="1:26" ht="18.75" customHeight="1">
      <c r="A77" s="7" t="s">
        <v>169</v>
      </c>
      <c r="C77" s="48" t="s">
        <v>95</v>
      </c>
      <c r="E77" s="48" t="s">
        <v>96</v>
      </c>
      <c r="G77" s="48" t="s">
        <v>97</v>
      </c>
      <c r="I77" s="59">
        <v>10421000</v>
      </c>
      <c r="K77" s="59">
        <v>2200</v>
      </c>
      <c r="L77" s="91"/>
      <c r="M77" s="48" t="s">
        <v>116</v>
      </c>
      <c r="N77" s="31"/>
      <c r="O77" s="48" t="s">
        <v>95</v>
      </c>
      <c r="P77" s="31"/>
      <c r="Q77" s="48" t="s">
        <v>97</v>
      </c>
      <c r="R77" s="48"/>
      <c r="S77" s="48" t="s">
        <v>97</v>
      </c>
      <c r="U77" s="59">
        <v>0</v>
      </c>
      <c r="W77" s="59">
        <v>0</v>
      </c>
      <c r="Y77" s="48" t="s">
        <v>97</v>
      </c>
      <c r="Z77" s="91"/>
    </row>
    <row r="78" spans="1:26" ht="18.75" customHeight="1">
      <c r="A78" s="7" t="s">
        <v>170</v>
      </c>
      <c r="C78" s="48" t="s">
        <v>95</v>
      </c>
      <c r="E78" s="48" t="s">
        <v>96</v>
      </c>
      <c r="G78" s="48" t="s">
        <v>97</v>
      </c>
      <c r="I78" s="59">
        <v>80000</v>
      </c>
      <c r="K78" s="59">
        <v>1734</v>
      </c>
      <c r="L78" s="91"/>
      <c r="M78" s="48" t="s">
        <v>163</v>
      </c>
      <c r="N78" s="31"/>
      <c r="O78" s="48" t="s">
        <v>95</v>
      </c>
      <c r="P78" s="31"/>
      <c r="Q78" s="48" t="s">
        <v>96</v>
      </c>
      <c r="R78" s="48"/>
      <c r="S78" s="48" t="s">
        <v>97</v>
      </c>
      <c r="U78" s="59">
        <v>80000</v>
      </c>
      <c r="W78" s="59">
        <v>1734</v>
      </c>
      <c r="Y78" s="48" t="s">
        <v>163</v>
      </c>
      <c r="Z78" s="91"/>
    </row>
    <row r="79" spans="1:26" ht="18.75" customHeight="1">
      <c r="A79" s="7" t="s">
        <v>171</v>
      </c>
      <c r="C79" s="48" t="s">
        <v>95</v>
      </c>
      <c r="E79" s="48" t="s">
        <v>96</v>
      </c>
      <c r="G79" s="48" t="s">
        <v>97</v>
      </c>
      <c r="I79" s="59">
        <v>20630000</v>
      </c>
      <c r="K79" s="59">
        <v>2000</v>
      </c>
      <c r="L79" s="91"/>
      <c r="M79" s="48" t="s">
        <v>98</v>
      </c>
      <c r="N79" s="31"/>
      <c r="O79" s="48" t="s">
        <v>95</v>
      </c>
      <c r="P79" s="31"/>
      <c r="Q79" s="48" t="s">
        <v>97</v>
      </c>
      <c r="R79" s="48"/>
      <c r="S79" s="48" t="s">
        <v>97</v>
      </c>
      <c r="U79" s="59">
        <v>0</v>
      </c>
      <c r="W79" s="59">
        <v>0</v>
      </c>
      <c r="Y79" s="48" t="s">
        <v>97</v>
      </c>
      <c r="Z79" s="91"/>
    </row>
    <row r="80" spans="1:26" ht="18.75" customHeight="1">
      <c r="A80" s="7" t="s">
        <v>172</v>
      </c>
      <c r="C80" s="48" t="s">
        <v>95</v>
      </c>
      <c r="E80" s="48" t="s">
        <v>96</v>
      </c>
      <c r="G80" s="48" t="s">
        <v>97</v>
      </c>
      <c r="I80" s="59">
        <v>1513000</v>
      </c>
      <c r="K80" s="59">
        <v>1634</v>
      </c>
      <c r="L80" s="91"/>
      <c r="M80" s="48" t="s">
        <v>163</v>
      </c>
      <c r="N80" s="31"/>
      <c r="O80" s="48" t="s">
        <v>95</v>
      </c>
      <c r="P80" s="31"/>
      <c r="Q80" s="48" t="s">
        <v>96</v>
      </c>
      <c r="R80" s="48"/>
      <c r="S80" s="48" t="s">
        <v>97</v>
      </c>
      <c r="U80" s="59">
        <v>1513000</v>
      </c>
      <c r="W80" s="59">
        <v>1634</v>
      </c>
      <c r="Y80" s="48" t="s">
        <v>163</v>
      </c>
      <c r="Z80" s="91"/>
    </row>
    <row r="81" spans="1:26" ht="18.75" customHeight="1">
      <c r="A81" s="7" t="s">
        <v>173</v>
      </c>
      <c r="C81" s="48" t="s">
        <v>95</v>
      </c>
      <c r="E81" s="48" t="s">
        <v>96</v>
      </c>
      <c r="G81" s="48" t="s">
        <v>97</v>
      </c>
      <c r="I81" s="59">
        <v>3942000</v>
      </c>
      <c r="K81" s="59">
        <v>900</v>
      </c>
      <c r="L81" s="91"/>
      <c r="M81" s="48" t="s">
        <v>104</v>
      </c>
      <c r="N81" s="31"/>
      <c r="O81" s="48" t="s">
        <v>95</v>
      </c>
      <c r="P81" s="31"/>
      <c r="Q81" s="48" t="s">
        <v>97</v>
      </c>
      <c r="R81" s="48"/>
      <c r="S81" s="48" t="s">
        <v>97</v>
      </c>
      <c r="U81" s="59">
        <v>0</v>
      </c>
      <c r="W81" s="59">
        <v>0</v>
      </c>
      <c r="Y81" s="48" t="s">
        <v>97</v>
      </c>
      <c r="Z81" s="91"/>
    </row>
    <row r="82" spans="1:26" ht="18.75" customHeight="1">
      <c r="A82" s="7" t="s">
        <v>174</v>
      </c>
      <c r="C82" s="48" t="s">
        <v>95</v>
      </c>
      <c r="E82" s="48" t="s">
        <v>96</v>
      </c>
      <c r="G82" s="48" t="s">
        <v>97</v>
      </c>
      <c r="I82" s="59">
        <v>34000000</v>
      </c>
      <c r="K82" s="59">
        <v>1200</v>
      </c>
      <c r="L82" s="91"/>
      <c r="M82" s="48" t="s">
        <v>104</v>
      </c>
      <c r="N82" s="31"/>
      <c r="O82" s="48" t="s">
        <v>95</v>
      </c>
      <c r="P82" s="31"/>
      <c r="Q82" s="48" t="s">
        <v>97</v>
      </c>
      <c r="R82" s="48"/>
      <c r="S82" s="48" t="s">
        <v>97</v>
      </c>
      <c r="U82" s="59">
        <v>0</v>
      </c>
      <c r="W82" s="59">
        <v>0</v>
      </c>
      <c r="Y82" s="48" t="s">
        <v>97</v>
      </c>
      <c r="Z82" s="91"/>
    </row>
    <row r="83" spans="1:26" ht="18.75" customHeight="1">
      <c r="A83" s="7" t="s">
        <v>175</v>
      </c>
      <c r="C83" s="48" t="s">
        <v>95</v>
      </c>
      <c r="E83" s="48" t="s">
        <v>96</v>
      </c>
      <c r="G83" s="48" t="s">
        <v>97</v>
      </c>
      <c r="I83" s="59">
        <v>2401000</v>
      </c>
      <c r="K83" s="59">
        <v>1800</v>
      </c>
      <c r="L83" s="91"/>
      <c r="M83" s="48" t="s">
        <v>98</v>
      </c>
      <c r="N83" s="31"/>
      <c r="O83" s="48" t="s">
        <v>95</v>
      </c>
      <c r="P83" s="31"/>
      <c r="Q83" s="48" t="s">
        <v>97</v>
      </c>
      <c r="R83" s="48"/>
      <c r="S83" s="48" t="s">
        <v>97</v>
      </c>
      <c r="U83" s="59">
        <v>0</v>
      </c>
      <c r="W83" s="59">
        <v>0</v>
      </c>
      <c r="Y83" s="48" t="s">
        <v>97</v>
      </c>
      <c r="Z83" s="91"/>
    </row>
    <row r="84" spans="1:26" ht="18.75" customHeight="1">
      <c r="A84" s="7" t="s">
        <v>176</v>
      </c>
      <c r="C84" s="48" t="s">
        <v>95</v>
      </c>
      <c r="E84" s="48" t="s">
        <v>96</v>
      </c>
      <c r="G84" s="48" t="s">
        <v>97</v>
      </c>
      <c r="I84" s="59">
        <v>9000</v>
      </c>
      <c r="K84" s="59">
        <v>900</v>
      </c>
      <c r="L84" s="91"/>
      <c r="M84" s="48" t="s">
        <v>100</v>
      </c>
      <c r="N84" s="31"/>
      <c r="O84" s="48" t="s">
        <v>95</v>
      </c>
      <c r="P84" s="31"/>
      <c r="Q84" s="48" t="s">
        <v>97</v>
      </c>
      <c r="R84" s="48"/>
      <c r="S84" s="48" t="s">
        <v>97</v>
      </c>
      <c r="U84" s="59">
        <v>0</v>
      </c>
      <c r="W84" s="59">
        <v>0</v>
      </c>
      <c r="Y84" s="48" t="s">
        <v>97</v>
      </c>
      <c r="Z84" s="91"/>
    </row>
    <row r="85" spans="1:26" ht="18.75" customHeight="1">
      <c r="A85" s="7" t="s">
        <v>177</v>
      </c>
      <c r="C85" s="48" t="s">
        <v>95</v>
      </c>
      <c r="E85" s="48" t="s">
        <v>96</v>
      </c>
      <c r="G85" s="48" t="s">
        <v>97</v>
      </c>
      <c r="I85" s="59">
        <v>300000</v>
      </c>
      <c r="K85" s="59">
        <v>850</v>
      </c>
      <c r="L85" s="91"/>
      <c r="M85" s="48" t="s">
        <v>100</v>
      </c>
      <c r="N85" s="31"/>
      <c r="O85" s="48" t="s">
        <v>95</v>
      </c>
      <c r="P85" s="31"/>
      <c r="Q85" s="48" t="s">
        <v>97</v>
      </c>
      <c r="R85" s="48"/>
      <c r="S85" s="48" t="s">
        <v>97</v>
      </c>
      <c r="U85" s="59">
        <v>0</v>
      </c>
      <c r="W85" s="59">
        <v>0</v>
      </c>
      <c r="Y85" s="48" t="s">
        <v>97</v>
      </c>
      <c r="Z85" s="91"/>
    </row>
    <row r="86" spans="1:26" ht="18.75" customHeight="1">
      <c r="A86" s="7" t="s">
        <v>178</v>
      </c>
      <c r="C86" s="48" t="s">
        <v>95</v>
      </c>
      <c r="E86" s="48" t="s">
        <v>96</v>
      </c>
      <c r="G86" s="48" t="s">
        <v>97</v>
      </c>
      <c r="I86" s="59">
        <v>136419000</v>
      </c>
      <c r="K86" s="59">
        <v>2400</v>
      </c>
      <c r="L86" s="91"/>
      <c r="M86" s="48" t="s">
        <v>116</v>
      </c>
      <c r="N86" s="31"/>
      <c r="O86" s="48" t="s">
        <v>95</v>
      </c>
      <c r="P86" s="31"/>
      <c r="Q86" s="48" t="s">
        <v>97</v>
      </c>
      <c r="R86" s="48"/>
      <c r="S86" s="48" t="s">
        <v>97</v>
      </c>
      <c r="U86" s="59">
        <v>0</v>
      </c>
      <c r="W86" s="59">
        <v>0</v>
      </c>
      <c r="Y86" s="48" t="s">
        <v>97</v>
      </c>
      <c r="Z86" s="91"/>
    </row>
    <row r="87" spans="1:26" ht="18.75" customHeight="1">
      <c r="A87" s="7" t="s">
        <v>179</v>
      </c>
      <c r="C87" s="48" t="s">
        <v>95</v>
      </c>
      <c r="E87" s="48" t="s">
        <v>96</v>
      </c>
      <c r="G87" s="48" t="s">
        <v>97</v>
      </c>
      <c r="I87" s="59">
        <v>67000</v>
      </c>
      <c r="K87" s="59">
        <v>1200</v>
      </c>
      <c r="L87" s="91"/>
      <c r="M87" s="48" t="s">
        <v>102</v>
      </c>
      <c r="N87" s="31"/>
      <c r="O87" s="48" t="s">
        <v>95</v>
      </c>
      <c r="P87" s="31"/>
      <c r="Q87" s="48" t="s">
        <v>96</v>
      </c>
      <c r="R87" s="48"/>
      <c r="S87" s="48" t="s">
        <v>97</v>
      </c>
      <c r="U87" s="59">
        <v>120454000</v>
      </c>
      <c r="W87" s="59">
        <v>1200</v>
      </c>
      <c r="Y87" s="48" t="s">
        <v>102</v>
      </c>
      <c r="Z87" s="91"/>
    </row>
    <row r="88" spans="1:26" ht="18.75" customHeight="1">
      <c r="A88" s="7" t="s">
        <v>180</v>
      </c>
      <c r="C88" s="48" t="s">
        <v>95</v>
      </c>
      <c r="E88" s="48" t="s">
        <v>96</v>
      </c>
      <c r="G88" s="48" t="s">
        <v>97</v>
      </c>
      <c r="I88" s="59">
        <v>7530000</v>
      </c>
      <c r="K88" s="59">
        <v>1000</v>
      </c>
      <c r="L88" s="91"/>
      <c r="M88" s="48" t="s">
        <v>100</v>
      </c>
      <c r="N88" s="31"/>
      <c r="O88" s="48" t="s">
        <v>95</v>
      </c>
      <c r="P88" s="31"/>
      <c r="Q88" s="48" t="s">
        <v>97</v>
      </c>
      <c r="R88" s="48"/>
      <c r="S88" s="48" t="s">
        <v>97</v>
      </c>
      <c r="U88" s="59">
        <v>0</v>
      </c>
      <c r="W88" s="59">
        <v>0</v>
      </c>
      <c r="Y88" s="48" t="s">
        <v>97</v>
      </c>
      <c r="Z88" s="91"/>
    </row>
    <row r="89" spans="1:26" ht="18.75" customHeight="1">
      <c r="A89" s="7" t="s">
        <v>181</v>
      </c>
      <c r="C89" s="48" t="s">
        <v>95</v>
      </c>
      <c r="E89" s="48" t="s">
        <v>96</v>
      </c>
      <c r="G89" s="48" t="s">
        <v>97</v>
      </c>
      <c r="I89" s="59">
        <v>18000</v>
      </c>
      <c r="K89" s="59">
        <v>1000</v>
      </c>
      <c r="L89" s="91"/>
      <c r="M89" s="48" t="s">
        <v>182</v>
      </c>
      <c r="N89" s="31"/>
      <c r="O89" s="48" t="s">
        <v>95</v>
      </c>
      <c r="P89" s="31"/>
      <c r="Q89" s="48" t="s">
        <v>96</v>
      </c>
      <c r="R89" s="48"/>
      <c r="S89" s="48" t="s">
        <v>97</v>
      </c>
      <c r="U89" s="59">
        <v>18000</v>
      </c>
      <c r="W89" s="59">
        <v>1000</v>
      </c>
      <c r="Y89" s="48" t="s">
        <v>182</v>
      </c>
      <c r="Z89" s="91"/>
    </row>
    <row r="90" spans="1:26" ht="18.75" customHeight="1">
      <c r="A90" s="7" t="s">
        <v>183</v>
      </c>
      <c r="C90" s="48" t="s">
        <v>95</v>
      </c>
      <c r="E90" s="48" t="s">
        <v>97</v>
      </c>
      <c r="G90" s="48" t="s">
        <v>97</v>
      </c>
      <c r="I90" s="59">
        <v>0</v>
      </c>
      <c r="K90" s="59">
        <v>0</v>
      </c>
      <c r="L90" s="91"/>
      <c r="M90" s="48" t="s">
        <v>97</v>
      </c>
      <c r="N90" s="31"/>
      <c r="O90" s="48" t="s">
        <v>95</v>
      </c>
      <c r="P90" s="31"/>
      <c r="Q90" s="48" t="s">
        <v>96</v>
      </c>
      <c r="R90" s="48"/>
      <c r="S90" s="48" t="s">
        <v>97</v>
      </c>
      <c r="U90" s="59">
        <v>1759000</v>
      </c>
      <c r="W90" s="59">
        <v>2600</v>
      </c>
      <c r="Y90" s="48" t="s">
        <v>184</v>
      </c>
      <c r="Z90" s="91"/>
    </row>
    <row r="91" spans="1:26" ht="18.75" customHeight="1">
      <c r="A91" s="7" t="s">
        <v>185</v>
      </c>
      <c r="C91" s="48" t="s">
        <v>95</v>
      </c>
      <c r="E91" s="48" t="s">
        <v>97</v>
      </c>
      <c r="G91" s="48" t="s">
        <v>97</v>
      </c>
      <c r="I91" s="59">
        <v>0</v>
      </c>
      <c r="K91" s="59">
        <v>0</v>
      </c>
      <c r="L91" s="91"/>
      <c r="M91" s="48" t="s">
        <v>97</v>
      </c>
      <c r="N91" s="31"/>
      <c r="O91" s="48" t="s">
        <v>95</v>
      </c>
      <c r="P91" s="31"/>
      <c r="Q91" s="48" t="s">
        <v>96</v>
      </c>
      <c r="R91" s="48"/>
      <c r="S91" s="48" t="s">
        <v>97</v>
      </c>
      <c r="U91" s="59">
        <v>3311000</v>
      </c>
      <c r="W91" s="59">
        <v>2600</v>
      </c>
      <c r="Y91" s="48" t="s">
        <v>186</v>
      </c>
      <c r="Z91" s="91"/>
    </row>
    <row r="92" spans="1:26" ht="18.75" customHeight="1">
      <c r="A92" s="7" t="s">
        <v>187</v>
      </c>
      <c r="C92" s="48" t="s">
        <v>95</v>
      </c>
      <c r="E92" s="48" t="s">
        <v>97</v>
      </c>
      <c r="G92" s="48" t="s">
        <v>97</v>
      </c>
      <c r="I92" s="59">
        <v>0</v>
      </c>
      <c r="K92" s="59">
        <v>0</v>
      </c>
      <c r="L92" s="91"/>
      <c r="M92" s="48" t="s">
        <v>97</v>
      </c>
      <c r="N92" s="31"/>
      <c r="O92" s="48" t="s">
        <v>95</v>
      </c>
      <c r="P92" s="31"/>
      <c r="Q92" s="48" t="s">
        <v>96</v>
      </c>
      <c r="R92" s="48"/>
      <c r="S92" s="48" t="s">
        <v>97</v>
      </c>
      <c r="U92" s="59">
        <v>4000</v>
      </c>
      <c r="W92" s="59">
        <v>4500</v>
      </c>
      <c r="Y92" s="48" t="s">
        <v>184</v>
      </c>
      <c r="Z92" s="91"/>
    </row>
    <row r="93" spans="1:26" ht="18.75" customHeight="1">
      <c r="A93" s="7" t="s">
        <v>188</v>
      </c>
      <c r="C93" s="48" t="s">
        <v>95</v>
      </c>
      <c r="E93" s="48" t="s">
        <v>97</v>
      </c>
      <c r="G93" s="48" t="s">
        <v>97</v>
      </c>
      <c r="I93" s="59">
        <v>0</v>
      </c>
      <c r="K93" s="59">
        <v>0</v>
      </c>
      <c r="L93" s="91"/>
      <c r="M93" s="48" t="s">
        <v>97</v>
      </c>
      <c r="N93" s="31"/>
      <c r="O93" s="48" t="s">
        <v>95</v>
      </c>
      <c r="P93" s="31"/>
      <c r="Q93" s="48" t="s">
        <v>96</v>
      </c>
      <c r="R93" s="48"/>
      <c r="S93" s="48" t="s">
        <v>97</v>
      </c>
      <c r="U93" s="59">
        <v>50000</v>
      </c>
      <c r="W93" s="59">
        <v>4100</v>
      </c>
      <c r="Y93" s="48" t="s">
        <v>130</v>
      </c>
      <c r="Z93" s="91"/>
    </row>
    <row r="94" spans="1:26" ht="18.75" customHeight="1">
      <c r="A94" s="7" t="s">
        <v>29</v>
      </c>
      <c r="C94" s="48" t="s">
        <v>95</v>
      </c>
      <c r="E94" s="48" t="s">
        <v>189</v>
      </c>
      <c r="G94" s="48" t="s">
        <v>97</v>
      </c>
      <c r="I94" s="59">
        <v>199000</v>
      </c>
      <c r="K94" s="59">
        <v>11000</v>
      </c>
      <c r="L94" s="91"/>
      <c r="M94" s="48" t="s">
        <v>186</v>
      </c>
      <c r="N94" s="31"/>
      <c r="O94" s="48" t="s">
        <v>95</v>
      </c>
      <c r="P94" s="31"/>
      <c r="Q94" s="48" t="s">
        <v>96</v>
      </c>
      <c r="R94" s="48"/>
      <c r="S94" s="48" t="s">
        <v>97</v>
      </c>
      <c r="U94" s="59">
        <v>111000</v>
      </c>
      <c r="W94" s="59">
        <v>11000</v>
      </c>
      <c r="Y94" s="48" t="s">
        <v>186</v>
      </c>
      <c r="Z94" s="91"/>
    </row>
    <row r="95" spans="1:26" ht="18.75" customHeight="1">
      <c r="A95" s="7" t="s">
        <v>190</v>
      </c>
      <c r="C95" s="48" t="s">
        <v>95</v>
      </c>
      <c r="E95" s="48" t="s">
        <v>97</v>
      </c>
      <c r="G95" s="48" t="s">
        <v>97</v>
      </c>
      <c r="I95" s="59">
        <v>0</v>
      </c>
      <c r="K95" s="59">
        <v>0</v>
      </c>
      <c r="L95" s="91"/>
      <c r="M95" s="48" t="s">
        <v>97</v>
      </c>
      <c r="N95" s="31"/>
      <c r="O95" s="48" t="s">
        <v>95</v>
      </c>
      <c r="P95" s="31"/>
      <c r="Q95" s="48" t="s">
        <v>96</v>
      </c>
      <c r="R95" s="48"/>
      <c r="S95" s="48" t="s">
        <v>97</v>
      </c>
      <c r="U95" s="59">
        <v>3064000</v>
      </c>
      <c r="W95" s="59">
        <v>700</v>
      </c>
      <c r="Y95" s="48" t="s">
        <v>191</v>
      </c>
      <c r="Z95" s="91"/>
    </row>
    <row r="96" spans="1:26" ht="18.75" customHeight="1">
      <c r="A96" s="7" t="s">
        <v>192</v>
      </c>
      <c r="C96" s="48" t="s">
        <v>95</v>
      </c>
      <c r="E96" s="48" t="s">
        <v>97</v>
      </c>
      <c r="G96" s="48" t="s">
        <v>97</v>
      </c>
      <c r="I96" s="59">
        <v>0</v>
      </c>
      <c r="K96" s="59">
        <v>0</v>
      </c>
      <c r="L96" s="91"/>
      <c r="M96" s="48" t="s">
        <v>97</v>
      </c>
      <c r="N96" s="31"/>
      <c r="O96" s="48" t="s">
        <v>95</v>
      </c>
      <c r="P96" s="31"/>
      <c r="Q96" s="48" t="s">
        <v>96</v>
      </c>
      <c r="R96" s="48"/>
      <c r="S96" s="48" t="s">
        <v>97</v>
      </c>
      <c r="U96" s="59">
        <v>3392000</v>
      </c>
      <c r="W96" s="59">
        <v>1334</v>
      </c>
      <c r="Y96" s="48" t="s">
        <v>163</v>
      </c>
      <c r="Z96" s="91"/>
    </row>
    <row r="97" spans="1:26" ht="18.75" customHeight="1">
      <c r="A97" s="7" t="s">
        <v>193</v>
      </c>
      <c r="C97" s="48" t="s">
        <v>95</v>
      </c>
      <c r="E97" s="48" t="s">
        <v>97</v>
      </c>
      <c r="G97" s="48" t="s">
        <v>97</v>
      </c>
      <c r="I97" s="59">
        <v>0</v>
      </c>
      <c r="K97" s="59">
        <v>0</v>
      </c>
      <c r="L97" s="91"/>
      <c r="M97" s="48" t="s">
        <v>97</v>
      </c>
      <c r="N97" s="31"/>
      <c r="O97" s="48" t="s">
        <v>95</v>
      </c>
      <c r="P97" s="31"/>
      <c r="Q97" s="48" t="s">
        <v>96</v>
      </c>
      <c r="R97" s="48"/>
      <c r="S97" s="48" t="s">
        <v>97</v>
      </c>
      <c r="U97" s="59">
        <v>966000</v>
      </c>
      <c r="W97" s="59">
        <v>400</v>
      </c>
      <c r="Y97" s="48" t="s">
        <v>194</v>
      </c>
      <c r="Z97" s="91"/>
    </row>
    <row r="98" spans="1:26" ht="18.75" customHeight="1">
      <c r="A98" s="7" t="s">
        <v>195</v>
      </c>
      <c r="C98" s="48" t="s">
        <v>95</v>
      </c>
      <c r="E98" s="48" t="s">
        <v>97</v>
      </c>
      <c r="G98" s="48" t="s">
        <v>97</v>
      </c>
      <c r="I98" s="59">
        <v>0</v>
      </c>
      <c r="K98" s="59">
        <v>0</v>
      </c>
      <c r="L98" s="91"/>
      <c r="M98" s="48" t="s">
        <v>97</v>
      </c>
      <c r="N98" s="31"/>
      <c r="O98" s="48" t="s">
        <v>95</v>
      </c>
      <c r="P98" s="31"/>
      <c r="Q98" s="48" t="s">
        <v>96</v>
      </c>
      <c r="R98" s="48"/>
      <c r="S98" s="48" t="s">
        <v>97</v>
      </c>
      <c r="U98" s="59">
        <v>139181000</v>
      </c>
      <c r="W98" s="59">
        <v>2600</v>
      </c>
      <c r="Y98" s="48" t="s">
        <v>109</v>
      </c>
      <c r="Z98" s="91"/>
    </row>
    <row r="99" spans="1:26" ht="18.75" customHeight="1">
      <c r="A99" s="7" t="s">
        <v>196</v>
      </c>
      <c r="C99" s="48" t="s">
        <v>95</v>
      </c>
      <c r="E99" s="48" t="s">
        <v>97</v>
      </c>
      <c r="G99" s="48" t="s">
        <v>97</v>
      </c>
      <c r="I99" s="59">
        <v>0</v>
      </c>
      <c r="K99" s="59">
        <v>0</v>
      </c>
      <c r="L99" s="91"/>
      <c r="M99" s="48" t="s">
        <v>97</v>
      </c>
      <c r="N99" s="31"/>
      <c r="O99" s="48" t="s">
        <v>95</v>
      </c>
      <c r="P99" s="31"/>
      <c r="Q99" s="48" t="s">
        <v>96</v>
      </c>
      <c r="R99" s="48"/>
      <c r="S99" s="48" t="s">
        <v>97</v>
      </c>
      <c r="U99" s="59">
        <v>240000</v>
      </c>
      <c r="W99" s="59">
        <v>1812</v>
      </c>
      <c r="Y99" s="48" t="s">
        <v>197</v>
      </c>
      <c r="Z99" s="91"/>
    </row>
    <row r="100" spans="1:26" ht="18.75" customHeight="1">
      <c r="A100" s="7" t="s">
        <v>198</v>
      </c>
      <c r="C100" s="48" t="s">
        <v>95</v>
      </c>
      <c r="E100" s="48" t="s">
        <v>97</v>
      </c>
      <c r="G100" s="48" t="s">
        <v>97</v>
      </c>
      <c r="I100" s="59">
        <v>0</v>
      </c>
      <c r="K100" s="59">
        <v>0</v>
      </c>
      <c r="L100" s="91"/>
      <c r="M100" s="48" t="s">
        <v>97</v>
      </c>
      <c r="N100" s="31"/>
      <c r="O100" s="48" t="s">
        <v>95</v>
      </c>
      <c r="P100" s="31"/>
      <c r="Q100" s="48" t="s">
        <v>96</v>
      </c>
      <c r="R100" s="48"/>
      <c r="S100" s="48" t="s">
        <v>97</v>
      </c>
      <c r="U100" s="59">
        <v>8371000</v>
      </c>
      <c r="W100" s="59">
        <v>3000</v>
      </c>
      <c r="Y100" s="48" t="s">
        <v>109</v>
      </c>
      <c r="Z100" s="91"/>
    </row>
    <row r="101" spans="1:26" ht="18.75" customHeight="1">
      <c r="A101" s="7" t="s">
        <v>199</v>
      </c>
      <c r="C101" s="48" t="s">
        <v>95</v>
      </c>
      <c r="E101" s="48" t="s">
        <v>97</v>
      </c>
      <c r="G101" s="48" t="s">
        <v>97</v>
      </c>
      <c r="I101" s="59">
        <v>0</v>
      </c>
      <c r="K101" s="59">
        <v>0</v>
      </c>
      <c r="L101" s="91"/>
      <c r="M101" s="48" t="s">
        <v>97</v>
      </c>
      <c r="N101" s="31"/>
      <c r="O101" s="48" t="s">
        <v>95</v>
      </c>
      <c r="P101" s="31"/>
      <c r="Q101" s="48" t="s">
        <v>96</v>
      </c>
      <c r="R101" s="48"/>
      <c r="S101" s="48" t="s">
        <v>97</v>
      </c>
      <c r="U101" s="59">
        <v>60000</v>
      </c>
      <c r="W101" s="59">
        <v>950</v>
      </c>
      <c r="Y101" s="48" t="s">
        <v>200</v>
      </c>
      <c r="Z101" s="91"/>
    </row>
    <row r="102" spans="1:26" ht="18.75" customHeight="1">
      <c r="A102" s="7" t="s">
        <v>201</v>
      </c>
      <c r="C102" s="48" t="s">
        <v>95</v>
      </c>
      <c r="E102" s="48" t="s">
        <v>97</v>
      </c>
      <c r="G102" s="48" t="s">
        <v>97</v>
      </c>
      <c r="I102" s="59">
        <v>0</v>
      </c>
      <c r="K102" s="59">
        <v>0</v>
      </c>
      <c r="L102" s="91"/>
      <c r="M102" s="48" t="s">
        <v>97</v>
      </c>
      <c r="N102" s="31"/>
      <c r="O102" s="48" t="s">
        <v>95</v>
      </c>
      <c r="P102" s="31"/>
      <c r="Q102" s="48" t="s">
        <v>96</v>
      </c>
      <c r="R102" s="48"/>
      <c r="S102" s="48" t="s">
        <v>97</v>
      </c>
      <c r="U102" s="59">
        <v>442000</v>
      </c>
      <c r="W102" s="59">
        <v>2800</v>
      </c>
      <c r="Y102" s="48" t="s">
        <v>184</v>
      </c>
      <c r="Z102" s="91"/>
    </row>
    <row r="103" spans="1:26" ht="18.75" customHeight="1">
      <c r="A103" s="7" t="s">
        <v>202</v>
      </c>
      <c r="C103" s="48" t="s">
        <v>95</v>
      </c>
      <c r="E103" s="48" t="s">
        <v>97</v>
      </c>
      <c r="G103" s="48" t="s">
        <v>97</v>
      </c>
      <c r="I103" s="59">
        <v>0</v>
      </c>
      <c r="K103" s="59">
        <v>0</v>
      </c>
      <c r="L103" s="91"/>
      <c r="M103" s="48" t="s">
        <v>97</v>
      </c>
      <c r="N103" s="31"/>
      <c r="O103" s="48" t="s">
        <v>95</v>
      </c>
      <c r="P103" s="31"/>
      <c r="Q103" s="48" t="s">
        <v>96</v>
      </c>
      <c r="R103" s="48"/>
      <c r="S103" s="48" t="s">
        <v>97</v>
      </c>
      <c r="U103" s="59">
        <v>5393000</v>
      </c>
      <c r="W103" s="59">
        <v>3000</v>
      </c>
      <c r="Y103" s="48" t="s">
        <v>186</v>
      </c>
      <c r="Z103" s="91"/>
    </row>
    <row r="104" spans="1:26" ht="18.75" customHeight="1">
      <c r="A104" s="7" t="s">
        <v>203</v>
      </c>
      <c r="C104" s="48" t="s">
        <v>95</v>
      </c>
      <c r="E104" s="48" t="s">
        <v>97</v>
      </c>
      <c r="G104" s="48" t="s">
        <v>97</v>
      </c>
      <c r="I104" s="59">
        <v>0</v>
      </c>
      <c r="K104" s="59">
        <v>0</v>
      </c>
      <c r="L104" s="91"/>
      <c r="M104" s="48" t="s">
        <v>97</v>
      </c>
      <c r="N104" s="31"/>
      <c r="O104" s="48" t="s">
        <v>95</v>
      </c>
      <c r="P104" s="31"/>
      <c r="Q104" s="48" t="s">
        <v>96</v>
      </c>
      <c r="R104" s="48"/>
      <c r="S104" s="48" t="s">
        <v>97</v>
      </c>
      <c r="U104" s="59">
        <v>1000</v>
      </c>
      <c r="W104" s="59">
        <v>3200</v>
      </c>
      <c r="Y104" s="48" t="s">
        <v>146</v>
      </c>
      <c r="Z104" s="91"/>
    </row>
    <row r="105" spans="1:26" ht="18.75" customHeight="1">
      <c r="A105" s="7" t="s">
        <v>204</v>
      </c>
      <c r="C105" s="48" t="s">
        <v>95</v>
      </c>
      <c r="E105" s="48" t="s">
        <v>97</v>
      </c>
      <c r="G105" s="48" t="s">
        <v>97</v>
      </c>
      <c r="I105" s="59">
        <v>0</v>
      </c>
      <c r="K105" s="59">
        <v>0</v>
      </c>
      <c r="L105" s="91"/>
      <c r="M105" s="48" t="s">
        <v>97</v>
      </c>
      <c r="N105" s="31"/>
      <c r="O105" s="48" t="s">
        <v>95</v>
      </c>
      <c r="P105" s="31"/>
      <c r="Q105" s="48" t="s">
        <v>96</v>
      </c>
      <c r="R105" s="48"/>
      <c r="S105" s="48" t="s">
        <v>97</v>
      </c>
      <c r="U105" s="59">
        <v>2505000</v>
      </c>
      <c r="W105" s="59">
        <v>500</v>
      </c>
      <c r="Y105" s="48" t="s">
        <v>109</v>
      </c>
      <c r="Z105" s="91"/>
    </row>
    <row r="106" spans="1:26" ht="18.75" customHeight="1">
      <c r="A106" s="7" t="s">
        <v>205</v>
      </c>
      <c r="C106" s="48" t="s">
        <v>95</v>
      </c>
      <c r="E106" s="48" t="s">
        <v>97</v>
      </c>
      <c r="G106" s="48" t="s">
        <v>97</v>
      </c>
      <c r="I106" s="59">
        <v>0</v>
      </c>
      <c r="K106" s="59">
        <v>0</v>
      </c>
      <c r="L106" s="91"/>
      <c r="M106" s="48" t="s">
        <v>97</v>
      </c>
      <c r="N106" s="31"/>
      <c r="O106" s="48" t="s">
        <v>95</v>
      </c>
      <c r="P106" s="31"/>
      <c r="Q106" s="48" t="s">
        <v>96</v>
      </c>
      <c r="R106" s="48"/>
      <c r="S106" s="48" t="s">
        <v>97</v>
      </c>
      <c r="U106" s="59">
        <v>45000</v>
      </c>
      <c r="W106" s="59">
        <v>2400</v>
      </c>
      <c r="Y106" s="48" t="s">
        <v>206</v>
      </c>
      <c r="Z106" s="91"/>
    </row>
    <row r="107" spans="1:26" ht="18.75" customHeight="1">
      <c r="A107" s="7" t="s">
        <v>207</v>
      </c>
      <c r="C107" s="48" t="s">
        <v>95</v>
      </c>
      <c r="E107" s="48" t="s">
        <v>97</v>
      </c>
      <c r="G107" s="48" t="s">
        <v>97</v>
      </c>
      <c r="I107" s="59">
        <v>0</v>
      </c>
      <c r="K107" s="59">
        <v>0</v>
      </c>
      <c r="L107" s="91"/>
      <c r="M107" s="48" t="s">
        <v>97</v>
      </c>
      <c r="N107" s="31"/>
      <c r="O107" s="48" t="s">
        <v>95</v>
      </c>
      <c r="P107" s="31"/>
      <c r="Q107" s="48" t="s">
        <v>96</v>
      </c>
      <c r="R107" s="48"/>
      <c r="S107" s="48" t="s">
        <v>97</v>
      </c>
      <c r="U107" s="59">
        <v>1201000</v>
      </c>
      <c r="W107" s="59">
        <v>800</v>
      </c>
      <c r="Y107" s="48" t="s">
        <v>200</v>
      </c>
      <c r="Z107" s="91"/>
    </row>
    <row r="108" spans="1:26" ht="18.75" customHeight="1">
      <c r="A108" s="7" t="s">
        <v>208</v>
      </c>
      <c r="C108" s="48" t="s">
        <v>95</v>
      </c>
      <c r="E108" s="48" t="s">
        <v>97</v>
      </c>
      <c r="G108" s="48" t="s">
        <v>97</v>
      </c>
      <c r="I108" s="59">
        <v>0</v>
      </c>
      <c r="K108" s="59">
        <v>0</v>
      </c>
      <c r="L108" s="91"/>
      <c r="M108" s="48" t="s">
        <v>97</v>
      </c>
      <c r="N108" s="31"/>
      <c r="O108" s="48" t="s">
        <v>95</v>
      </c>
      <c r="P108" s="31"/>
      <c r="Q108" s="48" t="s">
        <v>96</v>
      </c>
      <c r="R108" s="48"/>
      <c r="S108" s="48" t="s">
        <v>97</v>
      </c>
      <c r="U108" s="59">
        <v>125435000</v>
      </c>
      <c r="W108" s="59">
        <v>1300</v>
      </c>
      <c r="Y108" s="48" t="s">
        <v>102</v>
      </c>
      <c r="Z108" s="91"/>
    </row>
    <row r="109" spans="1:26" ht="18.75" customHeight="1">
      <c r="A109" s="7" t="s">
        <v>209</v>
      </c>
      <c r="C109" s="48" t="s">
        <v>95</v>
      </c>
      <c r="E109" s="48" t="s">
        <v>97</v>
      </c>
      <c r="G109" s="48" t="s">
        <v>97</v>
      </c>
      <c r="I109" s="59">
        <v>0</v>
      </c>
      <c r="K109" s="59">
        <v>0</v>
      </c>
      <c r="L109" s="91"/>
      <c r="M109" s="48" t="s">
        <v>97</v>
      </c>
      <c r="N109" s="31"/>
      <c r="O109" s="48" t="s">
        <v>95</v>
      </c>
      <c r="P109" s="31"/>
      <c r="Q109" s="48" t="s">
        <v>96</v>
      </c>
      <c r="R109" s="48"/>
      <c r="S109" s="48" t="s">
        <v>97</v>
      </c>
      <c r="U109" s="59">
        <v>100000</v>
      </c>
      <c r="W109" s="59">
        <v>2400</v>
      </c>
      <c r="Y109" s="48" t="s">
        <v>210</v>
      </c>
      <c r="Z109" s="91"/>
    </row>
    <row r="110" spans="1:26" ht="18.75" customHeight="1">
      <c r="A110" s="7" t="s">
        <v>211</v>
      </c>
      <c r="C110" s="48" t="s">
        <v>95</v>
      </c>
      <c r="E110" s="48" t="s">
        <v>97</v>
      </c>
      <c r="G110" s="48" t="s">
        <v>97</v>
      </c>
      <c r="I110" s="59">
        <v>0</v>
      </c>
      <c r="K110" s="59">
        <v>0</v>
      </c>
      <c r="L110" s="91"/>
      <c r="M110" s="48" t="s">
        <v>97</v>
      </c>
      <c r="N110" s="31"/>
      <c r="O110" s="48" t="s">
        <v>95</v>
      </c>
      <c r="P110" s="31"/>
      <c r="Q110" s="48" t="s">
        <v>96</v>
      </c>
      <c r="R110" s="48"/>
      <c r="S110" s="48" t="s">
        <v>97</v>
      </c>
      <c r="U110" s="59">
        <v>440000</v>
      </c>
      <c r="W110" s="59">
        <v>1612</v>
      </c>
      <c r="Y110" s="48" t="s">
        <v>197</v>
      </c>
      <c r="Z110" s="91"/>
    </row>
    <row r="111" spans="1:26" ht="18.75" customHeight="1">
      <c r="A111" s="7" t="s">
        <v>212</v>
      </c>
      <c r="C111" s="48" t="s">
        <v>95</v>
      </c>
      <c r="E111" s="48" t="s">
        <v>97</v>
      </c>
      <c r="G111" s="48" t="s">
        <v>97</v>
      </c>
      <c r="I111" s="59">
        <v>0</v>
      </c>
      <c r="K111" s="59">
        <v>0</v>
      </c>
      <c r="L111" s="91"/>
      <c r="M111" s="48" t="s">
        <v>97</v>
      </c>
      <c r="N111" s="31"/>
      <c r="O111" s="48" t="s">
        <v>95</v>
      </c>
      <c r="P111" s="31"/>
      <c r="Q111" s="48" t="s">
        <v>96</v>
      </c>
      <c r="R111" s="48"/>
      <c r="S111" s="48" t="s">
        <v>97</v>
      </c>
      <c r="U111" s="59">
        <v>260000</v>
      </c>
      <c r="W111" s="59">
        <v>2200</v>
      </c>
      <c r="Y111" s="48" t="s">
        <v>105</v>
      </c>
      <c r="Z111" s="91"/>
    </row>
    <row r="112" spans="1:26" ht="18.75" customHeight="1">
      <c r="A112" s="7" t="s">
        <v>213</v>
      </c>
      <c r="C112" s="48" t="s">
        <v>95</v>
      </c>
      <c r="E112" s="48" t="s">
        <v>97</v>
      </c>
      <c r="G112" s="48" t="s">
        <v>97</v>
      </c>
      <c r="I112" s="59">
        <v>0</v>
      </c>
      <c r="K112" s="59">
        <v>0</v>
      </c>
      <c r="L112" s="91"/>
      <c r="M112" s="48" t="s">
        <v>97</v>
      </c>
      <c r="N112" s="31"/>
      <c r="O112" s="48" t="s">
        <v>95</v>
      </c>
      <c r="P112" s="31"/>
      <c r="Q112" s="48" t="s">
        <v>96</v>
      </c>
      <c r="R112" s="48"/>
      <c r="S112" s="48" t="s">
        <v>97</v>
      </c>
      <c r="U112" s="59">
        <v>2872000</v>
      </c>
      <c r="W112" s="59">
        <v>3250</v>
      </c>
      <c r="Y112" s="48" t="s">
        <v>186</v>
      </c>
      <c r="Z112" s="91"/>
    </row>
    <row r="113" spans="1:26" ht="18.75" customHeight="1">
      <c r="A113" s="7" t="s">
        <v>214</v>
      </c>
      <c r="C113" s="48" t="s">
        <v>95</v>
      </c>
      <c r="E113" s="48" t="s">
        <v>97</v>
      </c>
      <c r="G113" s="48" t="s">
        <v>97</v>
      </c>
      <c r="I113" s="59">
        <v>0</v>
      </c>
      <c r="K113" s="59">
        <v>0</v>
      </c>
      <c r="L113" s="91"/>
      <c r="M113" s="48" t="s">
        <v>97</v>
      </c>
      <c r="N113" s="31"/>
      <c r="O113" s="48" t="s">
        <v>95</v>
      </c>
      <c r="P113" s="31"/>
      <c r="Q113" s="48" t="s">
        <v>96</v>
      </c>
      <c r="R113" s="48"/>
      <c r="S113" s="48" t="s">
        <v>97</v>
      </c>
      <c r="U113" s="59">
        <v>40000</v>
      </c>
      <c r="W113" s="59">
        <v>7500</v>
      </c>
      <c r="Y113" s="48" t="s">
        <v>184</v>
      </c>
      <c r="Z113" s="91"/>
    </row>
    <row r="114" spans="1:26" ht="18.75" customHeight="1">
      <c r="A114" s="7" t="s">
        <v>215</v>
      </c>
      <c r="C114" s="48" t="s">
        <v>95</v>
      </c>
      <c r="E114" s="48" t="s">
        <v>97</v>
      </c>
      <c r="G114" s="48" t="s">
        <v>97</v>
      </c>
      <c r="I114" s="59">
        <v>0</v>
      </c>
      <c r="K114" s="59">
        <v>0</v>
      </c>
      <c r="L114" s="91"/>
      <c r="M114" s="48" t="s">
        <v>97</v>
      </c>
      <c r="N114" s="31"/>
      <c r="O114" s="48" t="s">
        <v>95</v>
      </c>
      <c r="P114" s="31"/>
      <c r="Q114" s="48" t="s">
        <v>96</v>
      </c>
      <c r="R114" s="48"/>
      <c r="S114" s="48" t="s">
        <v>97</v>
      </c>
      <c r="U114" s="59">
        <v>443000</v>
      </c>
      <c r="W114" s="59">
        <v>1000</v>
      </c>
      <c r="Y114" s="48" t="s">
        <v>216</v>
      </c>
      <c r="Z114" s="91"/>
    </row>
    <row r="115" spans="1:26" ht="18.75" customHeight="1">
      <c r="A115" s="7" t="s">
        <v>217</v>
      </c>
      <c r="C115" s="48" t="s">
        <v>95</v>
      </c>
      <c r="E115" s="48" t="s">
        <v>97</v>
      </c>
      <c r="G115" s="48" t="s">
        <v>97</v>
      </c>
      <c r="I115" s="59">
        <v>0</v>
      </c>
      <c r="K115" s="59">
        <v>0</v>
      </c>
      <c r="L115" s="91"/>
      <c r="M115" s="48" t="s">
        <v>97</v>
      </c>
      <c r="N115" s="31"/>
      <c r="O115" s="48" t="s">
        <v>95</v>
      </c>
      <c r="P115" s="31"/>
      <c r="Q115" s="48" t="s">
        <v>96</v>
      </c>
      <c r="R115" s="48"/>
      <c r="S115" s="48" t="s">
        <v>97</v>
      </c>
      <c r="U115" s="59">
        <v>103000</v>
      </c>
      <c r="W115" s="59">
        <v>2000</v>
      </c>
      <c r="Y115" s="48" t="s">
        <v>218</v>
      </c>
      <c r="Z115" s="91"/>
    </row>
    <row r="116" spans="1:26" ht="18.75" customHeight="1">
      <c r="A116" s="7" t="s">
        <v>219</v>
      </c>
      <c r="C116" s="48" t="s">
        <v>95</v>
      </c>
      <c r="E116" s="48" t="s">
        <v>97</v>
      </c>
      <c r="G116" s="48" t="s">
        <v>97</v>
      </c>
      <c r="I116" s="59">
        <v>0</v>
      </c>
      <c r="K116" s="59">
        <v>0</v>
      </c>
      <c r="L116" s="91"/>
      <c r="M116" s="48" t="s">
        <v>97</v>
      </c>
      <c r="N116" s="31"/>
      <c r="O116" s="48" t="s">
        <v>95</v>
      </c>
      <c r="P116" s="31"/>
      <c r="Q116" s="48" t="s">
        <v>96</v>
      </c>
      <c r="R116" s="48"/>
      <c r="S116" s="48" t="s">
        <v>97</v>
      </c>
      <c r="U116" s="59">
        <v>4802000</v>
      </c>
      <c r="W116" s="59">
        <v>2200</v>
      </c>
      <c r="Y116" s="48" t="s">
        <v>109</v>
      </c>
      <c r="Z116" s="91"/>
    </row>
    <row r="117" spans="1:26" ht="18.75" customHeight="1">
      <c r="A117" s="7" t="s">
        <v>220</v>
      </c>
      <c r="C117" s="48" t="s">
        <v>95</v>
      </c>
      <c r="E117" s="48" t="s">
        <v>97</v>
      </c>
      <c r="G117" s="48" t="s">
        <v>97</v>
      </c>
      <c r="I117" s="59">
        <v>0</v>
      </c>
      <c r="K117" s="59">
        <v>0</v>
      </c>
      <c r="L117" s="91"/>
      <c r="M117" s="48" t="s">
        <v>97</v>
      </c>
      <c r="N117" s="31"/>
      <c r="O117" s="48" t="s">
        <v>95</v>
      </c>
      <c r="P117" s="31"/>
      <c r="Q117" s="48" t="s">
        <v>96</v>
      </c>
      <c r="R117" s="48"/>
      <c r="S117" s="48" t="s">
        <v>97</v>
      </c>
      <c r="U117" s="59">
        <v>38000</v>
      </c>
      <c r="W117" s="59">
        <v>45000</v>
      </c>
      <c r="Y117" s="48" t="s">
        <v>221</v>
      </c>
      <c r="Z117" s="91"/>
    </row>
    <row r="118" spans="1:26" ht="18.75" customHeight="1">
      <c r="A118" s="7" t="s">
        <v>222</v>
      </c>
      <c r="C118" s="48" t="s">
        <v>95</v>
      </c>
      <c r="E118" s="48" t="s">
        <v>97</v>
      </c>
      <c r="G118" s="48" t="s">
        <v>97</v>
      </c>
      <c r="I118" s="59">
        <v>0</v>
      </c>
      <c r="K118" s="59">
        <v>0</v>
      </c>
      <c r="L118" s="91"/>
      <c r="M118" s="48" t="s">
        <v>97</v>
      </c>
      <c r="N118" s="31"/>
      <c r="O118" s="48" t="s">
        <v>95</v>
      </c>
      <c r="P118" s="31"/>
      <c r="Q118" s="48" t="s">
        <v>96</v>
      </c>
      <c r="R118" s="48"/>
      <c r="S118" s="48" t="s">
        <v>97</v>
      </c>
      <c r="U118" s="59">
        <v>396000</v>
      </c>
      <c r="W118" s="59">
        <v>2800</v>
      </c>
      <c r="Y118" s="48" t="s">
        <v>109</v>
      </c>
      <c r="Z118" s="91"/>
    </row>
    <row r="119" spans="1:26" ht="18.75" customHeight="1">
      <c r="A119" s="7" t="s">
        <v>223</v>
      </c>
      <c r="C119" s="48" t="s">
        <v>95</v>
      </c>
      <c r="E119" s="48" t="s">
        <v>97</v>
      </c>
      <c r="G119" s="48" t="s">
        <v>97</v>
      </c>
      <c r="I119" s="59">
        <v>0</v>
      </c>
      <c r="K119" s="59">
        <v>0</v>
      </c>
      <c r="L119" s="91"/>
      <c r="M119" s="48" t="s">
        <v>97</v>
      </c>
      <c r="N119" s="31"/>
      <c r="O119" s="48" t="s">
        <v>95</v>
      </c>
      <c r="P119" s="31"/>
      <c r="Q119" s="48" t="s">
        <v>96</v>
      </c>
      <c r="R119" s="48"/>
      <c r="S119" s="48" t="s">
        <v>97</v>
      </c>
      <c r="U119" s="59">
        <v>2257000</v>
      </c>
      <c r="W119" s="59">
        <v>1100</v>
      </c>
      <c r="Y119" s="48" t="s">
        <v>200</v>
      </c>
      <c r="Z119" s="91"/>
    </row>
    <row r="120" spans="1:26" ht="18.75" customHeight="1">
      <c r="A120" s="7" t="s">
        <v>224</v>
      </c>
      <c r="C120" s="48" t="s">
        <v>95</v>
      </c>
      <c r="E120" s="48" t="s">
        <v>97</v>
      </c>
      <c r="G120" s="48" t="s">
        <v>97</v>
      </c>
      <c r="I120" s="59">
        <v>0</v>
      </c>
      <c r="K120" s="59">
        <v>0</v>
      </c>
      <c r="L120" s="91"/>
      <c r="M120" s="48" t="s">
        <v>97</v>
      </c>
      <c r="N120" s="31"/>
      <c r="O120" s="48" t="s">
        <v>95</v>
      </c>
      <c r="P120" s="31"/>
      <c r="Q120" s="48" t="s">
        <v>96</v>
      </c>
      <c r="R120" s="48"/>
      <c r="S120" s="48" t="s">
        <v>97</v>
      </c>
      <c r="U120" s="59">
        <v>3700000</v>
      </c>
      <c r="W120" s="59">
        <v>1200</v>
      </c>
      <c r="Y120" s="48" t="s">
        <v>182</v>
      </c>
      <c r="Z120" s="91"/>
    </row>
    <row r="121" spans="1:26" ht="18.75" customHeight="1">
      <c r="A121" s="7" t="s">
        <v>225</v>
      </c>
      <c r="C121" s="48" t="s">
        <v>95</v>
      </c>
      <c r="E121" s="48" t="s">
        <v>97</v>
      </c>
      <c r="G121" s="48" t="s">
        <v>97</v>
      </c>
      <c r="I121" s="59">
        <v>0</v>
      </c>
      <c r="K121" s="59">
        <v>0</v>
      </c>
      <c r="L121" s="91"/>
      <c r="M121" s="48" t="s">
        <v>97</v>
      </c>
      <c r="N121" s="31"/>
      <c r="O121" s="48" t="s">
        <v>95</v>
      </c>
      <c r="P121" s="31"/>
      <c r="Q121" s="48" t="s">
        <v>96</v>
      </c>
      <c r="R121" s="48"/>
      <c r="S121" s="48" t="s">
        <v>97</v>
      </c>
      <c r="U121" s="59">
        <v>9941000</v>
      </c>
      <c r="W121" s="59">
        <v>2800</v>
      </c>
      <c r="Y121" s="48" t="s">
        <v>186</v>
      </c>
      <c r="Z121" s="91"/>
    </row>
    <row r="122" spans="1:26" ht="18.75" customHeight="1">
      <c r="A122" s="7" t="s">
        <v>226</v>
      </c>
      <c r="C122" s="48" t="s">
        <v>95</v>
      </c>
      <c r="E122" s="48" t="s">
        <v>97</v>
      </c>
      <c r="G122" s="48" t="s">
        <v>97</v>
      </c>
      <c r="I122" s="59">
        <v>0</v>
      </c>
      <c r="K122" s="59">
        <v>0</v>
      </c>
      <c r="L122" s="91"/>
      <c r="M122" s="48" t="s">
        <v>97</v>
      </c>
      <c r="N122" s="31"/>
      <c r="O122" s="48" t="s">
        <v>95</v>
      </c>
      <c r="P122" s="31"/>
      <c r="Q122" s="48" t="s">
        <v>96</v>
      </c>
      <c r="R122" s="48"/>
      <c r="S122" s="48" t="s">
        <v>97</v>
      </c>
      <c r="U122" s="59">
        <v>36791000</v>
      </c>
      <c r="W122" s="59">
        <v>3000</v>
      </c>
      <c r="Y122" s="48" t="s">
        <v>105</v>
      </c>
      <c r="Z122" s="91"/>
    </row>
    <row r="123" spans="1:26" ht="18.75" customHeight="1">
      <c r="A123" s="7" t="s">
        <v>227</v>
      </c>
      <c r="C123" s="48" t="s">
        <v>95</v>
      </c>
      <c r="E123" s="48" t="s">
        <v>97</v>
      </c>
      <c r="G123" s="48" t="s">
        <v>97</v>
      </c>
      <c r="I123" s="59">
        <v>0</v>
      </c>
      <c r="K123" s="59">
        <v>0</v>
      </c>
      <c r="L123" s="91"/>
      <c r="M123" s="48" t="s">
        <v>97</v>
      </c>
      <c r="N123" s="31"/>
      <c r="O123" s="48" t="s">
        <v>95</v>
      </c>
      <c r="P123" s="31"/>
      <c r="Q123" s="48" t="s">
        <v>96</v>
      </c>
      <c r="R123" s="48"/>
      <c r="S123" s="48" t="s">
        <v>97</v>
      </c>
      <c r="U123" s="59">
        <v>100000</v>
      </c>
      <c r="W123" s="59">
        <v>650</v>
      </c>
      <c r="Y123" s="48" t="s">
        <v>191</v>
      </c>
      <c r="Z123" s="91"/>
    </row>
    <row r="124" spans="1:26" ht="18.75" customHeight="1">
      <c r="A124" s="7" t="s">
        <v>228</v>
      </c>
      <c r="C124" s="48" t="s">
        <v>95</v>
      </c>
      <c r="E124" s="48" t="s">
        <v>97</v>
      </c>
      <c r="G124" s="48" t="s">
        <v>97</v>
      </c>
      <c r="I124" s="59">
        <v>0</v>
      </c>
      <c r="K124" s="59">
        <v>0</v>
      </c>
      <c r="L124" s="91"/>
      <c r="M124" s="48" t="s">
        <v>97</v>
      </c>
      <c r="N124" s="31"/>
      <c r="O124" s="48" t="s">
        <v>95</v>
      </c>
      <c r="P124" s="31"/>
      <c r="Q124" s="48" t="s">
        <v>96</v>
      </c>
      <c r="R124" s="48"/>
      <c r="S124" s="48" t="s">
        <v>97</v>
      </c>
      <c r="U124" s="59">
        <v>952000</v>
      </c>
      <c r="W124" s="59">
        <v>1534</v>
      </c>
      <c r="Y124" s="48" t="s">
        <v>163</v>
      </c>
      <c r="Z124" s="91"/>
    </row>
    <row r="125" spans="1:26" ht="18.75" customHeight="1">
      <c r="A125" s="7" t="s">
        <v>229</v>
      </c>
      <c r="C125" s="48" t="s">
        <v>95</v>
      </c>
      <c r="E125" s="48" t="s">
        <v>97</v>
      </c>
      <c r="G125" s="48" t="s">
        <v>97</v>
      </c>
      <c r="I125" s="59">
        <v>0</v>
      </c>
      <c r="K125" s="59">
        <v>0</v>
      </c>
      <c r="L125" s="91"/>
      <c r="M125" s="48" t="s">
        <v>97</v>
      </c>
      <c r="N125" s="31"/>
      <c r="O125" s="48" t="s">
        <v>95</v>
      </c>
      <c r="P125" s="31"/>
      <c r="Q125" s="48" t="s">
        <v>96</v>
      </c>
      <c r="R125" s="48"/>
      <c r="S125" s="48" t="s">
        <v>97</v>
      </c>
      <c r="U125" s="59">
        <v>2147000</v>
      </c>
      <c r="W125" s="59">
        <v>1683</v>
      </c>
      <c r="Y125" s="48" t="s">
        <v>107</v>
      </c>
      <c r="Z125" s="91"/>
    </row>
    <row r="126" spans="1:26" ht="18.75" customHeight="1">
      <c r="A126" s="7" t="s">
        <v>230</v>
      </c>
      <c r="C126" s="48" t="s">
        <v>95</v>
      </c>
      <c r="E126" s="48" t="s">
        <v>97</v>
      </c>
      <c r="G126" s="48" t="s">
        <v>97</v>
      </c>
      <c r="I126" s="59">
        <v>0</v>
      </c>
      <c r="K126" s="59">
        <v>0</v>
      </c>
      <c r="L126" s="91"/>
      <c r="M126" s="48" t="s">
        <v>97</v>
      </c>
      <c r="N126" s="31"/>
      <c r="O126" s="48" t="s">
        <v>95</v>
      </c>
      <c r="P126" s="31"/>
      <c r="Q126" s="48" t="s">
        <v>96</v>
      </c>
      <c r="R126" s="48"/>
      <c r="S126" s="48" t="s">
        <v>97</v>
      </c>
      <c r="U126" s="59">
        <v>18994000</v>
      </c>
      <c r="W126" s="59">
        <v>2600</v>
      </c>
      <c r="Y126" s="48" t="s">
        <v>105</v>
      </c>
      <c r="Z126" s="91"/>
    </row>
    <row r="127" spans="1:26" ht="18.75" customHeight="1">
      <c r="A127" s="7" t="s">
        <v>231</v>
      </c>
      <c r="C127" s="48" t="s">
        <v>95</v>
      </c>
      <c r="E127" s="48" t="s">
        <v>97</v>
      </c>
      <c r="G127" s="48" t="s">
        <v>97</v>
      </c>
      <c r="I127" s="59">
        <v>0</v>
      </c>
      <c r="K127" s="59">
        <v>0</v>
      </c>
      <c r="L127" s="91"/>
      <c r="M127" s="48" t="s">
        <v>97</v>
      </c>
      <c r="N127" s="31"/>
      <c r="O127" s="48" t="s">
        <v>95</v>
      </c>
      <c r="P127" s="31"/>
      <c r="Q127" s="48" t="s">
        <v>96</v>
      </c>
      <c r="R127" s="48"/>
      <c r="S127" s="48" t="s">
        <v>97</v>
      </c>
      <c r="U127" s="59">
        <v>1260000</v>
      </c>
      <c r="W127" s="59">
        <v>1100</v>
      </c>
      <c r="Y127" s="48" t="s">
        <v>232</v>
      </c>
      <c r="Z127" s="91"/>
    </row>
    <row r="128" spans="1:26" ht="18.75" customHeight="1">
      <c r="A128" s="7" t="s">
        <v>233</v>
      </c>
      <c r="C128" s="48" t="s">
        <v>95</v>
      </c>
      <c r="E128" s="48" t="s">
        <v>97</v>
      </c>
      <c r="G128" s="48" t="s">
        <v>97</v>
      </c>
      <c r="I128" s="59">
        <v>0</v>
      </c>
      <c r="K128" s="59">
        <v>0</v>
      </c>
      <c r="L128" s="91"/>
      <c r="M128" s="48" t="s">
        <v>97</v>
      </c>
      <c r="N128" s="31"/>
      <c r="O128" s="48" t="s">
        <v>95</v>
      </c>
      <c r="P128" s="31"/>
      <c r="Q128" s="48" t="s">
        <v>96</v>
      </c>
      <c r="R128" s="48"/>
      <c r="S128" s="48" t="s">
        <v>97</v>
      </c>
      <c r="U128" s="59">
        <v>93153000</v>
      </c>
      <c r="W128" s="59">
        <v>2400</v>
      </c>
      <c r="Y128" s="48" t="s">
        <v>109</v>
      </c>
      <c r="Z128" s="91"/>
    </row>
    <row r="129" spans="1:26" ht="18.75" customHeight="1">
      <c r="A129" s="7" t="s">
        <v>234</v>
      </c>
      <c r="C129" s="48" t="s">
        <v>95</v>
      </c>
      <c r="E129" s="48" t="s">
        <v>97</v>
      </c>
      <c r="G129" s="48" t="s">
        <v>97</v>
      </c>
      <c r="I129" s="59">
        <v>0</v>
      </c>
      <c r="K129" s="59">
        <v>0</v>
      </c>
      <c r="L129" s="91"/>
      <c r="M129" s="48" t="s">
        <v>97</v>
      </c>
      <c r="N129" s="31"/>
      <c r="O129" s="48" t="s">
        <v>95</v>
      </c>
      <c r="P129" s="31"/>
      <c r="Q129" s="48" t="s">
        <v>96</v>
      </c>
      <c r="R129" s="48"/>
      <c r="S129" s="48" t="s">
        <v>97</v>
      </c>
      <c r="U129" s="59">
        <v>2000</v>
      </c>
      <c r="W129" s="59">
        <v>2400</v>
      </c>
      <c r="Y129" s="48" t="s">
        <v>186</v>
      </c>
      <c r="Z129" s="91"/>
    </row>
    <row r="130" spans="1:26" ht="18.75" customHeight="1">
      <c r="A130" s="7" t="s">
        <v>21</v>
      </c>
      <c r="C130" s="48" t="s">
        <v>95</v>
      </c>
      <c r="E130" s="48" t="s">
        <v>189</v>
      </c>
      <c r="G130" s="48" t="s">
        <v>97</v>
      </c>
      <c r="I130" s="59">
        <v>4000000</v>
      </c>
      <c r="K130" s="59">
        <v>36000</v>
      </c>
      <c r="L130" s="91"/>
      <c r="M130" s="48" t="s">
        <v>221</v>
      </c>
      <c r="N130" s="31"/>
      <c r="O130" s="48" t="s">
        <v>95</v>
      </c>
      <c r="P130" s="31"/>
      <c r="Q130" s="48" t="s">
        <v>189</v>
      </c>
      <c r="R130" s="48"/>
      <c r="S130" s="48" t="s">
        <v>97</v>
      </c>
      <c r="U130" s="59">
        <v>5996000</v>
      </c>
      <c r="W130" s="59">
        <v>36000</v>
      </c>
      <c r="Y130" s="48" t="s">
        <v>221</v>
      </c>
      <c r="Z130" s="91"/>
    </row>
    <row r="131" spans="1:26" ht="18.75" customHeight="1">
      <c r="A131" s="7" t="s">
        <v>22</v>
      </c>
      <c r="C131" s="48" t="s">
        <v>95</v>
      </c>
      <c r="E131" s="48" t="s">
        <v>189</v>
      </c>
      <c r="G131" s="48" t="s">
        <v>97</v>
      </c>
      <c r="I131" s="59">
        <v>393000</v>
      </c>
      <c r="K131" s="59">
        <v>18000</v>
      </c>
      <c r="L131" s="91"/>
      <c r="M131" s="48" t="s">
        <v>206</v>
      </c>
      <c r="N131" s="31"/>
      <c r="O131" s="48" t="s">
        <v>95</v>
      </c>
      <c r="P131" s="31"/>
      <c r="Q131" s="48" t="s">
        <v>189</v>
      </c>
      <c r="R131" s="48"/>
      <c r="S131" s="48" t="s">
        <v>97</v>
      </c>
      <c r="U131" s="59">
        <v>393000</v>
      </c>
      <c r="W131" s="59">
        <v>18000</v>
      </c>
      <c r="Y131" s="48" t="s">
        <v>206</v>
      </c>
      <c r="Z131" s="91"/>
    </row>
    <row r="132" spans="1:26" ht="18.75" customHeight="1">
      <c r="A132" s="7" t="s">
        <v>23</v>
      </c>
      <c r="C132" s="48" t="s">
        <v>95</v>
      </c>
      <c r="E132" s="48" t="s">
        <v>189</v>
      </c>
      <c r="G132" s="48" t="s">
        <v>97</v>
      </c>
      <c r="I132" s="59">
        <v>748000</v>
      </c>
      <c r="K132" s="59">
        <v>20000</v>
      </c>
      <c r="L132" s="91"/>
      <c r="M132" s="48" t="s">
        <v>123</v>
      </c>
      <c r="N132" s="31"/>
      <c r="O132" s="48" t="s">
        <v>95</v>
      </c>
      <c r="P132" s="31"/>
      <c r="Q132" s="48" t="s">
        <v>97</v>
      </c>
      <c r="R132" s="48"/>
      <c r="S132" s="48" t="s">
        <v>97</v>
      </c>
      <c r="U132" s="59">
        <v>0</v>
      </c>
      <c r="W132" s="59">
        <v>0</v>
      </c>
      <c r="Y132" s="48" t="s">
        <v>97</v>
      </c>
      <c r="Z132" s="91"/>
    </row>
    <row r="133" spans="1:26" ht="18.75" customHeight="1">
      <c r="A133" s="7" t="s">
        <v>24</v>
      </c>
      <c r="C133" s="48" t="s">
        <v>95</v>
      </c>
      <c r="E133" s="48" t="s">
        <v>189</v>
      </c>
      <c r="G133" s="48" t="s">
        <v>97</v>
      </c>
      <c r="I133" s="59">
        <v>138000</v>
      </c>
      <c r="K133" s="59">
        <v>0</v>
      </c>
      <c r="L133" s="91"/>
      <c r="M133" s="48" t="s">
        <v>97</v>
      </c>
      <c r="N133" s="31"/>
      <c r="O133" s="48" t="s">
        <v>95</v>
      </c>
      <c r="P133" s="31"/>
      <c r="Q133" s="48" t="s">
        <v>189</v>
      </c>
      <c r="R133" s="48"/>
      <c r="S133" s="48" t="s">
        <v>97</v>
      </c>
      <c r="U133" s="59">
        <v>138000</v>
      </c>
      <c r="W133" s="59">
        <v>0</v>
      </c>
      <c r="Y133" s="48" t="s">
        <v>97</v>
      </c>
      <c r="Z133" s="91"/>
    </row>
    <row r="134" spans="1:26" ht="18.75" customHeight="1">
      <c r="A134" s="7" t="s">
        <v>25</v>
      </c>
      <c r="C134" s="48" t="s">
        <v>95</v>
      </c>
      <c r="E134" s="48" t="s">
        <v>189</v>
      </c>
      <c r="G134" s="48" t="s">
        <v>97</v>
      </c>
      <c r="I134" s="59">
        <v>106000</v>
      </c>
      <c r="K134" s="59">
        <v>0</v>
      </c>
      <c r="L134" s="91"/>
      <c r="M134" s="48" t="s">
        <v>97</v>
      </c>
      <c r="N134" s="31"/>
      <c r="O134" s="48" t="s">
        <v>95</v>
      </c>
      <c r="P134" s="31"/>
      <c r="Q134" s="48" t="s">
        <v>189</v>
      </c>
      <c r="R134" s="48"/>
      <c r="S134" s="48" t="s">
        <v>97</v>
      </c>
      <c r="U134" s="59">
        <v>106000</v>
      </c>
      <c r="W134" s="59">
        <v>0</v>
      </c>
      <c r="Y134" s="48" t="s">
        <v>97</v>
      </c>
      <c r="Z134" s="91"/>
    </row>
    <row r="135" spans="1:26" ht="18.75" customHeight="1">
      <c r="A135" s="7" t="s">
        <v>26</v>
      </c>
      <c r="C135" s="48" t="s">
        <v>95</v>
      </c>
      <c r="E135" s="48" t="s">
        <v>189</v>
      </c>
      <c r="G135" s="48" t="s">
        <v>97</v>
      </c>
      <c r="I135" s="59">
        <v>17120000</v>
      </c>
      <c r="K135" s="59">
        <v>10000</v>
      </c>
      <c r="L135" s="91"/>
      <c r="M135" s="48" t="s">
        <v>116</v>
      </c>
      <c r="N135" s="31"/>
      <c r="O135" s="48" t="s">
        <v>95</v>
      </c>
      <c r="P135" s="31"/>
      <c r="Q135" s="48" t="s">
        <v>97</v>
      </c>
      <c r="R135" s="48"/>
      <c r="S135" s="48" t="s">
        <v>97</v>
      </c>
      <c r="U135" s="59">
        <v>0</v>
      </c>
      <c r="W135" s="59">
        <v>0</v>
      </c>
      <c r="Y135" s="48" t="s">
        <v>97</v>
      </c>
      <c r="Z135" s="91"/>
    </row>
    <row r="136" spans="1:26" ht="18.75" customHeight="1">
      <c r="A136" s="7" t="s">
        <v>27</v>
      </c>
      <c r="C136" s="48" t="s">
        <v>95</v>
      </c>
      <c r="E136" s="48" t="s">
        <v>189</v>
      </c>
      <c r="G136" s="48" t="s">
        <v>97</v>
      </c>
      <c r="I136" s="59">
        <v>4314000</v>
      </c>
      <c r="K136" s="59">
        <v>10000</v>
      </c>
      <c r="L136" s="91"/>
      <c r="M136" s="48" t="s">
        <v>186</v>
      </c>
      <c r="N136" s="31"/>
      <c r="O136" s="48" t="s">
        <v>95</v>
      </c>
      <c r="P136" s="31"/>
      <c r="Q136" s="48" t="s">
        <v>189</v>
      </c>
      <c r="R136" s="48"/>
      <c r="S136" s="48" t="s">
        <v>97</v>
      </c>
      <c r="U136" s="59">
        <v>4916000</v>
      </c>
      <c r="W136" s="59">
        <v>10000</v>
      </c>
      <c r="Y136" s="48" t="s">
        <v>186</v>
      </c>
      <c r="Z136" s="91"/>
    </row>
    <row r="137" spans="1:26" ht="18.75" customHeight="1">
      <c r="A137" s="7" t="s">
        <v>28</v>
      </c>
      <c r="C137" s="48" t="s">
        <v>95</v>
      </c>
      <c r="E137" s="48" t="s">
        <v>189</v>
      </c>
      <c r="G137" s="48" t="s">
        <v>97</v>
      </c>
      <c r="I137" s="59">
        <v>12475000</v>
      </c>
      <c r="K137" s="59">
        <v>11000</v>
      </c>
      <c r="L137" s="91"/>
      <c r="M137" s="48" t="s">
        <v>116</v>
      </c>
      <c r="N137" s="31"/>
      <c r="O137" s="48" t="s">
        <v>95</v>
      </c>
      <c r="P137" s="31"/>
      <c r="Q137" s="48" t="s">
        <v>97</v>
      </c>
      <c r="R137" s="48"/>
      <c r="S137" s="48" t="s">
        <v>97</v>
      </c>
      <c r="U137" s="59">
        <v>0</v>
      </c>
      <c r="W137" s="59">
        <v>0</v>
      </c>
      <c r="Y137" s="48" t="s">
        <v>97</v>
      </c>
      <c r="Z137" s="91"/>
    </row>
    <row r="138" spans="1:26" ht="21.75" customHeight="1">
      <c r="A138" s="213">
        <v>4</v>
      </c>
      <c r="B138" s="213"/>
      <c r="C138" s="213"/>
      <c r="D138" s="213"/>
      <c r="E138" s="213"/>
      <c r="F138" s="213"/>
      <c r="G138" s="213"/>
      <c r="H138" s="213"/>
      <c r="I138" s="213"/>
      <c r="J138" s="213"/>
      <c r="K138" s="213"/>
      <c r="L138" s="213"/>
      <c r="M138" s="213"/>
      <c r="N138" s="213"/>
      <c r="O138" s="213"/>
      <c r="P138" s="213"/>
      <c r="Q138" s="213"/>
      <c r="R138" s="213"/>
      <c r="S138" s="213"/>
      <c r="T138" s="213"/>
      <c r="U138" s="213"/>
      <c r="V138" s="213"/>
      <c r="W138" s="213"/>
      <c r="X138" s="213"/>
      <c r="Y138" s="213"/>
    </row>
    <row r="139" spans="1:26" ht="19.5" customHeight="1">
      <c r="A139" s="207" t="s">
        <v>0</v>
      </c>
      <c r="B139" s="207"/>
      <c r="C139" s="207"/>
      <c r="D139" s="207"/>
      <c r="E139" s="207"/>
      <c r="F139" s="207"/>
      <c r="G139" s="207"/>
      <c r="H139" s="207"/>
      <c r="I139" s="207"/>
      <c r="J139" s="207"/>
      <c r="K139" s="207"/>
      <c r="L139" s="207"/>
      <c r="M139" s="207"/>
      <c r="N139" s="207"/>
      <c r="O139" s="207"/>
      <c r="P139" s="207"/>
      <c r="Q139" s="207"/>
      <c r="R139" s="207"/>
      <c r="S139" s="207"/>
      <c r="T139" s="207"/>
      <c r="U139" s="207"/>
      <c r="V139" s="207"/>
      <c r="W139" s="207"/>
      <c r="X139" s="207"/>
      <c r="Y139" s="207"/>
      <c r="Z139" s="23"/>
    </row>
    <row r="140" spans="1:26" ht="19.5" customHeight="1">
      <c r="A140" s="207" t="s">
        <v>1</v>
      </c>
      <c r="B140" s="207"/>
      <c r="C140" s="207"/>
      <c r="D140" s="207"/>
      <c r="E140" s="207"/>
      <c r="F140" s="207"/>
      <c r="G140" s="207"/>
      <c r="H140" s="207"/>
      <c r="I140" s="207"/>
      <c r="J140" s="207"/>
      <c r="K140" s="207"/>
      <c r="L140" s="207"/>
      <c r="M140" s="207"/>
      <c r="N140" s="207"/>
      <c r="O140" s="207"/>
      <c r="P140" s="207"/>
      <c r="Q140" s="207"/>
      <c r="R140" s="207"/>
      <c r="S140" s="207"/>
      <c r="T140" s="207"/>
      <c r="U140" s="207"/>
      <c r="V140" s="207"/>
      <c r="W140" s="207"/>
      <c r="X140" s="207"/>
      <c r="Y140" s="207"/>
      <c r="Z140" s="1"/>
    </row>
    <row r="141" spans="1:26" ht="19.5" customHeight="1">
      <c r="A141" s="207" t="s">
        <v>2</v>
      </c>
      <c r="B141" s="207"/>
      <c r="C141" s="207"/>
      <c r="D141" s="207"/>
      <c r="E141" s="207"/>
      <c r="F141" s="207"/>
      <c r="G141" s="207"/>
      <c r="H141" s="207"/>
      <c r="I141" s="207"/>
      <c r="J141" s="207"/>
      <c r="K141" s="207"/>
      <c r="L141" s="207"/>
      <c r="M141" s="207"/>
      <c r="N141" s="207"/>
      <c r="O141" s="207"/>
      <c r="P141" s="207"/>
      <c r="Q141" s="207"/>
      <c r="R141" s="207"/>
      <c r="S141" s="207"/>
      <c r="T141" s="207"/>
      <c r="U141" s="207"/>
      <c r="V141" s="207"/>
      <c r="W141" s="207"/>
      <c r="X141" s="207"/>
      <c r="Y141" s="207"/>
      <c r="Z141" s="1"/>
    </row>
    <row r="142" spans="1:26" ht="11.25" customHeight="1">
      <c r="A142" s="51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1"/>
    </row>
    <row r="143" spans="1:26" ht="21.75" customHeight="1">
      <c r="A143" s="46" t="s">
        <v>89</v>
      </c>
      <c r="B143" s="46"/>
      <c r="C143" s="96"/>
      <c r="D143" s="96"/>
      <c r="E143" s="96"/>
      <c r="F143" s="46"/>
      <c r="G143" s="96"/>
      <c r="H143" s="46"/>
      <c r="I143" s="96"/>
      <c r="J143" s="96"/>
      <c r="K143" s="96"/>
      <c r="L143" s="46"/>
      <c r="M143" s="96"/>
      <c r="N143" s="46"/>
      <c r="O143" s="96"/>
      <c r="P143" s="46"/>
      <c r="Q143" s="96"/>
      <c r="R143" s="96"/>
      <c r="S143" s="96"/>
      <c r="T143" s="96"/>
      <c r="U143" s="96"/>
      <c r="V143" s="96"/>
      <c r="W143" s="96"/>
      <c r="X143" s="96"/>
      <c r="Y143" s="96"/>
      <c r="Z143" s="46"/>
    </row>
    <row r="144" spans="1:26" ht="21.75" customHeight="1">
      <c r="C144" s="217" t="s">
        <v>7</v>
      </c>
      <c r="D144" s="217"/>
      <c r="E144" s="217"/>
      <c r="F144" s="217"/>
      <c r="G144" s="217"/>
      <c r="H144" s="217"/>
      <c r="I144" s="217"/>
      <c r="J144" s="217"/>
      <c r="K144" s="217"/>
      <c r="L144" s="217"/>
      <c r="M144" s="217"/>
      <c r="N144" s="92"/>
      <c r="O144" s="217" t="s">
        <v>9</v>
      </c>
      <c r="P144" s="217"/>
      <c r="Q144" s="217"/>
      <c r="R144" s="217"/>
      <c r="S144" s="217"/>
      <c r="T144" s="217"/>
      <c r="U144" s="217"/>
      <c r="V144" s="217"/>
      <c r="W144" s="217"/>
      <c r="X144" s="217"/>
      <c r="Y144" s="217"/>
    </row>
    <row r="145" spans="1:26" ht="21.75" customHeight="1">
      <c r="A145" s="3" t="s">
        <v>86</v>
      </c>
      <c r="C145" s="5" t="s">
        <v>90</v>
      </c>
      <c r="D145" s="84"/>
      <c r="E145" s="5" t="s">
        <v>91</v>
      </c>
      <c r="F145" s="13"/>
      <c r="G145" s="5" t="s">
        <v>92</v>
      </c>
      <c r="H145" s="13"/>
      <c r="I145" s="5" t="s">
        <v>93</v>
      </c>
      <c r="J145" s="84"/>
      <c r="K145" s="5" t="s">
        <v>87</v>
      </c>
      <c r="L145" s="94"/>
      <c r="M145" s="5" t="s">
        <v>88</v>
      </c>
      <c r="N145" s="93"/>
      <c r="O145" s="5" t="s">
        <v>90</v>
      </c>
      <c r="P145" s="93"/>
      <c r="Q145" s="5" t="s">
        <v>91</v>
      </c>
      <c r="R145" s="5"/>
      <c r="S145" s="5" t="s">
        <v>92</v>
      </c>
      <c r="T145" s="84"/>
      <c r="U145" s="5" t="s">
        <v>93</v>
      </c>
      <c r="V145" s="84"/>
      <c r="W145" s="5" t="s">
        <v>87</v>
      </c>
      <c r="X145" s="84"/>
      <c r="Y145" s="5" t="s">
        <v>88</v>
      </c>
      <c r="Z145" s="91"/>
    </row>
    <row r="146" spans="1:26" ht="21.75" customHeight="1">
      <c r="A146" s="7" t="s">
        <v>30</v>
      </c>
      <c r="C146" s="48" t="s">
        <v>95</v>
      </c>
      <c r="E146" s="48" t="s">
        <v>189</v>
      </c>
      <c r="G146" s="48" t="s">
        <v>97</v>
      </c>
      <c r="I146" s="59">
        <v>999000</v>
      </c>
      <c r="K146" s="59">
        <v>7500</v>
      </c>
      <c r="L146" s="91"/>
      <c r="M146" s="48" t="s">
        <v>186</v>
      </c>
      <c r="N146" s="31"/>
      <c r="O146" s="48" t="s">
        <v>95</v>
      </c>
      <c r="P146" s="31"/>
      <c r="Q146" s="48" t="s">
        <v>189</v>
      </c>
      <c r="R146" s="48"/>
      <c r="S146" s="48" t="s">
        <v>97</v>
      </c>
      <c r="U146" s="59">
        <v>999000</v>
      </c>
      <c r="W146" s="59">
        <v>7500</v>
      </c>
      <c r="Y146" s="48" t="s">
        <v>186</v>
      </c>
      <c r="Z146" s="91"/>
    </row>
    <row r="147" spans="1:26" ht="21.75" customHeight="1">
      <c r="A147" s="7" t="s">
        <v>31</v>
      </c>
      <c r="C147" s="48" t="s">
        <v>95</v>
      </c>
      <c r="E147" s="48" t="s">
        <v>189</v>
      </c>
      <c r="G147" s="48" t="s">
        <v>97</v>
      </c>
      <c r="I147" s="59">
        <v>4000000</v>
      </c>
      <c r="K147" s="59">
        <v>8000</v>
      </c>
      <c r="L147" s="91"/>
      <c r="M147" s="48" t="s">
        <v>186</v>
      </c>
      <c r="N147" s="31"/>
      <c r="O147" s="48" t="s">
        <v>95</v>
      </c>
      <c r="P147" s="31"/>
      <c r="Q147" s="48" t="s">
        <v>189</v>
      </c>
      <c r="R147" s="48"/>
      <c r="S147" s="48" t="s">
        <v>97</v>
      </c>
      <c r="U147" s="59">
        <v>10446000</v>
      </c>
      <c r="W147" s="59">
        <v>8000</v>
      </c>
      <c r="Y147" s="48" t="s">
        <v>186</v>
      </c>
      <c r="Z147" s="91"/>
    </row>
    <row r="148" spans="1:26" ht="21.75" customHeight="1">
      <c r="A148" s="7" t="s">
        <v>32</v>
      </c>
      <c r="C148" s="48" t="s">
        <v>95</v>
      </c>
      <c r="E148" s="48" t="s">
        <v>189</v>
      </c>
      <c r="G148" s="48" t="s">
        <v>97</v>
      </c>
      <c r="I148" s="59">
        <v>300000</v>
      </c>
      <c r="K148" s="59">
        <v>9000</v>
      </c>
      <c r="L148" s="91"/>
      <c r="M148" s="48" t="s">
        <v>116</v>
      </c>
      <c r="N148" s="31"/>
      <c r="O148" s="48" t="s">
        <v>95</v>
      </c>
      <c r="P148" s="31"/>
      <c r="Q148" s="48" t="s">
        <v>97</v>
      </c>
      <c r="R148" s="48"/>
      <c r="S148" s="48" t="s">
        <v>97</v>
      </c>
      <c r="U148" s="59">
        <v>0</v>
      </c>
      <c r="W148" s="59">
        <v>0</v>
      </c>
      <c r="Y148" s="48" t="s">
        <v>97</v>
      </c>
      <c r="Z148" s="91"/>
    </row>
    <row r="149" spans="1:26" ht="21.75" customHeight="1">
      <c r="A149" s="7" t="s">
        <v>33</v>
      </c>
      <c r="C149" s="48" t="s">
        <v>95</v>
      </c>
      <c r="E149" s="48" t="s">
        <v>189</v>
      </c>
      <c r="G149" s="48" t="s">
        <v>97</v>
      </c>
      <c r="I149" s="59">
        <v>6002000</v>
      </c>
      <c r="K149" s="59">
        <v>3400</v>
      </c>
      <c r="L149" s="91"/>
      <c r="M149" s="48" t="s">
        <v>146</v>
      </c>
      <c r="N149" s="31"/>
      <c r="O149" s="48" t="s">
        <v>95</v>
      </c>
      <c r="P149" s="31"/>
      <c r="Q149" s="48" t="s">
        <v>189</v>
      </c>
      <c r="R149" s="48"/>
      <c r="S149" s="48" t="s">
        <v>97</v>
      </c>
      <c r="U149" s="59">
        <v>6002000</v>
      </c>
      <c r="W149" s="59">
        <v>3400</v>
      </c>
      <c r="Y149" s="48" t="s">
        <v>146</v>
      </c>
      <c r="Z149" s="91"/>
    </row>
    <row r="150" spans="1:26" ht="21.75" customHeight="1">
      <c r="A150" s="7" t="s">
        <v>34</v>
      </c>
      <c r="C150" s="48" t="s">
        <v>95</v>
      </c>
      <c r="E150" s="48" t="s">
        <v>189</v>
      </c>
      <c r="G150" s="48" t="s">
        <v>97</v>
      </c>
      <c r="I150" s="59">
        <v>3002000</v>
      </c>
      <c r="K150" s="59">
        <v>3800</v>
      </c>
      <c r="L150" s="91"/>
      <c r="M150" s="48" t="s">
        <v>146</v>
      </c>
      <c r="N150" s="31"/>
      <c r="O150" s="48" t="s">
        <v>95</v>
      </c>
      <c r="P150" s="31"/>
      <c r="Q150" s="48" t="s">
        <v>189</v>
      </c>
      <c r="R150" s="48"/>
      <c r="S150" s="48" t="s">
        <v>97</v>
      </c>
      <c r="U150" s="59">
        <v>2998000</v>
      </c>
      <c r="W150" s="59">
        <v>3800</v>
      </c>
      <c r="Y150" s="48" t="s">
        <v>146</v>
      </c>
      <c r="Z150" s="91"/>
    </row>
    <row r="151" spans="1:26" ht="21.75" customHeight="1">
      <c r="A151" s="7" t="s">
        <v>35</v>
      </c>
      <c r="C151" s="48" t="s">
        <v>95</v>
      </c>
      <c r="E151" s="48" t="s">
        <v>189</v>
      </c>
      <c r="G151" s="48" t="s">
        <v>97</v>
      </c>
      <c r="I151" s="59">
        <v>2866000</v>
      </c>
      <c r="K151" s="59">
        <v>4000</v>
      </c>
      <c r="L151" s="91"/>
      <c r="M151" s="48" t="s">
        <v>146</v>
      </c>
      <c r="N151" s="31"/>
      <c r="O151" s="48" t="s">
        <v>95</v>
      </c>
      <c r="P151" s="31"/>
      <c r="Q151" s="48" t="s">
        <v>97</v>
      </c>
      <c r="R151" s="48"/>
      <c r="S151" s="48" t="s">
        <v>97</v>
      </c>
      <c r="U151" s="59">
        <v>0</v>
      </c>
      <c r="W151" s="59">
        <v>0</v>
      </c>
      <c r="Y151" s="48" t="s">
        <v>97</v>
      </c>
      <c r="Z151" s="91"/>
    </row>
    <row r="152" spans="1:26" ht="21.75" customHeight="1">
      <c r="A152" s="7" t="s">
        <v>36</v>
      </c>
      <c r="C152" s="48" t="s">
        <v>95</v>
      </c>
      <c r="E152" s="48" t="s">
        <v>189</v>
      </c>
      <c r="G152" s="48" t="s">
        <v>97</v>
      </c>
      <c r="I152" s="59">
        <v>1827000</v>
      </c>
      <c r="K152" s="59">
        <v>5000</v>
      </c>
      <c r="L152" s="91"/>
      <c r="M152" s="48" t="s">
        <v>130</v>
      </c>
      <c r="N152" s="31"/>
      <c r="O152" s="48" t="s">
        <v>95</v>
      </c>
      <c r="P152" s="31"/>
      <c r="Q152" s="48" t="s">
        <v>189</v>
      </c>
      <c r="R152" s="48"/>
      <c r="S152" s="48" t="s">
        <v>97</v>
      </c>
      <c r="U152" s="59">
        <v>1827000</v>
      </c>
      <c r="W152" s="59">
        <v>4600</v>
      </c>
      <c r="Y152" s="48" t="s">
        <v>130</v>
      </c>
      <c r="Z152" s="91"/>
    </row>
    <row r="153" spans="1:26" ht="21.75" customHeight="1">
      <c r="A153" s="7" t="s">
        <v>37</v>
      </c>
      <c r="C153" s="48" t="s">
        <v>95</v>
      </c>
      <c r="E153" s="48" t="s">
        <v>189</v>
      </c>
      <c r="G153" s="48" t="s">
        <v>97</v>
      </c>
      <c r="I153" s="59">
        <v>300000</v>
      </c>
      <c r="K153" s="59">
        <v>12500</v>
      </c>
      <c r="L153" s="91"/>
      <c r="M153" s="48" t="s">
        <v>235</v>
      </c>
      <c r="N153" s="31"/>
      <c r="O153" s="48" t="s">
        <v>95</v>
      </c>
      <c r="P153" s="31"/>
      <c r="Q153" s="48" t="s">
        <v>189</v>
      </c>
      <c r="R153" s="48"/>
      <c r="S153" s="48" t="s">
        <v>97</v>
      </c>
      <c r="U153" s="59">
        <v>300000</v>
      </c>
      <c r="W153" s="59">
        <v>0</v>
      </c>
      <c r="Y153" s="48" t="s">
        <v>97</v>
      </c>
      <c r="Z153" s="91"/>
    </row>
    <row r="154" spans="1:26" ht="21.75" customHeight="1">
      <c r="A154" s="7" t="s">
        <v>38</v>
      </c>
      <c r="C154" s="48" t="s">
        <v>95</v>
      </c>
      <c r="E154" s="48" t="s">
        <v>189</v>
      </c>
      <c r="G154" s="48" t="s">
        <v>97</v>
      </c>
      <c r="I154" s="59">
        <v>200000</v>
      </c>
      <c r="K154" s="59">
        <v>12000</v>
      </c>
      <c r="L154" s="91"/>
      <c r="M154" s="48" t="s">
        <v>236</v>
      </c>
      <c r="N154" s="31"/>
      <c r="O154" s="48" t="s">
        <v>95</v>
      </c>
      <c r="P154" s="31"/>
      <c r="Q154" s="48" t="s">
        <v>189</v>
      </c>
      <c r="R154" s="48"/>
      <c r="S154" s="48" t="s">
        <v>97</v>
      </c>
      <c r="U154" s="59">
        <v>200000</v>
      </c>
      <c r="W154" s="59">
        <v>12000</v>
      </c>
      <c r="Y154" s="48" t="s">
        <v>236</v>
      </c>
      <c r="Z154" s="91"/>
    </row>
    <row r="155" spans="1:26" ht="21.75" customHeight="1">
      <c r="A155" s="7" t="s">
        <v>39</v>
      </c>
      <c r="C155" s="48" t="s">
        <v>237</v>
      </c>
      <c r="E155" s="48" t="s">
        <v>189</v>
      </c>
      <c r="G155" s="48" t="s">
        <v>97</v>
      </c>
      <c r="I155" s="59">
        <v>787000</v>
      </c>
      <c r="K155" s="59">
        <v>22000</v>
      </c>
      <c r="L155" s="91"/>
      <c r="M155" s="48" t="s">
        <v>123</v>
      </c>
      <c r="N155" s="31"/>
      <c r="O155" s="48" t="s">
        <v>237</v>
      </c>
      <c r="P155" s="31"/>
      <c r="Q155" s="48" t="s">
        <v>97</v>
      </c>
      <c r="R155" s="48"/>
      <c r="S155" s="48" t="s">
        <v>97</v>
      </c>
      <c r="U155" s="59">
        <v>0</v>
      </c>
      <c r="W155" s="59">
        <v>0</v>
      </c>
      <c r="Y155" s="48" t="s">
        <v>97</v>
      </c>
      <c r="Z155" s="91"/>
    </row>
    <row r="156" spans="1:26" ht="21.75" customHeight="1">
      <c r="A156" s="7" t="s">
        <v>40</v>
      </c>
      <c r="C156" s="48" t="s">
        <v>237</v>
      </c>
      <c r="E156" s="48" t="s">
        <v>189</v>
      </c>
      <c r="G156" s="48" t="s">
        <v>97</v>
      </c>
      <c r="I156" s="59">
        <v>32000</v>
      </c>
      <c r="K156" s="59">
        <v>22000</v>
      </c>
      <c r="L156" s="91"/>
      <c r="M156" s="48" t="s">
        <v>130</v>
      </c>
      <c r="N156" s="31"/>
      <c r="O156" s="48" t="s">
        <v>237</v>
      </c>
      <c r="P156" s="31"/>
      <c r="Q156" s="48" t="s">
        <v>189</v>
      </c>
      <c r="R156" s="48"/>
      <c r="S156" s="48" t="s">
        <v>97</v>
      </c>
      <c r="U156" s="59">
        <v>96000</v>
      </c>
      <c r="W156" s="59">
        <v>22000</v>
      </c>
      <c r="Y156" s="48" t="s">
        <v>130</v>
      </c>
      <c r="Z156" s="91"/>
    </row>
    <row r="157" spans="1:26" ht="21.75" customHeight="1">
      <c r="A157" s="7" t="s">
        <v>41</v>
      </c>
      <c r="C157" s="48" t="s">
        <v>237</v>
      </c>
      <c r="E157" s="48" t="s">
        <v>189</v>
      </c>
      <c r="G157" s="48" t="s">
        <v>97</v>
      </c>
      <c r="I157" s="59">
        <v>3290000</v>
      </c>
      <c r="K157" s="59">
        <v>3000</v>
      </c>
      <c r="L157" s="91"/>
      <c r="M157" s="48" t="s">
        <v>98</v>
      </c>
      <c r="N157" s="31"/>
      <c r="O157" s="48" t="s">
        <v>237</v>
      </c>
      <c r="P157" s="31"/>
      <c r="Q157" s="48" t="s">
        <v>97</v>
      </c>
      <c r="R157" s="48"/>
      <c r="S157" s="48" t="s">
        <v>97</v>
      </c>
      <c r="U157" s="59">
        <v>0</v>
      </c>
      <c r="W157" s="59">
        <v>0</v>
      </c>
      <c r="Y157" s="48" t="s">
        <v>97</v>
      </c>
      <c r="Z157" s="91"/>
    </row>
    <row r="158" spans="1:26" ht="21.75" customHeight="1">
      <c r="A158" s="7" t="s">
        <v>78</v>
      </c>
      <c r="C158" s="48" t="s">
        <v>95</v>
      </c>
      <c r="E158" s="48" t="s">
        <v>97</v>
      </c>
      <c r="G158" s="48" t="s">
        <v>97</v>
      </c>
      <c r="I158" s="59">
        <v>0</v>
      </c>
      <c r="K158" s="59">
        <v>0</v>
      </c>
      <c r="L158" s="91"/>
      <c r="M158" s="48" t="s">
        <v>97</v>
      </c>
      <c r="N158" s="31"/>
      <c r="O158" s="48" t="s">
        <v>95</v>
      </c>
      <c r="P158" s="31"/>
      <c r="Q158" s="48" t="s">
        <v>189</v>
      </c>
      <c r="R158" s="48"/>
      <c r="S158" s="48" t="s">
        <v>97</v>
      </c>
      <c r="U158" s="59">
        <v>999000</v>
      </c>
      <c r="W158" s="59">
        <v>34000</v>
      </c>
      <c r="Y158" s="48" t="s">
        <v>221</v>
      </c>
      <c r="Z158" s="91"/>
    </row>
    <row r="159" spans="1:26" ht="21.75" customHeight="1">
      <c r="A159" s="7" t="s">
        <v>77</v>
      </c>
      <c r="C159" s="48" t="s">
        <v>95</v>
      </c>
      <c r="E159" s="48" t="s">
        <v>97</v>
      </c>
      <c r="G159" s="48" t="s">
        <v>97</v>
      </c>
      <c r="I159" s="59">
        <v>0</v>
      </c>
      <c r="K159" s="59">
        <v>0</v>
      </c>
      <c r="L159" s="91"/>
      <c r="M159" s="48" t="s">
        <v>97</v>
      </c>
      <c r="N159" s="31"/>
      <c r="O159" s="48" t="s">
        <v>95</v>
      </c>
      <c r="P159" s="31"/>
      <c r="Q159" s="48" t="s">
        <v>189</v>
      </c>
      <c r="R159" s="48"/>
      <c r="S159" s="48" t="s">
        <v>97</v>
      </c>
      <c r="U159" s="59">
        <v>996000</v>
      </c>
      <c r="W159" s="59">
        <v>38000</v>
      </c>
      <c r="Y159" s="48" t="s">
        <v>221</v>
      </c>
      <c r="Z159" s="91"/>
    </row>
    <row r="160" spans="1:26" ht="21.75" customHeight="1">
      <c r="A160" s="7" t="s">
        <v>79</v>
      </c>
      <c r="C160" s="48" t="s">
        <v>95</v>
      </c>
      <c r="E160" s="48" t="s">
        <v>97</v>
      </c>
      <c r="G160" s="48" t="s">
        <v>97</v>
      </c>
      <c r="I160" s="59">
        <v>0</v>
      </c>
      <c r="K160" s="59">
        <v>0</v>
      </c>
      <c r="L160" s="91"/>
      <c r="M160" s="48" t="s">
        <v>97</v>
      </c>
      <c r="N160" s="31"/>
      <c r="O160" s="48" t="s">
        <v>95</v>
      </c>
      <c r="P160" s="31"/>
      <c r="Q160" s="48" t="s">
        <v>189</v>
      </c>
      <c r="R160" s="48"/>
      <c r="S160" s="48" t="s">
        <v>97</v>
      </c>
      <c r="U160" s="59">
        <v>5799000</v>
      </c>
      <c r="W160" s="59">
        <v>40000</v>
      </c>
      <c r="Y160" s="48" t="s">
        <v>221</v>
      </c>
      <c r="Z160" s="91"/>
    </row>
    <row r="161" spans="1:26" ht="21.75" customHeight="1">
      <c r="A161" s="7" t="s">
        <v>74</v>
      </c>
      <c r="C161" s="48" t="s">
        <v>95</v>
      </c>
      <c r="E161" s="48" t="s">
        <v>97</v>
      </c>
      <c r="G161" s="48" t="s">
        <v>97</v>
      </c>
      <c r="I161" s="59">
        <v>0</v>
      </c>
      <c r="K161" s="59">
        <v>0</v>
      </c>
      <c r="L161" s="91"/>
      <c r="M161" s="48" t="s">
        <v>97</v>
      </c>
      <c r="N161" s="31"/>
      <c r="O161" s="48" t="s">
        <v>95</v>
      </c>
      <c r="P161" s="31"/>
      <c r="Q161" s="48" t="s">
        <v>189</v>
      </c>
      <c r="R161" s="48"/>
      <c r="S161" s="48" t="s">
        <v>97</v>
      </c>
      <c r="U161" s="59">
        <v>1120000</v>
      </c>
      <c r="W161" s="59">
        <v>40000</v>
      </c>
      <c r="Y161" s="48" t="s">
        <v>238</v>
      </c>
      <c r="Z161" s="91"/>
    </row>
    <row r="162" spans="1:26" ht="21.75" customHeight="1">
      <c r="A162" s="7" t="s">
        <v>71</v>
      </c>
      <c r="C162" s="48" t="s">
        <v>95</v>
      </c>
      <c r="E162" s="48" t="s">
        <v>97</v>
      </c>
      <c r="G162" s="48" t="s">
        <v>97</v>
      </c>
      <c r="I162" s="59">
        <v>0</v>
      </c>
      <c r="K162" s="59">
        <v>0</v>
      </c>
      <c r="L162" s="91"/>
      <c r="M162" s="48" t="s">
        <v>97</v>
      </c>
      <c r="N162" s="31"/>
      <c r="O162" s="48" t="s">
        <v>95</v>
      </c>
      <c r="P162" s="31"/>
      <c r="Q162" s="48" t="s">
        <v>189</v>
      </c>
      <c r="R162" s="48"/>
      <c r="S162" s="48" t="s">
        <v>97</v>
      </c>
      <c r="U162" s="59">
        <v>1600000</v>
      </c>
      <c r="W162" s="59">
        <v>9000</v>
      </c>
      <c r="Y162" s="48" t="s">
        <v>186</v>
      </c>
      <c r="Z162" s="91"/>
    </row>
    <row r="163" spans="1:26" ht="21.75" customHeight="1">
      <c r="A163" s="7" t="s">
        <v>75</v>
      </c>
      <c r="C163" s="48" t="s">
        <v>95</v>
      </c>
      <c r="E163" s="48" t="s">
        <v>97</v>
      </c>
      <c r="G163" s="48" t="s">
        <v>97</v>
      </c>
      <c r="I163" s="59">
        <v>0</v>
      </c>
      <c r="K163" s="59">
        <v>0</v>
      </c>
      <c r="L163" s="91"/>
      <c r="M163" s="48" t="s">
        <v>97</v>
      </c>
      <c r="N163" s="31"/>
      <c r="O163" s="48" t="s">
        <v>95</v>
      </c>
      <c r="P163" s="31"/>
      <c r="Q163" s="48" t="s">
        <v>189</v>
      </c>
      <c r="R163" s="48"/>
      <c r="S163" s="48" t="s">
        <v>97</v>
      </c>
      <c r="U163" s="59">
        <v>5002000</v>
      </c>
      <c r="W163" s="59">
        <v>3400</v>
      </c>
      <c r="Y163" s="48" t="s">
        <v>239</v>
      </c>
      <c r="Z163" s="91"/>
    </row>
    <row r="164" spans="1:26" ht="21.75" customHeight="1">
      <c r="A164" s="7" t="s">
        <v>76</v>
      </c>
      <c r="C164" s="48" t="s">
        <v>95</v>
      </c>
      <c r="E164" s="48" t="s">
        <v>97</v>
      </c>
      <c r="G164" s="48" t="s">
        <v>97</v>
      </c>
      <c r="I164" s="59">
        <v>0</v>
      </c>
      <c r="K164" s="59">
        <v>0</v>
      </c>
      <c r="L164" s="91"/>
      <c r="M164" s="48" t="s">
        <v>97</v>
      </c>
      <c r="N164" s="31"/>
      <c r="O164" s="48" t="s">
        <v>95</v>
      </c>
      <c r="P164" s="31"/>
      <c r="Q164" s="48" t="s">
        <v>189</v>
      </c>
      <c r="R164" s="48"/>
      <c r="S164" s="48" t="s">
        <v>97</v>
      </c>
      <c r="U164" s="59">
        <v>9001000</v>
      </c>
      <c r="W164" s="59">
        <v>3600</v>
      </c>
      <c r="Y164" s="48" t="s">
        <v>239</v>
      </c>
      <c r="Z164" s="91"/>
    </row>
    <row r="165" spans="1:26" ht="21.75" customHeight="1"/>
    <row r="166" spans="1:26" ht="21.75" customHeight="1"/>
    <row r="167" spans="1:26" ht="21.75" customHeight="1">
      <c r="A167" s="91">
        <v>5</v>
      </c>
      <c r="B167" s="91"/>
      <c r="F167" s="91"/>
      <c r="H167" s="91"/>
      <c r="L167" s="91"/>
      <c r="N167" s="91"/>
      <c r="P167" s="91"/>
    </row>
    <row r="168" spans="1:26" ht="21.75" customHeight="1"/>
    <row r="169" spans="1:26" ht="21.75" customHeight="1"/>
    <row r="170" spans="1:26" ht="21.75" customHeight="1"/>
    <row r="171" spans="1:26" ht="21.75" customHeight="1"/>
    <row r="172" spans="1:26" ht="21.75" customHeight="1"/>
    <row r="173" spans="1:26" ht="21.75" customHeight="1"/>
    <row r="174" spans="1:26" ht="21.75" customHeight="1"/>
    <row r="175" spans="1:26" ht="21.75" customHeight="1"/>
    <row r="176" spans="1:26" ht="21.75" customHeight="1"/>
    <row r="177" ht="21.75" customHeight="1"/>
    <row r="178" ht="21.75" customHeight="1"/>
    <row r="179" ht="21.75" customHeight="1"/>
    <row r="180" ht="21.75" customHeight="1"/>
    <row r="181" ht="21.75" customHeight="1"/>
    <row r="182" ht="21.75" customHeight="1"/>
    <row r="183" ht="21.75" customHeight="1"/>
    <row r="184" ht="21.75" customHeight="1"/>
    <row r="185" ht="21.75" customHeight="1"/>
    <row r="186" ht="21.75" customHeight="1"/>
    <row r="187" ht="21.75" customHeight="1"/>
    <row r="188" ht="21.75" customHeight="1"/>
    <row r="189" ht="21.75" customHeight="1"/>
    <row r="190" ht="21.75" customHeight="1"/>
    <row r="191" ht="21.75" customHeight="1"/>
    <row r="192" ht="21.75" customHeight="1"/>
    <row r="193" ht="21.75" customHeight="1"/>
    <row r="194" ht="21.75" customHeight="1"/>
    <row r="195" ht="21.75" customHeight="1"/>
    <row r="196" ht="21.75" customHeight="1"/>
    <row r="197" ht="21.75" customHeight="1"/>
    <row r="198" ht="21.75" customHeight="1"/>
    <row r="199" ht="21.75" customHeight="1"/>
  </sheetData>
  <mergeCells count="17">
    <mergeCell ref="O72:Y72"/>
    <mergeCell ref="A1:Y1"/>
    <mergeCell ref="C144:M144"/>
    <mergeCell ref="O144:Y144"/>
    <mergeCell ref="O6:Y6"/>
    <mergeCell ref="A3:Y3"/>
    <mergeCell ref="A2:Y2"/>
    <mergeCell ref="A138:Y138"/>
    <mergeCell ref="A141:Y141"/>
    <mergeCell ref="A140:Y140"/>
    <mergeCell ref="A139:Y139"/>
    <mergeCell ref="C6:M6"/>
    <mergeCell ref="A65:Y65"/>
    <mergeCell ref="A68:Y68"/>
    <mergeCell ref="A67:Y67"/>
    <mergeCell ref="A66:Y66"/>
    <mergeCell ref="C72:M72"/>
  </mergeCells>
  <pageMargins left="0.39" right="0.39" top="0.39" bottom="0.39" header="0" footer="0"/>
  <pageSetup scale="56" fitToHeight="0" orientation="portrait" r:id="rId1"/>
  <rowBreaks count="1" manualBreakCount="1">
    <brk id="65" max="4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K16"/>
  <sheetViews>
    <sheetView rightToLeft="1" view="pageBreakPreview" zoomScale="95" zoomScaleNormal="100" zoomScaleSheetLayoutView="95" workbookViewId="0">
      <selection activeCell="N8" sqref="N8"/>
    </sheetView>
  </sheetViews>
  <sheetFormatPr defaultRowHeight="15.75"/>
  <cols>
    <col min="1" max="1" width="6.42578125" style="12" bestFit="1" customWidth="1"/>
    <col min="2" max="2" width="28.5703125" style="12" customWidth="1"/>
    <col min="3" max="3" width="0.7109375" style="12" customWidth="1"/>
    <col min="4" max="4" width="8.85546875" style="12" customWidth="1"/>
    <col min="5" max="5" width="0.7109375" style="12" customWidth="1"/>
    <col min="6" max="6" width="13.140625" style="12" customWidth="1"/>
    <col min="7" max="7" width="0.7109375" style="12" customWidth="1"/>
    <col min="8" max="8" width="12" style="12" customWidth="1"/>
    <col min="9" max="9" width="0.85546875" style="12" customWidth="1"/>
    <col min="10" max="10" width="11" style="12" customWidth="1"/>
    <col min="11" max="11" width="0.85546875" style="12" customWidth="1"/>
    <col min="12" max="12" width="9.85546875" style="12" customWidth="1"/>
    <col min="13" max="13" width="1.28515625" style="12" customWidth="1"/>
    <col min="14" max="14" width="8.28515625" style="12" bestFit="1" customWidth="1"/>
    <col min="15" max="15" width="1.28515625" style="12" customWidth="1"/>
    <col min="16" max="16" width="16" style="12" bestFit="1" customWidth="1"/>
    <col min="17" max="17" width="1.28515625" style="12" customWidth="1"/>
    <col min="18" max="18" width="16.140625" style="12" bestFit="1" customWidth="1"/>
    <col min="19" max="19" width="1.28515625" style="12" customWidth="1"/>
    <col min="20" max="20" width="8.28515625" style="12" bestFit="1" customWidth="1"/>
    <col min="21" max="21" width="1.28515625" style="12" customWidth="1"/>
    <col min="22" max="22" width="16.140625" style="12" bestFit="1" customWidth="1"/>
    <col min="23" max="23" width="1.28515625" style="12" customWidth="1"/>
    <col min="24" max="24" width="5.5703125" style="12" bestFit="1" customWidth="1"/>
    <col min="25" max="25" width="1.28515625" style="12" customWidth="1"/>
    <col min="26" max="26" width="10.28515625" style="12" bestFit="1" customWidth="1"/>
    <col min="27" max="27" width="1.28515625" style="12" customWidth="1"/>
    <col min="28" max="28" width="9.7109375" style="12" bestFit="1" customWidth="1"/>
    <col min="29" max="29" width="0.7109375" style="12" customWidth="1"/>
    <col min="30" max="30" width="10.7109375" style="12" customWidth="1"/>
    <col min="31" max="31" width="0.5703125" style="12" customWidth="1"/>
    <col min="32" max="32" width="17.5703125" style="12" bestFit="1" customWidth="1"/>
    <col min="33" max="33" width="0.85546875" style="12" customWidth="1"/>
    <col min="34" max="34" width="16.7109375" style="12" customWidth="1"/>
    <col min="35" max="35" width="0.85546875" style="12" customWidth="1"/>
    <col min="36" max="36" width="10.140625" style="12" customWidth="1"/>
    <col min="37" max="37" width="0.28515625" style="12" hidden="1" customWidth="1"/>
    <col min="38" max="16384" width="9.140625" style="12"/>
  </cols>
  <sheetData>
    <row r="1" spans="1:36" ht="25.5">
      <c r="A1" s="207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</row>
    <row r="2" spans="1:36" ht="25.5">
      <c r="A2" s="207" t="s">
        <v>1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  <c r="AI2" s="207"/>
      <c r="AJ2" s="207"/>
    </row>
    <row r="3" spans="1:36" ht="25.5">
      <c r="A3" s="207" t="s">
        <v>2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207"/>
      <c r="AJ3" s="207"/>
    </row>
    <row r="4" spans="1:36" ht="20.25" customHeight="1"/>
    <row r="5" spans="1:36" ht="39" customHeight="1">
      <c r="A5" s="116" t="s">
        <v>512</v>
      </c>
      <c r="B5" s="208" t="s">
        <v>241</v>
      </c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</row>
    <row r="6" spans="1:36" ht="39" customHeight="1">
      <c r="A6" s="209" t="s">
        <v>242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 t="s">
        <v>7</v>
      </c>
      <c r="O6" s="209"/>
      <c r="P6" s="209"/>
      <c r="Q6" s="209"/>
      <c r="R6" s="209"/>
      <c r="T6" s="209" t="s">
        <v>8</v>
      </c>
      <c r="U6" s="209"/>
      <c r="V6" s="209"/>
      <c r="W6" s="209"/>
      <c r="X6" s="209"/>
      <c r="Y6" s="209"/>
      <c r="Z6" s="209"/>
      <c r="AB6" s="209" t="s">
        <v>9</v>
      </c>
      <c r="AC6" s="209"/>
      <c r="AD6" s="209"/>
      <c r="AE6" s="209"/>
      <c r="AF6" s="209"/>
      <c r="AG6" s="209"/>
      <c r="AH6" s="209"/>
      <c r="AI6" s="209"/>
      <c r="AJ6" s="209"/>
    </row>
    <row r="7" spans="1:36" ht="39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T7" s="210" t="s">
        <v>10</v>
      </c>
      <c r="U7" s="210"/>
      <c r="V7" s="210"/>
      <c r="W7" s="13"/>
      <c r="X7" s="210" t="s">
        <v>11</v>
      </c>
      <c r="Y7" s="210"/>
      <c r="Z7" s="210"/>
      <c r="AB7" s="13"/>
      <c r="AC7" s="13"/>
      <c r="AD7" s="13"/>
      <c r="AE7" s="13"/>
      <c r="AF7" s="13"/>
      <c r="AG7" s="13"/>
      <c r="AH7" s="13"/>
      <c r="AI7" s="13"/>
      <c r="AJ7" s="13"/>
    </row>
    <row r="8" spans="1:36" ht="78" customHeight="1">
      <c r="A8" s="209" t="s">
        <v>243</v>
      </c>
      <c r="B8" s="209"/>
      <c r="D8" s="10" t="s">
        <v>244</v>
      </c>
      <c r="E8" s="52"/>
      <c r="F8" s="10" t="s">
        <v>245</v>
      </c>
      <c r="G8" s="52"/>
      <c r="H8" s="10" t="s">
        <v>246</v>
      </c>
      <c r="I8" s="52"/>
      <c r="J8" s="10" t="s">
        <v>247</v>
      </c>
      <c r="K8" s="52"/>
      <c r="L8" s="10" t="s">
        <v>248</v>
      </c>
      <c r="M8" s="52"/>
      <c r="N8" s="10" t="s">
        <v>13</v>
      </c>
      <c r="O8" s="52"/>
      <c r="P8" s="10" t="s">
        <v>14</v>
      </c>
      <c r="Q8" s="52"/>
      <c r="R8" s="10" t="s">
        <v>15</v>
      </c>
      <c r="S8" s="52"/>
      <c r="T8" s="11" t="s">
        <v>13</v>
      </c>
      <c r="U8" s="53"/>
      <c r="V8" s="11" t="s">
        <v>14</v>
      </c>
      <c r="W8" s="52"/>
      <c r="X8" s="11" t="s">
        <v>13</v>
      </c>
      <c r="Y8" s="53"/>
      <c r="Z8" s="11" t="s">
        <v>16</v>
      </c>
      <c r="AA8" s="52"/>
      <c r="AB8" s="10" t="s">
        <v>13</v>
      </c>
      <c r="AC8" s="52"/>
      <c r="AD8" s="10" t="s">
        <v>17</v>
      </c>
      <c r="AE8" s="52"/>
      <c r="AF8" s="10" t="s">
        <v>14</v>
      </c>
      <c r="AG8" s="52"/>
      <c r="AH8" s="10" t="s">
        <v>15</v>
      </c>
      <c r="AI8" s="52"/>
      <c r="AJ8" s="10" t="s">
        <v>18</v>
      </c>
    </row>
    <row r="9" spans="1:36" s="100" customFormat="1" ht="39" customHeight="1">
      <c r="A9" s="219" t="s">
        <v>249</v>
      </c>
      <c r="B9" s="219"/>
      <c r="D9" s="17" t="s">
        <v>250</v>
      </c>
      <c r="F9" s="17" t="s">
        <v>250</v>
      </c>
      <c r="H9" s="17" t="s">
        <v>251</v>
      </c>
      <c r="J9" s="17" t="s">
        <v>252</v>
      </c>
      <c r="L9" s="16">
        <v>23</v>
      </c>
      <c r="N9" s="14">
        <v>380000</v>
      </c>
      <c r="P9" s="14">
        <v>380056473416</v>
      </c>
      <c r="R9" s="14">
        <v>367933280003</v>
      </c>
      <c r="T9" s="14">
        <v>0</v>
      </c>
      <c r="V9" s="14">
        <v>0</v>
      </c>
      <c r="X9" s="14">
        <v>0</v>
      </c>
      <c r="Z9" s="14">
        <v>0</v>
      </c>
      <c r="AB9" s="14">
        <v>380000</v>
      </c>
      <c r="AD9" s="14">
        <v>900000</v>
      </c>
      <c r="AF9" s="14">
        <v>380056473416</v>
      </c>
      <c r="AH9" s="14">
        <v>341938012500</v>
      </c>
      <c r="AJ9" s="16">
        <v>6.33</v>
      </c>
    </row>
    <row r="10" spans="1:36" s="100" customFormat="1" ht="39" customHeight="1">
      <c r="A10" s="220" t="s">
        <v>253</v>
      </c>
      <c r="B10" s="220"/>
      <c r="D10" s="47" t="s">
        <v>250</v>
      </c>
      <c r="F10" s="47" t="s">
        <v>250</v>
      </c>
      <c r="H10" s="47" t="s">
        <v>254</v>
      </c>
      <c r="J10" s="47" t="s">
        <v>255</v>
      </c>
      <c r="L10" s="105">
        <v>23</v>
      </c>
      <c r="N10" s="25">
        <v>400000</v>
      </c>
      <c r="P10" s="18">
        <v>400062500000</v>
      </c>
      <c r="R10" s="18">
        <v>396345749310</v>
      </c>
      <c r="T10" s="25">
        <v>580000</v>
      </c>
      <c r="V10" s="18">
        <v>580105125000</v>
      </c>
      <c r="X10" s="25">
        <v>0</v>
      </c>
      <c r="Z10" s="18">
        <v>0</v>
      </c>
      <c r="AB10" s="18">
        <v>980000</v>
      </c>
      <c r="AD10" s="25">
        <v>969454</v>
      </c>
      <c r="AF10" s="18">
        <v>980167625000</v>
      </c>
      <c r="AH10" s="18">
        <v>949892720733</v>
      </c>
      <c r="AJ10" s="19">
        <v>17.579999999999998</v>
      </c>
    </row>
    <row r="11" spans="1:36" s="101" customFormat="1" ht="39" customHeight="1" thickBot="1">
      <c r="A11" s="216" t="s">
        <v>85</v>
      </c>
      <c r="B11" s="216"/>
      <c r="D11" s="106"/>
      <c r="F11" s="106"/>
      <c r="H11" s="106"/>
      <c r="J11" s="106"/>
      <c r="L11" s="106"/>
      <c r="N11" s="106"/>
      <c r="P11" s="102">
        <f>SUM(P9:P10)</f>
        <v>780118973416</v>
      </c>
      <c r="R11" s="102">
        <f>SUM(R9:R10)</f>
        <v>764279029313</v>
      </c>
      <c r="T11" s="106"/>
      <c r="V11" s="102">
        <f>SUM(V9:V10)</f>
        <v>580105125000</v>
      </c>
      <c r="X11" s="106"/>
      <c r="Z11" s="102">
        <v>0</v>
      </c>
      <c r="AB11" s="102">
        <f>SUM(AB9:AB10)</f>
        <v>1360000</v>
      </c>
      <c r="AD11" s="106"/>
      <c r="AF11" s="102">
        <f>SUM(AF9:AF10)</f>
        <v>1360224098416</v>
      </c>
      <c r="AH11" s="102">
        <f>SUM(AH9:AH10)</f>
        <v>1291830733233</v>
      </c>
      <c r="AJ11" s="104">
        <v>23.91</v>
      </c>
    </row>
    <row r="13" spans="1:36">
      <c r="AH13" s="22"/>
    </row>
    <row r="14" spans="1:36">
      <c r="AH14" s="22"/>
    </row>
    <row r="16" spans="1:36" ht="34.5" customHeight="1">
      <c r="A16" s="218">
        <v>6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218"/>
      <c r="Y16" s="218"/>
      <c r="Z16" s="218"/>
      <c r="AA16" s="218"/>
      <c r="AB16" s="218"/>
      <c r="AC16" s="218"/>
      <c r="AD16" s="218"/>
      <c r="AE16" s="218"/>
      <c r="AF16" s="218"/>
      <c r="AG16" s="218"/>
      <c r="AH16" s="218"/>
      <c r="AI16" s="218"/>
      <c r="AJ16" s="218"/>
    </row>
  </sheetData>
  <mergeCells count="15">
    <mergeCell ref="A11:B11"/>
    <mergeCell ref="A16:AJ16"/>
    <mergeCell ref="T7:V7"/>
    <mergeCell ref="X7:Z7"/>
    <mergeCell ref="A8:B8"/>
    <mergeCell ref="A9:B9"/>
    <mergeCell ref="A10:B10"/>
    <mergeCell ref="A1:AJ1"/>
    <mergeCell ref="A2:AJ2"/>
    <mergeCell ref="A3:AJ3"/>
    <mergeCell ref="B5:AJ5"/>
    <mergeCell ref="A6:M6"/>
    <mergeCell ref="N6:R6"/>
    <mergeCell ref="T6:Z6"/>
    <mergeCell ref="AB6:AJ6"/>
  </mergeCells>
  <pageMargins left="0.39" right="0.39" top="0.39" bottom="0.39" header="0" footer="0"/>
  <pageSetup scale="5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8"/>
  <sheetViews>
    <sheetView rightToLeft="1" view="pageBreakPreview" zoomScale="118" zoomScaleNormal="100" zoomScaleSheetLayoutView="118" workbookViewId="0">
      <selection activeCell="C13" sqref="C13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4">
      <c r="A1" s="221" t="s">
        <v>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</row>
    <row r="2" spans="1:13" ht="24">
      <c r="A2" s="221" t="s">
        <v>1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</row>
    <row r="3" spans="1:13" ht="24">
      <c r="A3" s="221" t="s">
        <v>2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</row>
    <row r="4" spans="1:13" ht="24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</row>
    <row r="5" spans="1:13" ht="24" customHeight="1">
      <c r="A5" s="208" t="s">
        <v>256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</row>
    <row r="6" spans="1:13" ht="24" customHeight="1">
      <c r="A6" s="208" t="s">
        <v>257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</row>
    <row r="7" spans="1:13" ht="14.45" customHeight="1"/>
    <row r="8" spans="1:13" ht="29.25" customHeight="1">
      <c r="C8" s="209" t="s">
        <v>9</v>
      </c>
      <c r="D8" s="209"/>
      <c r="E8" s="209"/>
      <c r="F8" s="209"/>
      <c r="G8" s="209"/>
      <c r="H8" s="209"/>
      <c r="I8" s="209"/>
      <c r="J8" s="209"/>
      <c r="K8" s="209"/>
      <c r="L8" s="209"/>
      <c r="M8" s="209"/>
    </row>
    <row r="9" spans="1:13" ht="29.25" customHeight="1">
      <c r="A9" s="3" t="s">
        <v>258</v>
      </c>
      <c r="C9" s="5" t="s">
        <v>13</v>
      </c>
      <c r="D9" s="4"/>
      <c r="E9" s="5" t="s">
        <v>259</v>
      </c>
      <c r="F9" s="4"/>
      <c r="G9" s="5" t="s">
        <v>260</v>
      </c>
      <c r="H9" s="4"/>
      <c r="I9" s="5" t="s">
        <v>261</v>
      </c>
      <c r="J9" s="4"/>
      <c r="K9" s="5" t="s">
        <v>262</v>
      </c>
      <c r="L9" s="4"/>
      <c r="M9" s="109" t="s">
        <v>263</v>
      </c>
    </row>
    <row r="10" spans="1:13" s="148" customFormat="1" ht="29.25" customHeight="1">
      <c r="A10" s="107" t="s">
        <v>249</v>
      </c>
      <c r="C10" s="14">
        <v>380000</v>
      </c>
      <c r="D10" s="15"/>
      <c r="E10" s="14">
        <v>1000000</v>
      </c>
      <c r="F10" s="15"/>
      <c r="G10" s="14">
        <v>900000</v>
      </c>
      <c r="H10" s="15"/>
      <c r="I10" s="16" t="s">
        <v>264</v>
      </c>
      <c r="J10" s="15"/>
      <c r="K10" s="14">
        <v>341938012500</v>
      </c>
      <c r="L10" s="15"/>
      <c r="M10" s="47"/>
    </row>
    <row r="11" spans="1:13" s="148" customFormat="1" ht="29.25" customHeight="1">
      <c r="A11" s="108" t="s">
        <v>253</v>
      </c>
      <c r="C11" s="25">
        <v>980000</v>
      </c>
      <c r="D11" s="15"/>
      <c r="E11" s="25">
        <v>976946</v>
      </c>
      <c r="F11" s="15"/>
      <c r="G11" s="25">
        <v>969454</v>
      </c>
      <c r="H11" s="15"/>
      <c r="I11" s="105" t="s">
        <v>265</v>
      </c>
      <c r="J11" s="15"/>
      <c r="K11" s="18">
        <v>949892720733</v>
      </c>
      <c r="L11" s="15"/>
      <c r="M11" s="47"/>
    </row>
    <row r="12" spans="1:13" s="148" customFormat="1" ht="39" customHeight="1">
      <c r="A12" s="109" t="s">
        <v>85</v>
      </c>
      <c r="C12" s="25"/>
      <c r="D12" s="15"/>
      <c r="E12" s="25"/>
      <c r="F12" s="15"/>
      <c r="G12" s="25"/>
      <c r="H12" s="15"/>
      <c r="I12" s="25"/>
      <c r="J12" s="15"/>
      <c r="K12" s="21">
        <v>1291830733233</v>
      </c>
      <c r="L12" s="15"/>
      <c r="M12" s="25"/>
    </row>
    <row r="18" spans="1:13" ht="20.25" customHeight="1">
      <c r="A18" s="214">
        <v>7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</row>
  </sheetData>
  <mergeCells count="7">
    <mergeCell ref="C8:M8"/>
    <mergeCell ref="A18:M18"/>
    <mergeCell ref="A1:M1"/>
    <mergeCell ref="A2:M2"/>
    <mergeCell ref="A3:M3"/>
    <mergeCell ref="A5:M5"/>
    <mergeCell ref="A6:M6"/>
  </mergeCells>
  <pageMargins left="0.39" right="0.39" top="0.39" bottom="0.39" header="0" footer="0"/>
  <pageSetup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20"/>
  <sheetViews>
    <sheetView rightToLeft="1" view="pageBreakPreview" zoomScale="93" zoomScaleNormal="100" zoomScaleSheetLayoutView="93" workbookViewId="0">
      <selection activeCell="L9" sqref="L9"/>
    </sheetView>
  </sheetViews>
  <sheetFormatPr defaultRowHeight="15.75"/>
  <cols>
    <col min="1" max="1" width="6.28515625" style="12" bestFit="1" customWidth="1"/>
    <col min="2" max="2" width="59" style="12" customWidth="1"/>
    <col min="3" max="3" width="1.28515625" style="12" customWidth="1"/>
    <col min="4" max="4" width="17.28515625" style="12" bestFit="1" customWidth="1"/>
    <col min="5" max="5" width="1.28515625" style="12" customWidth="1"/>
    <col min="6" max="6" width="17.7109375" style="12" bestFit="1" customWidth="1"/>
    <col min="7" max="7" width="1.28515625" style="12" customWidth="1"/>
    <col min="8" max="8" width="17.7109375" style="12" bestFit="1" customWidth="1"/>
    <col min="9" max="9" width="1.28515625" style="12" customWidth="1"/>
    <col min="10" max="10" width="17.7109375" style="12" bestFit="1" customWidth="1"/>
    <col min="11" max="11" width="1.28515625" style="12" customWidth="1"/>
    <col min="12" max="12" width="15.140625" style="12" customWidth="1"/>
    <col min="13" max="13" width="0.28515625" style="12" customWidth="1"/>
    <col min="14" max="16384" width="9.140625" style="12"/>
  </cols>
  <sheetData>
    <row r="1" spans="1:15" ht="25.5">
      <c r="A1" s="207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</row>
    <row r="2" spans="1:15" ht="25.5">
      <c r="A2" s="207" t="s">
        <v>1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15" ht="25.5">
      <c r="A3" s="207" t="s">
        <v>2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</row>
    <row r="4" spans="1:15" ht="14.45" customHeight="1"/>
    <row r="5" spans="1:15" ht="27.75" customHeight="1">
      <c r="A5" s="116" t="s">
        <v>240</v>
      </c>
      <c r="B5" s="208" t="s">
        <v>266</v>
      </c>
      <c r="C5" s="208"/>
      <c r="D5" s="208"/>
      <c r="E5" s="208"/>
      <c r="F5" s="208"/>
      <c r="G5" s="208"/>
      <c r="H5" s="208"/>
      <c r="I5" s="208"/>
      <c r="J5" s="208"/>
      <c r="K5" s="208"/>
      <c r="L5" s="208"/>
    </row>
    <row r="6" spans="1:15" ht="14.45" customHeight="1">
      <c r="D6" s="3" t="s">
        <v>7</v>
      </c>
      <c r="F6" s="209" t="s">
        <v>8</v>
      </c>
      <c r="G6" s="209"/>
      <c r="H6" s="209"/>
      <c r="J6" s="3" t="s">
        <v>9</v>
      </c>
    </row>
    <row r="7" spans="1:15" ht="14.45" customHeight="1">
      <c r="D7" s="13"/>
      <c r="F7" s="13"/>
      <c r="G7" s="13"/>
      <c r="H7" s="13"/>
      <c r="J7" s="13"/>
    </row>
    <row r="8" spans="1:15" s="111" customFormat="1" ht="38.25" customHeight="1">
      <c r="A8" s="209" t="s">
        <v>267</v>
      </c>
      <c r="B8" s="209"/>
      <c r="D8" s="3" t="s">
        <v>268</v>
      </c>
      <c r="F8" s="3" t="s">
        <v>269</v>
      </c>
      <c r="H8" s="3" t="s">
        <v>270</v>
      </c>
      <c r="J8" s="3" t="s">
        <v>268</v>
      </c>
      <c r="L8" s="10" t="s">
        <v>18</v>
      </c>
    </row>
    <row r="9" spans="1:15" s="111" customFormat="1" ht="27.75" customHeight="1">
      <c r="A9" s="219" t="s">
        <v>271</v>
      </c>
      <c r="B9" s="219"/>
      <c r="D9" s="14">
        <v>1160449009</v>
      </c>
      <c r="E9" s="100"/>
      <c r="F9" s="14">
        <v>103800284742</v>
      </c>
      <c r="G9" s="100"/>
      <c r="H9" s="14">
        <v>103004797109</v>
      </c>
      <c r="I9" s="100"/>
      <c r="J9" s="14">
        <v>1955936642</v>
      </c>
      <c r="K9" s="100"/>
      <c r="L9" s="103">
        <f>J9/O9</f>
        <v>3.6189202492638409E-4</v>
      </c>
      <c r="O9" s="111">
        <v>5404751990315</v>
      </c>
    </row>
    <row r="10" spans="1:15" s="111" customFormat="1" ht="27.75" customHeight="1">
      <c r="A10" s="222" t="s">
        <v>272</v>
      </c>
      <c r="B10" s="222"/>
      <c r="D10" s="25">
        <v>647551793</v>
      </c>
      <c r="E10" s="100"/>
      <c r="F10" s="25">
        <v>9931615977</v>
      </c>
      <c r="G10" s="100"/>
      <c r="H10" s="25">
        <v>3611202778</v>
      </c>
      <c r="I10" s="100"/>
      <c r="J10" s="25">
        <v>6967964992</v>
      </c>
      <c r="K10" s="100"/>
      <c r="L10" s="200">
        <f>J10/$O$9</f>
        <v>1.2892293678759333E-3</v>
      </c>
    </row>
    <row r="11" spans="1:15" s="111" customFormat="1" ht="27.75" customHeight="1">
      <c r="A11" s="222" t="s">
        <v>273</v>
      </c>
      <c r="B11" s="222"/>
      <c r="D11" s="25">
        <v>88500000000</v>
      </c>
      <c r="E11" s="100"/>
      <c r="F11" s="25">
        <v>0</v>
      </c>
      <c r="G11" s="100"/>
      <c r="H11" s="25">
        <v>10000000000</v>
      </c>
      <c r="I11" s="100"/>
      <c r="J11" s="25">
        <v>78500000000</v>
      </c>
      <c r="K11" s="100"/>
      <c r="L11" s="200">
        <f t="shared" ref="L11:L15" si="0">J11/$O$9</f>
        <v>1.4524255718054671E-2</v>
      </c>
    </row>
    <row r="12" spans="1:15" s="111" customFormat="1" ht="27.75" customHeight="1">
      <c r="A12" s="222" t="s">
        <v>274</v>
      </c>
      <c r="B12" s="222"/>
      <c r="D12" s="25">
        <v>575115524</v>
      </c>
      <c r="E12" s="100"/>
      <c r="F12" s="25">
        <v>201570120</v>
      </c>
      <c r="G12" s="100"/>
      <c r="H12" s="25">
        <v>0</v>
      </c>
      <c r="I12" s="100"/>
      <c r="J12" s="25">
        <v>776685644</v>
      </c>
      <c r="K12" s="100"/>
      <c r="L12" s="200">
        <f t="shared" si="0"/>
        <v>1.4370421536303153E-4</v>
      </c>
    </row>
    <row r="13" spans="1:15" s="111" customFormat="1" ht="27.75" customHeight="1">
      <c r="A13" s="222" t="s">
        <v>275</v>
      </c>
      <c r="B13" s="222"/>
      <c r="D13" s="25">
        <v>50000000000</v>
      </c>
      <c r="E13" s="100"/>
      <c r="F13" s="25">
        <v>0</v>
      </c>
      <c r="G13" s="100"/>
      <c r="H13" s="25">
        <v>0</v>
      </c>
      <c r="I13" s="100"/>
      <c r="J13" s="25">
        <v>50000000000</v>
      </c>
      <c r="K13" s="100"/>
      <c r="L13" s="200">
        <f t="shared" si="0"/>
        <v>9.2511182917545676E-3</v>
      </c>
    </row>
    <row r="14" spans="1:15" s="111" customFormat="1" ht="27.75" customHeight="1">
      <c r="A14" s="222" t="s">
        <v>276</v>
      </c>
      <c r="B14" s="222"/>
      <c r="D14" s="25">
        <v>17000000000</v>
      </c>
      <c r="E14" s="100"/>
      <c r="F14" s="25">
        <v>0</v>
      </c>
      <c r="G14" s="100"/>
      <c r="H14" s="25">
        <v>0</v>
      </c>
      <c r="I14" s="100"/>
      <c r="J14" s="25">
        <v>17000000000</v>
      </c>
      <c r="K14" s="100"/>
      <c r="L14" s="200">
        <f t="shared" si="0"/>
        <v>3.145380219196553E-3</v>
      </c>
    </row>
    <row r="15" spans="1:15" s="111" customFormat="1" ht="27.75" customHeight="1">
      <c r="A15" s="220" t="s">
        <v>277</v>
      </c>
      <c r="B15" s="220"/>
      <c r="D15" s="18">
        <v>60000000000</v>
      </c>
      <c r="E15" s="100"/>
      <c r="F15" s="18">
        <v>0</v>
      </c>
      <c r="G15" s="100"/>
      <c r="H15" s="18">
        <v>0</v>
      </c>
      <c r="I15" s="100"/>
      <c r="J15" s="18">
        <v>60000000000</v>
      </c>
      <c r="K15" s="100"/>
      <c r="L15" s="200">
        <f t="shared" si="0"/>
        <v>1.1101341950105481E-2</v>
      </c>
    </row>
    <row r="16" spans="1:15" ht="21.75" customHeight="1">
      <c r="A16" s="216" t="s">
        <v>85</v>
      </c>
      <c r="B16" s="216"/>
      <c r="D16" s="29">
        <v>217883116326</v>
      </c>
      <c r="E16" s="49"/>
      <c r="F16" s="29">
        <v>113933470839</v>
      </c>
      <c r="G16" s="49"/>
      <c r="H16" s="29">
        <v>116615999887</v>
      </c>
      <c r="I16" s="49"/>
      <c r="J16" s="29">
        <v>215200587278</v>
      </c>
      <c r="K16" s="49"/>
      <c r="L16" s="118">
        <f>SUM(L9:L15)</f>
        <v>3.9816921787276624E-2</v>
      </c>
    </row>
    <row r="20" spans="1:12" ht="18.75">
      <c r="A20" s="214">
        <v>8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</row>
  </sheetData>
  <mergeCells count="15">
    <mergeCell ref="A13:B13"/>
    <mergeCell ref="A14:B14"/>
    <mergeCell ref="A15:B15"/>
    <mergeCell ref="A16:B16"/>
    <mergeCell ref="A20:L20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scale="8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7"/>
  <sheetViews>
    <sheetView rightToLeft="1" view="pageBreakPreview" zoomScaleNormal="100" zoomScaleSheetLayoutView="100" workbookViewId="0">
      <selection activeCell="F26" sqref="F26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2" max="12" width="17" bestFit="1" customWidth="1"/>
    <col min="15" max="15" width="16.42578125" bestFit="1" customWidth="1"/>
  </cols>
  <sheetData>
    <row r="1" spans="1:15" ht="20.25" customHeight="1">
      <c r="A1" s="221" t="s">
        <v>0</v>
      </c>
      <c r="B1" s="221"/>
      <c r="C1" s="221"/>
      <c r="D1" s="221"/>
      <c r="E1" s="221"/>
      <c r="F1" s="221"/>
      <c r="G1" s="221"/>
      <c r="H1" s="221"/>
      <c r="I1" s="221"/>
      <c r="J1" s="221"/>
    </row>
    <row r="2" spans="1:15" ht="20.25" customHeight="1">
      <c r="A2" s="221" t="s">
        <v>278</v>
      </c>
      <c r="B2" s="221"/>
      <c r="C2" s="221"/>
      <c r="D2" s="221"/>
      <c r="E2" s="221"/>
      <c r="F2" s="221"/>
      <c r="G2" s="221"/>
      <c r="H2" s="221"/>
      <c r="I2" s="221"/>
      <c r="J2" s="221"/>
    </row>
    <row r="3" spans="1:15" ht="20.25" customHeight="1">
      <c r="A3" s="221" t="s">
        <v>2</v>
      </c>
      <c r="B3" s="221"/>
      <c r="C3" s="221"/>
      <c r="D3" s="221"/>
      <c r="E3" s="221"/>
      <c r="F3" s="221"/>
      <c r="G3" s="221"/>
      <c r="H3" s="221"/>
      <c r="I3" s="221"/>
      <c r="J3" s="221"/>
    </row>
    <row r="4" spans="1:15" ht="14.45" customHeight="1"/>
    <row r="5" spans="1:15" ht="29.1" customHeight="1">
      <c r="A5" s="2" t="s">
        <v>279</v>
      </c>
      <c r="B5" s="208" t="s">
        <v>280</v>
      </c>
      <c r="C5" s="208"/>
      <c r="D5" s="208"/>
      <c r="E5" s="208"/>
      <c r="F5" s="208"/>
      <c r="G5" s="208"/>
      <c r="H5" s="208"/>
      <c r="I5" s="208"/>
      <c r="J5" s="208"/>
    </row>
    <row r="6" spans="1:15" ht="14.45" customHeight="1"/>
    <row r="7" spans="1:15" ht="29.25" customHeight="1">
      <c r="A7" s="209" t="s">
        <v>281</v>
      </c>
      <c r="B7" s="209"/>
      <c r="D7" s="3" t="s">
        <v>282</v>
      </c>
      <c r="F7" s="3" t="s">
        <v>268</v>
      </c>
      <c r="H7" s="3" t="s">
        <v>283</v>
      </c>
      <c r="J7" s="3" t="s">
        <v>284</v>
      </c>
    </row>
    <row r="8" spans="1:15" ht="21.75" customHeight="1">
      <c r="A8" s="212" t="s">
        <v>285</v>
      </c>
      <c r="B8" s="212"/>
      <c r="D8" s="97" t="s">
        <v>286</v>
      </c>
      <c r="F8" s="58">
        <f>'درآمد سرمایه گذاری در سهام'!S290</f>
        <v>447836205708</v>
      </c>
      <c r="H8" s="98">
        <f>F8/$F$12</f>
        <v>0.98577852037828584</v>
      </c>
      <c r="I8" s="27"/>
      <c r="J8" s="197">
        <v>8.28597142867048E-2</v>
      </c>
      <c r="O8" s="24"/>
    </row>
    <row r="9" spans="1:15" ht="21.75" customHeight="1">
      <c r="A9" s="206" t="s">
        <v>288</v>
      </c>
      <c r="B9" s="206"/>
      <c r="D9" s="48" t="s">
        <v>287</v>
      </c>
      <c r="F9" s="60">
        <f>'درآمد سرمایه گذاری در اوراق به'!R12</f>
        <v>-5295095241</v>
      </c>
      <c r="H9" s="117">
        <f>F9/$F$12</f>
        <v>-1.1655580958852873E-2</v>
      </c>
      <c r="I9" s="27"/>
      <c r="J9" s="198">
        <v>-9.7971104881195326E-4</v>
      </c>
    </row>
    <row r="10" spans="1:15" ht="21.75" customHeight="1">
      <c r="A10" s="206" t="s">
        <v>290</v>
      </c>
      <c r="B10" s="206"/>
      <c r="D10" s="48" t="s">
        <v>289</v>
      </c>
      <c r="F10" s="59">
        <f>'درآمد سپرده بانکی'!J16</f>
        <v>11629023033</v>
      </c>
      <c r="H10" s="117">
        <f t="shared" ref="H10:H11" si="0">F10/$F$12</f>
        <v>2.5597843525832113E-2</v>
      </c>
      <c r="I10" s="27"/>
      <c r="J10" s="198">
        <v>2.1516293539164295E-3</v>
      </c>
    </row>
    <row r="11" spans="1:15" ht="21.75" customHeight="1">
      <c r="A11" s="215" t="s">
        <v>292</v>
      </c>
      <c r="B11" s="215"/>
      <c r="D11" s="48" t="s">
        <v>291</v>
      </c>
      <c r="F11" s="99">
        <f>'سایر درآمدها'!F11</f>
        <v>126847465</v>
      </c>
      <c r="H11" s="117">
        <f t="shared" si="0"/>
        <v>2.7921705473489067E-4</v>
      </c>
      <c r="I11" s="27"/>
      <c r="J11" s="198">
        <v>2.3469618074483946E-5</v>
      </c>
    </row>
    <row r="12" spans="1:15" ht="21.75" customHeight="1" thickBot="1">
      <c r="A12" s="223" t="s">
        <v>85</v>
      </c>
      <c r="B12" s="223"/>
      <c r="D12" s="8"/>
      <c r="F12" s="29">
        <f>SUM(F8:F11)</f>
        <v>454296980965</v>
      </c>
      <c r="H12" s="118">
        <f>SUM(H8:H11)</f>
        <v>1</v>
      </c>
      <c r="I12" s="27"/>
      <c r="J12" s="199">
        <f>SUM(J8:J11)</f>
        <v>8.4055102209883756E-2</v>
      </c>
      <c r="L12" s="24"/>
    </row>
    <row r="13" spans="1:15" ht="13.5" thickTop="1">
      <c r="L13" s="24"/>
    </row>
    <row r="17" spans="1:10" ht="18" customHeight="1">
      <c r="A17" s="224">
        <v>9</v>
      </c>
      <c r="B17" s="224"/>
      <c r="C17" s="224"/>
      <c r="D17" s="224"/>
      <c r="E17" s="224"/>
      <c r="F17" s="224"/>
      <c r="G17" s="224"/>
      <c r="H17" s="224"/>
      <c r="I17" s="224"/>
      <c r="J17" s="224"/>
    </row>
  </sheetData>
  <mergeCells count="11">
    <mergeCell ref="A12:B12"/>
    <mergeCell ref="A17:J17"/>
    <mergeCell ref="A8:B8"/>
    <mergeCell ref="A9:B9"/>
    <mergeCell ref="A10:B10"/>
    <mergeCell ref="A11:B11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295"/>
  <sheetViews>
    <sheetView rightToLeft="1" view="pageBreakPreview" topLeftCell="A274" zoomScale="91" zoomScaleNormal="100" zoomScaleSheetLayoutView="91" workbookViewId="0">
      <selection activeCell="W289" sqref="W289:W294"/>
    </sheetView>
  </sheetViews>
  <sheetFormatPr defaultRowHeight="12.75"/>
  <cols>
    <col min="1" max="1" width="42.42578125" customWidth="1"/>
    <col min="2" max="2" width="1.28515625" customWidth="1"/>
    <col min="3" max="3" width="14.28515625" style="27" customWidth="1"/>
    <col min="4" max="4" width="1.28515625" style="27" customWidth="1"/>
    <col min="5" max="5" width="16.140625" style="27" customWidth="1"/>
    <col min="6" max="6" width="1.28515625" style="27" customWidth="1"/>
    <col min="7" max="7" width="15.5703125" style="27" customWidth="1"/>
    <col min="8" max="8" width="1.28515625" style="27" customWidth="1"/>
    <col min="9" max="9" width="17.28515625" style="27" customWidth="1"/>
    <col min="10" max="10" width="1.28515625" style="27" customWidth="1"/>
    <col min="11" max="11" width="10.85546875" style="27" customWidth="1"/>
    <col min="12" max="12" width="1.28515625" style="27" customWidth="1"/>
    <col min="13" max="13" width="16.140625" style="27" bestFit="1" customWidth="1"/>
    <col min="14" max="14" width="1.28515625" style="27" customWidth="1"/>
    <col min="15" max="15" width="16.85546875" style="27" bestFit="1" customWidth="1"/>
    <col min="16" max="16" width="1.28515625" style="27" customWidth="1"/>
    <col min="17" max="17" width="16.42578125" style="27" bestFit="1" customWidth="1"/>
    <col min="18" max="18" width="1.28515625" style="27" customWidth="1"/>
    <col min="19" max="19" width="17.7109375" style="27" bestFit="1" customWidth="1"/>
    <col min="20" max="20" width="1.28515625" style="27" customWidth="1"/>
    <col min="21" max="21" width="11" style="27" customWidth="1"/>
    <col min="22" max="22" width="0.28515625" customWidth="1"/>
    <col min="23" max="23" width="24.7109375" customWidth="1"/>
    <col min="24" max="24" width="13.140625" bestFit="1" customWidth="1"/>
    <col min="25" max="25" width="14.85546875" bestFit="1" customWidth="1"/>
  </cols>
  <sheetData>
    <row r="1" spans="1:24" ht="22.5" customHeight="1">
      <c r="A1" s="207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</row>
    <row r="2" spans="1:24" ht="22.5" customHeight="1">
      <c r="A2" s="207" t="s">
        <v>278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</row>
    <row r="3" spans="1:24" ht="22.5" customHeight="1">
      <c r="A3" s="207" t="s">
        <v>2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</row>
    <row r="4" spans="1:24" ht="9" customHeight="1"/>
    <row r="5" spans="1:24" ht="25.5" customHeight="1">
      <c r="A5" s="225" t="s">
        <v>513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</row>
    <row r="6" spans="1:24" ht="21">
      <c r="C6" s="217" t="s">
        <v>293</v>
      </c>
      <c r="D6" s="217"/>
      <c r="E6" s="217"/>
      <c r="F6" s="217"/>
      <c r="G6" s="217"/>
      <c r="H6" s="217"/>
      <c r="I6" s="217"/>
      <c r="J6" s="217"/>
      <c r="K6" s="217"/>
      <c r="M6" s="217" t="s">
        <v>294</v>
      </c>
      <c r="N6" s="217"/>
      <c r="O6" s="217"/>
      <c r="P6" s="217"/>
      <c r="Q6" s="217"/>
      <c r="R6" s="217"/>
      <c r="S6" s="217"/>
      <c r="T6" s="217"/>
      <c r="U6" s="217"/>
    </row>
    <row r="7" spans="1:24" ht="21">
      <c r="C7" s="28"/>
      <c r="D7" s="28"/>
      <c r="E7" s="28"/>
      <c r="F7" s="28"/>
      <c r="G7" s="28"/>
      <c r="H7" s="28"/>
      <c r="I7" s="210" t="s">
        <v>85</v>
      </c>
      <c r="J7" s="210"/>
      <c r="K7" s="210"/>
      <c r="M7" s="28"/>
      <c r="N7" s="28"/>
      <c r="O7" s="28"/>
      <c r="P7" s="28"/>
      <c r="Q7" s="28"/>
      <c r="R7" s="28"/>
      <c r="S7" s="210" t="s">
        <v>85</v>
      </c>
      <c r="T7" s="210"/>
      <c r="U7" s="210"/>
    </row>
    <row r="8" spans="1:24" s="122" customFormat="1" ht="33.75" customHeight="1">
      <c r="A8" s="119" t="s">
        <v>295</v>
      </c>
      <c r="C8" s="74" t="s">
        <v>296</v>
      </c>
      <c r="D8" s="123"/>
      <c r="E8" s="74" t="s">
        <v>297</v>
      </c>
      <c r="F8" s="123"/>
      <c r="G8" s="74" t="s">
        <v>298</v>
      </c>
      <c r="H8" s="123"/>
      <c r="I8" s="75" t="s">
        <v>268</v>
      </c>
      <c r="J8" s="124"/>
      <c r="K8" s="121" t="s">
        <v>283</v>
      </c>
      <c r="L8" s="123"/>
      <c r="M8" s="74" t="s">
        <v>296</v>
      </c>
      <c r="N8" s="123"/>
      <c r="O8" s="125" t="s">
        <v>297</v>
      </c>
      <c r="P8" s="123"/>
      <c r="Q8" s="74" t="s">
        <v>298</v>
      </c>
      <c r="R8" s="123"/>
      <c r="S8" s="121" t="s">
        <v>268</v>
      </c>
      <c r="T8" s="124"/>
      <c r="U8" s="121" t="s">
        <v>283</v>
      </c>
    </row>
    <row r="9" spans="1:24" ht="21.75" customHeight="1">
      <c r="A9" s="31" t="s">
        <v>82</v>
      </c>
      <c r="C9" s="58">
        <v>0</v>
      </c>
      <c r="E9" s="60">
        <v>0</v>
      </c>
      <c r="F9" s="60"/>
      <c r="G9" s="60">
        <v>17949500389</v>
      </c>
      <c r="H9" s="60"/>
      <c r="I9" s="60">
        <v>17949500389</v>
      </c>
      <c r="K9" s="117">
        <f>I9/درآمد!$F$12</f>
        <v>3.951049894910675E-2</v>
      </c>
      <c r="M9" s="58">
        <v>0</v>
      </c>
      <c r="O9" s="60">
        <v>0</v>
      </c>
      <c r="Q9" s="60">
        <v>36255649465</v>
      </c>
      <c r="S9" s="60">
        <f>M9+O9+Q9</f>
        <v>36255649465</v>
      </c>
      <c r="U9" s="117">
        <f>S9/درآمد!$F$12</f>
        <v>7.9806054154238831E-2</v>
      </c>
      <c r="W9" s="34"/>
    </row>
    <row r="10" spans="1:24" ht="21.75" customHeight="1">
      <c r="A10" s="31" t="s">
        <v>62</v>
      </c>
      <c r="C10" s="59">
        <v>0</v>
      </c>
      <c r="E10" s="60">
        <v>2315182237</v>
      </c>
      <c r="F10" s="60"/>
      <c r="G10" s="60">
        <v>184391336</v>
      </c>
      <c r="H10" s="60"/>
      <c r="I10" s="60">
        <v>2499573573</v>
      </c>
      <c r="K10" s="117">
        <f>I10/درآمد!$F$12</f>
        <v>5.5020695222110063E-3</v>
      </c>
      <c r="M10" s="59">
        <v>0</v>
      </c>
      <c r="O10" s="60">
        <v>1550718024</v>
      </c>
      <c r="Q10" s="60">
        <v>219882281</v>
      </c>
      <c r="S10" s="60">
        <f t="shared" ref="S10:S82" si="0">M10+O10+Q10</f>
        <v>1770600305</v>
      </c>
      <c r="U10" s="117">
        <f>S10/درآمد!$F$12</f>
        <v>3.8974511810291137E-3</v>
      </c>
      <c r="W10" s="34"/>
      <c r="X10" s="37"/>
    </row>
    <row r="11" spans="1:24" ht="21.75" customHeight="1">
      <c r="A11" s="31" t="s">
        <v>51</v>
      </c>
      <c r="C11" s="59">
        <v>9115552941</v>
      </c>
      <c r="E11" s="60">
        <v>-11178131418</v>
      </c>
      <c r="F11" s="60"/>
      <c r="G11" s="60">
        <v>61620167</v>
      </c>
      <c r="H11" s="60"/>
      <c r="I11" s="60">
        <v>-2000958310</v>
      </c>
      <c r="K11" s="117">
        <f>I11/درآمد!$F$12</f>
        <v>-4.4045159748797849E-3</v>
      </c>
      <c r="M11" s="59">
        <v>10614000000</v>
      </c>
      <c r="O11" s="60">
        <v>-16414350013</v>
      </c>
      <c r="Q11" s="60">
        <v>82315420</v>
      </c>
      <c r="S11" s="60">
        <f t="shared" si="0"/>
        <v>-5718034593</v>
      </c>
      <c r="U11" s="117">
        <f>S11/درآمد!$F$12</f>
        <v>-1.2586556443439208E-2</v>
      </c>
      <c r="W11" s="34"/>
      <c r="X11" s="37"/>
    </row>
    <row r="12" spans="1:24" ht="21.75" customHeight="1">
      <c r="A12" s="31" t="s">
        <v>42</v>
      </c>
      <c r="C12" s="59">
        <v>24775856</v>
      </c>
      <c r="E12" s="60">
        <v>-77463882</v>
      </c>
      <c r="F12" s="60"/>
      <c r="G12" s="60">
        <v>-2003</v>
      </c>
      <c r="H12" s="60"/>
      <c r="I12" s="60">
        <v>-52690029</v>
      </c>
      <c r="K12" s="117">
        <f>I12/درآمد!$F$12</f>
        <v>-1.1598146412524663E-4</v>
      </c>
      <c r="M12" s="59">
        <v>28848600</v>
      </c>
      <c r="O12" s="60">
        <v>-96732523</v>
      </c>
      <c r="Q12" s="60">
        <v>-2003</v>
      </c>
      <c r="S12" s="60">
        <f t="shared" si="0"/>
        <v>-67885926</v>
      </c>
      <c r="U12" s="117">
        <f>S12/درآمد!$F$12</f>
        <v>-1.4943072229051436E-4</v>
      </c>
      <c r="W12" s="34"/>
      <c r="X12" s="37"/>
    </row>
    <row r="13" spans="1:24" ht="21.75" customHeight="1">
      <c r="A13" s="31" t="s">
        <v>47</v>
      </c>
      <c r="C13" s="59">
        <v>0</v>
      </c>
      <c r="E13" s="60">
        <v>-1044644666</v>
      </c>
      <c r="F13" s="60"/>
      <c r="G13" s="60">
        <v>-1668</v>
      </c>
      <c r="H13" s="60"/>
      <c r="I13" s="60">
        <v>-1044646334</v>
      </c>
      <c r="K13" s="117">
        <f>I13/درآمد!$F$12</f>
        <v>-2.2994789262763818E-3</v>
      </c>
      <c r="M13" s="59">
        <v>248128600</v>
      </c>
      <c r="O13" s="60">
        <v>-1349332721</v>
      </c>
      <c r="Q13" s="60">
        <v>13586391</v>
      </c>
      <c r="S13" s="60">
        <f t="shared" si="0"/>
        <v>-1087617730</v>
      </c>
      <c r="U13" s="117">
        <f>S13/درآمد!$F$12</f>
        <v>-2.3940677036631956E-3</v>
      </c>
      <c r="W13" s="34"/>
      <c r="X13" s="37"/>
    </row>
    <row r="14" spans="1:24" ht="21.75" customHeight="1">
      <c r="A14" s="31" t="s">
        <v>72</v>
      </c>
      <c r="C14" s="59">
        <v>431229735</v>
      </c>
      <c r="E14" s="60">
        <v>585486071</v>
      </c>
      <c r="F14" s="60"/>
      <c r="G14" s="60">
        <v>1633704717</v>
      </c>
      <c r="H14" s="60"/>
      <c r="I14" s="60">
        <v>2650420523</v>
      </c>
      <c r="K14" s="117">
        <f>I14/درآمد!$F$12</f>
        <v>5.8341143218035036E-3</v>
      </c>
      <c r="M14" s="59">
        <v>500640000</v>
      </c>
      <c r="O14" s="60">
        <v>585486071</v>
      </c>
      <c r="Q14" s="60">
        <v>1665547239</v>
      </c>
      <c r="S14" s="60">
        <f t="shared" si="0"/>
        <v>2751673310</v>
      </c>
      <c r="U14" s="117">
        <f>S14/درآمد!$F$12</f>
        <v>6.0569922876330864E-3</v>
      </c>
      <c r="W14" s="34"/>
      <c r="X14" s="37"/>
    </row>
    <row r="15" spans="1:24" ht="21.75" customHeight="1">
      <c r="A15" s="31" t="s">
        <v>53</v>
      </c>
      <c r="C15" s="59">
        <v>0</v>
      </c>
      <c r="E15" s="60">
        <v>424818185</v>
      </c>
      <c r="F15" s="60"/>
      <c r="G15" s="60">
        <v>-853600</v>
      </c>
      <c r="H15" s="60"/>
      <c r="I15" s="60">
        <v>423964585</v>
      </c>
      <c r="K15" s="117">
        <f>I15/درآمد!$F$12</f>
        <v>9.3323223081833145E-4</v>
      </c>
      <c r="M15" s="59">
        <v>0</v>
      </c>
      <c r="O15" s="60">
        <v>82417757</v>
      </c>
      <c r="Q15" s="60">
        <v>-136877201</v>
      </c>
      <c r="S15" s="60">
        <f t="shared" si="0"/>
        <v>-54459444</v>
      </c>
      <c r="U15" s="117">
        <f>S15/درآمد!$F$12</f>
        <v>-1.1987630620903393E-4</v>
      </c>
      <c r="W15" s="34"/>
      <c r="X15" s="37"/>
    </row>
    <row r="16" spans="1:24" ht="21.75" customHeight="1">
      <c r="A16" s="31" t="s">
        <v>44</v>
      </c>
      <c r="C16" s="59">
        <v>0</v>
      </c>
      <c r="E16" s="60">
        <v>-48657504796</v>
      </c>
      <c r="F16" s="60"/>
      <c r="G16" s="60">
        <v>15709286991</v>
      </c>
      <c r="H16" s="60"/>
      <c r="I16" s="60">
        <v>-32948217805</v>
      </c>
      <c r="K16" s="117">
        <f>I16/درآمد!$F$12</f>
        <v>-7.2525724769318692E-2</v>
      </c>
      <c r="M16" s="59">
        <v>15676320000</v>
      </c>
      <c r="O16" s="60">
        <v>7496369442</v>
      </c>
      <c r="Q16" s="60">
        <v>18787860442</v>
      </c>
      <c r="S16" s="60">
        <f t="shared" si="0"/>
        <v>41960549884</v>
      </c>
      <c r="U16" s="117">
        <f>S16/درآمد!$F$12</f>
        <v>9.2363699610921973E-2</v>
      </c>
      <c r="W16" s="34"/>
      <c r="X16" s="37"/>
    </row>
    <row r="17" spans="1:24" ht="21.75" customHeight="1">
      <c r="A17" s="31" t="s">
        <v>57</v>
      </c>
      <c r="C17" s="59">
        <v>0</v>
      </c>
      <c r="E17" s="60">
        <v>0</v>
      </c>
      <c r="F17" s="60"/>
      <c r="G17" s="60">
        <v>-4255</v>
      </c>
      <c r="H17" s="60"/>
      <c r="I17" s="60">
        <v>-4255</v>
      </c>
      <c r="K17" s="117">
        <f>I17/درآمد!$F$12</f>
        <v>-9.3661199133696519E-9</v>
      </c>
      <c r="M17" s="59">
        <v>0</v>
      </c>
      <c r="O17" s="60">
        <v>0</v>
      </c>
      <c r="Q17" s="60">
        <v>-4255</v>
      </c>
      <c r="S17" s="60">
        <f t="shared" si="0"/>
        <v>-4255</v>
      </c>
      <c r="U17" s="117">
        <f>S17/درآمد!$F$12</f>
        <v>-9.3661199133696519E-9</v>
      </c>
      <c r="W17" s="34"/>
      <c r="X17" s="37"/>
    </row>
    <row r="18" spans="1:24" ht="21.75" customHeight="1">
      <c r="A18" s="31" t="s">
        <v>46</v>
      </c>
      <c r="C18" s="59">
        <v>22873894</v>
      </c>
      <c r="E18" s="60">
        <v>71147493</v>
      </c>
      <c r="F18" s="60"/>
      <c r="G18" s="60">
        <v>0</v>
      </c>
      <c r="H18" s="60"/>
      <c r="I18" s="60">
        <v>94021387</v>
      </c>
      <c r="K18" s="117">
        <f>I18/درآمد!$F$12</f>
        <v>2.0696018450372139E-4</v>
      </c>
      <c r="M18" s="59">
        <v>26508650</v>
      </c>
      <c r="O18" s="60">
        <v>61736447</v>
      </c>
      <c r="Q18" s="60">
        <v>-8413047</v>
      </c>
      <c r="S18" s="60">
        <f t="shared" si="0"/>
        <v>79832050</v>
      </c>
      <c r="U18" s="117">
        <f>S18/درآمد!$F$12</f>
        <v>1.7572656950179123E-4</v>
      </c>
      <c r="W18" s="34"/>
      <c r="X18" s="37"/>
    </row>
    <row r="19" spans="1:24" ht="21.75" customHeight="1">
      <c r="A19" s="31" t="s">
        <v>19</v>
      </c>
      <c r="C19" s="59">
        <v>0</v>
      </c>
      <c r="E19" s="60">
        <v>84663775</v>
      </c>
      <c r="F19" s="60"/>
      <c r="G19" s="60">
        <v>0</v>
      </c>
      <c r="H19" s="60"/>
      <c r="I19" s="60">
        <v>84663775</v>
      </c>
      <c r="K19" s="117">
        <f>I19/درآمد!$F$12</f>
        <v>1.8636217837098652E-4</v>
      </c>
      <c r="M19" s="59">
        <v>0</v>
      </c>
      <c r="O19" s="60">
        <v>12094824</v>
      </c>
      <c r="Q19" s="60">
        <v>-33954</v>
      </c>
      <c r="S19" s="60">
        <f t="shared" si="0"/>
        <v>12060870</v>
      </c>
      <c r="U19" s="117">
        <f>S19/درآمد!$F$12</f>
        <v>2.6548426481683343E-5</v>
      </c>
      <c r="W19" s="34"/>
      <c r="X19" s="37"/>
    </row>
    <row r="20" spans="1:24" ht="21.75" customHeight="1">
      <c r="A20" s="31" t="s">
        <v>69</v>
      </c>
      <c r="C20" s="59">
        <v>0</v>
      </c>
      <c r="E20" s="60">
        <v>1158386346</v>
      </c>
      <c r="F20" s="60"/>
      <c r="G20" s="60">
        <v>0</v>
      </c>
      <c r="H20" s="60"/>
      <c r="I20" s="60">
        <v>1158386346</v>
      </c>
      <c r="K20" s="117">
        <f>I20/درآمد!$F$12</f>
        <v>2.549843812607781E-3</v>
      </c>
      <c r="M20" s="59">
        <v>0</v>
      </c>
      <c r="O20" s="60">
        <v>1102560534</v>
      </c>
      <c r="Q20" s="60">
        <v>121783746</v>
      </c>
      <c r="S20" s="60">
        <f t="shared" si="0"/>
        <v>1224344280</v>
      </c>
      <c r="U20" s="117">
        <f>S20/درآمد!$F$12</f>
        <v>2.6950306326035791E-3</v>
      </c>
      <c r="W20" s="34"/>
      <c r="X20" s="37"/>
    </row>
    <row r="21" spans="1:24" ht="21.75" customHeight="1">
      <c r="A21" s="31" t="s">
        <v>58</v>
      </c>
      <c r="C21" s="59">
        <v>0</v>
      </c>
      <c r="E21" s="60">
        <v>1444354650</v>
      </c>
      <c r="F21" s="60"/>
      <c r="G21" s="60">
        <v>0</v>
      </c>
      <c r="H21" s="60"/>
      <c r="I21" s="60">
        <v>1444354650</v>
      </c>
      <c r="K21" s="117">
        <f>I21/درآمد!$F$12</f>
        <v>3.1793181784566518E-3</v>
      </c>
      <c r="M21" s="59">
        <v>0</v>
      </c>
      <c r="O21" s="60">
        <v>-7139267101</v>
      </c>
      <c r="Q21" s="60">
        <v>-11948260</v>
      </c>
      <c r="S21" s="60">
        <f t="shared" si="0"/>
        <v>-7151215361</v>
      </c>
      <c r="U21" s="117">
        <f>S21/درآمد!$F$12</f>
        <v>-1.5741278636300128E-2</v>
      </c>
      <c r="W21" s="34"/>
      <c r="X21" s="37"/>
    </row>
    <row r="22" spans="1:24" ht="21.75" customHeight="1">
      <c r="A22" s="31" t="s">
        <v>54</v>
      </c>
      <c r="C22" s="59">
        <v>0</v>
      </c>
      <c r="E22" s="60">
        <v>55186752</v>
      </c>
      <c r="F22" s="60"/>
      <c r="G22" s="60">
        <v>0</v>
      </c>
      <c r="H22" s="60"/>
      <c r="I22" s="60">
        <v>55186752</v>
      </c>
      <c r="K22" s="117">
        <f>I22/درآمد!$F$12</f>
        <v>1.2147725895684898E-4</v>
      </c>
      <c r="M22" s="59">
        <v>0</v>
      </c>
      <c r="O22" s="60">
        <v>84855597</v>
      </c>
      <c r="Q22" s="60">
        <v>-1449415</v>
      </c>
      <c r="S22" s="60">
        <f t="shared" si="0"/>
        <v>83406182</v>
      </c>
      <c r="U22" s="117">
        <f>S22/درآمد!$F$12</f>
        <v>1.8359396054719939E-4</v>
      </c>
      <c r="W22" s="34"/>
      <c r="X22" s="37"/>
    </row>
    <row r="23" spans="1:24" ht="21.75" customHeight="1">
      <c r="A23" s="31" t="s">
        <v>52</v>
      </c>
      <c r="C23" s="59">
        <v>4001656840</v>
      </c>
      <c r="E23" s="60">
        <v>-3819120219</v>
      </c>
      <c r="F23" s="60"/>
      <c r="G23" s="60">
        <v>0</v>
      </c>
      <c r="H23" s="60"/>
      <c r="I23" s="60">
        <v>182536621</v>
      </c>
      <c r="K23" s="117">
        <f>I23/درآمد!$F$12</f>
        <v>4.0180020701934406E-4</v>
      </c>
      <c r="M23" s="59">
        <v>4648500000</v>
      </c>
      <c r="O23" s="60">
        <v>-6222733123</v>
      </c>
      <c r="Q23" s="60">
        <v>-105600196</v>
      </c>
      <c r="S23" s="60">
        <f t="shared" si="0"/>
        <v>-1679833319</v>
      </c>
      <c r="U23" s="117">
        <f>S23/درآمد!$F$12</f>
        <v>-3.6976545946481162E-3</v>
      </c>
      <c r="W23" s="34"/>
      <c r="X23" s="37"/>
    </row>
    <row r="24" spans="1:24" ht="21.75" customHeight="1">
      <c r="A24" s="31" t="s">
        <v>63</v>
      </c>
      <c r="C24" s="59">
        <v>702549941</v>
      </c>
      <c r="E24" s="60">
        <v>361834200</v>
      </c>
      <c r="F24" s="60"/>
      <c r="G24" s="60">
        <v>0</v>
      </c>
      <c r="H24" s="60"/>
      <c r="I24" s="60">
        <v>1064384141</v>
      </c>
      <c r="K24" s="117">
        <f>I24/درآمد!$F$12</f>
        <v>2.3429258515851822E-3</v>
      </c>
      <c r="M24" s="59">
        <v>819000000</v>
      </c>
      <c r="O24" s="60">
        <v>180917100</v>
      </c>
      <c r="Q24" s="59">
        <v>0</v>
      </c>
      <c r="S24" s="60">
        <f t="shared" si="0"/>
        <v>999917100</v>
      </c>
      <c r="U24" s="117">
        <f>S24/درآمد!$F$12</f>
        <v>2.2010207901360362E-3</v>
      </c>
      <c r="W24" s="34"/>
      <c r="X24" s="37"/>
    </row>
    <row r="25" spans="1:24" ht="21.75" customHeight="1">
      <c r="A25" s="31" t="s">
        <v>65</v>
      </c>
      <c r="C25" s="59">
        <v>705344014</v>
      </c>
      <c r="E25" s="60">
        <v>208428016</v>
      </c>
      <c r="F25" s="60"/>
      <c r="G25" s="60">
        <v>0</v>
      </c>
      <c r="H25" s="60"/>
      <c r="I25" s="60">
        <v>913772030</v>
      </c>
      <c r="K25" s="117">
        <f>I25/درآمد!$F$12</f>
        <v>2.0113979803673822E-3</v>
      </c>
      <c r="M25" s="59">
        <v>822257200</v>
      </c>
      <c r="O25" s="60">
        <v>-138418342</v>
      </c>
      <c r="Q25" s="59">
        <v>0</v>
      </c>
      <c r="S25" s="60">
        <f t="shared" si="0"/>
        <v>683838858</v>
      </c>
      <c r="U25" s="117">
        <f>S25/درآمد!$F$12</f>
        <v>1.5052683303054669E-3</v>
      </c>
      <c r="W25" s="34"/>
      <c r="X25" s="37"/>
    </row>
    <row r="26" spans="1:24" ht="21.75" customHeight="1">
      <c r="A26" s="31" t="s">
        <v>48</v>
      </c>
      <c r="C26" s="59">
        <v>0</v>
      </c>
      <c r="E26" s="60">
        <v>-2580403727</v>
      </c>
      <c r="F26" s="60"/>
      <c r="G26" s="60">
        <v>0</v>
      </c>
      <c r="H26" s="60"/>
      <c r="I26" s="60">
        <v>-2580403727</v>
      </c>
      <c r="K26" s="117">
        <f>I26/درآمد!$F$12</f>
        <v>-5.6799931215012842E-3</v>
      </c>
      <c r="M26" s="59">
        <v>4887938000</v>
      </c>
      <c r="O26" s="60">
        <v>-1390988095</v>
      </c>
      <c r="Q26" s="59">
        <v>0</v>
      </c>
      <c r="S26" s="60">
        <f t="shared" si="0"/>
        <v>3496949905</v>
      </c>
      <c r="U26" s="117">
        <f>S26/درآمد!$F$12</f>
        <v>7.6974975655174169E-3</v>
      </c>
      <c r="W26" s="34"/>
      <c r="X26" s="37"/>
    </row>
    <row r="27" spans="1:24" ht="21.75" customHeight="1">
      <c r="A27" s="31" t="s">
        <v>80</v>
      </c>
      <c r="C27" s="59">
        <v>226192836</v>
      </c>
      <c r="E27" s="60">
        <v>-136599839</v>
      </c>
      <c r="F27" s="60"/>
      <c r="G27" s="60">
        <v>0</v>
      </c>
      <c r="H27" s="60"/>
      <c r="I27" s="60">
        <v>89592997</v>
      </c>
      <c r="K27" s="117">
        <f>I27/درآمد!$F$12</f>
        <v>1.9721239795538601E-4</v>
      </c>
      <c r="M27" s="59">
        <v>263840000</v>
      </c>
      <c r="O27" s="60">
        <v>-136599839</v>
      </c>
      <c r="Q27" s="59">
        <v>0</v>
      </c>
      <c r="S27" s="60">
        <f t="shared" si="0"/>
        <v>127240161</v>
      </c>
      <c r="U27" s="117">
        <f>S27/درآمد!$F$12</f>
        <v>2.8008145845416228E-4</v>
      </c>
      <c r="W27" s="34"/>
      <c r="X27" s="37"/>
    </row>
    <row r="28" spans="1:24" ht="21.75" customHeight="1">
      <c r="A28" s="31" t="s">
        <v>67</v>
      </c>
      <c r="C28" s="59">
        <v>20561306</v>
      </c>
      <c r="E28" s="60">
        <v>-16399836</v>
      </c>
      <c r="F28" s="60"/>
      <c r="G28" s="60">
        <v>0</v>
      </c>
      <c r="H28" s="60"/>
      <c r="I28" s="60">
        <v>4161470</v>
      </c>
      <c r="K28" s="117">
        <f>I28/درآمد!$F$12</f>
        <v>9.1602413715371106E-6</v>
      </c>
      <c r="M28" s="59">
        <v>23730000</v>
      </c>
      <c r="O28" s="60">
        <v>-183543380</v>
      </c>
      <c r="Q28" s="59">
        <v>0</v>
      </c>
      <c r="S28" s="60">
        <f t="shared" si="0"/>
        <v>-159813380</v>
      </c>
      <c r="U28" s="117">
        <f>S28/درآمد!$F$12</f>
        <v>-3.5178173462771121E-4</v>
      </c>
      <c r="W28" s="34"/>
      <c r="X28" s="37"/>
    </row>
    <row r="29" spans="1:24" ht="21.75" customHeight="1">
      <c r="A29" s="31" t="s">
        <v>55</v>
      </c>
      <c r="C29" s="59">
        <v>76688150</v>
      </c>
      <c r="E29" s="60">
        <v>56585302</v>
      </c>
      <c r="F29" s="60"/>
      <c r="G29" s="60">
        <v>0</v>
      </c>
      <c r="H29" s="60"/>
      <c r="I29" s="60">
        <v>133273452</v>
      </c>
      <c r="K29" s="117">
        <f>I29/درآمد!$F$12</f>
        <v>2.9336195833154277E-4</v>
      </c>
      <c r="M29" s="59">
        <v>89452000</v>
      </c>
      <c r="O29" s="60">
        <v>-343553620</v>
      </c>
      <c r="Q29" s="59">
        <v>0</v>
      </c>
      <c r="S29" s="60">
        <f t="shared" si="0"/>
        <v>-254101620</v>
      </c>
      <c r="U29" s="117">
        <f>S29/درآمد!$F$12</f>
        <v>-5.5932931682761179E-4</v>
      </c>
      <c r="W29" s="34"/>
      <c r="X29" s="37"/>
    </row>
    <row r="30" spans="1:24" ht="21.75" customHeight="1">
      <c r="A30" s="31" t="s">
        <v>64</v>
      </c>
      <c r="C30" s="59">
        <v>0</v>
      </c>
      <c r="E30" s="60">
        <v>17893695</v>
      </c>
      <c r="F30" s="60"/>
      <c r="G30" s="60">
        <v>0</v>
      </c>
      <c r="H30" s="60"/>
      <c r="I30" s="60">
        <v>17893695</v>
      </c>
      <c r="K30" s="117">
        <f>I30/درآمد!$F$12</f>
        <v>3.9387659944362627E-5</v>
      </c>
      <c r="M30" s="59">
        <v>1000000</v>
      </c>
      <c r="O30" s="60">
        <v>3181755</v>
      </c>
      <c r="Q30" s="59">
        <v>0</v>
      </c>
      <c r="S30" s="60">
        <f t="shared" si="0"/>
        <v>4181755</v>
      </c>
      <c r="U30" s="117">
        <f>S30/درآمد!$F$12</f>
        <v>9.2048927798667704E-6</v>
      </c>
      <c r="W30" s="34"/>
      <c r="X30" s="37"/>
    </row>
    <row r="31" spans="1:24" ht="21.75" customHeight="1">
      <c r="A31" s="31" t="s">
        <v>20</v>
      </c>
      <c r="C31" s="59">
        <v>0</v>
      </c>
      <c r="E31" s="60">
        <v>1193158215</v>
      </c>
      <c r="F31" s="60"/>
      <c r="G31" s="60">
        <v>0</v>
      </c>
      <c r="H31" s="60"/>
      <c r="I31" s="60">
        <v>1193158215</v>
      </c>
      <c r="K31" s="117">
        <f>I31/درآمد!$F$12</f>
        <v>2.6263837643506669E-3</v>
      </c>
      <c r="M31" s="59">
        <v>4241060000</v>
      </c>
      <c r="O31" s="60">
        <v>-4215949043</v>
      </c>
      <c r="Q31" s="59">
        <v>0</v>
      </c>
      <c r="S31" s="60">
        <f t="shared" si="0"/>
        <v>25110957</v>
      </c>
      <c r="U31" s="117">
        <f>S31/درآمد!$F$12</f>
        <v>5.5274320658394605E-5</v>
      </c>
      <c r="W31" s="34"/>
      <c r="X31" s="37"/>
    </row>
    <row r="32" spans="1:24" ht="21.75" customHeight="1">
      <c r="A32" s="31" t="s">
        <v>27</v>
      </c>
      <c r="C32" s="59">
        <v>0</v>
      </c>
      <c r="E32" s="60">
        <v>-741241843</v>
      </c>
      <c r="F32" s="60"/>
      <c r="G32" s="60">
        <v>0</v>
      </c>
      <c r="H32" s="60"/>
      <c r="I32" s="60">
        <v>-741241843</v>
      </c>
      <c r="K32" s="117">
        <f>I32/درآمد!$F$12</f>
        <v>-1.6316239685887476E-3</v>
      </c>
      <c r="M32" s="59">
        <v>0</v>
      </c>
      <c r="O32" s="60">
        <v>-2880209286</v>
      </c>
      <c r="Q32" s="60">
        <v>-295694</v>
      </c>
      <c r="S32" s="60">
        <f t="shared" si="0"/>
        <v>-2880504980</v>
      </c>
      <c r="U32" s="117">
        <f>S32/درآمد!$F$12</f>
        <v>-6.3405769809021031E-3</v>
      </c>
      <c r="W32" s="34"/>
      <c r="X32" s="37"/>
    </row>
    <row r="33" spans="1:24" ht="21.75" customHeight="1">
      <c r="A33" s="31" t="s">
        <v>56</v>
      </c>
      <c r="C33" s="59">
        <v>0</v>
      </c>
      <c r="E33" s="60">
        <v>1313770743</v>
      </c>
      <c r="F33" s="60"/>
      <c r="G33" s="60">
        <v>0</v>
      </c>
      <c r="H33" s="60"/>
      <c r="I33" s="60">
        <v>1313770743</v>
      </c>
      <c r="K33" s="117">
        <f>I33/درآمد!$F$12</f>
        <v>2.8918764553736175E-3</v>
      </c>
      <c r="M33" s="59">
        <v>0</v>
      </c>
      <c r="O33" s="60">
        <v>731016982</v>
      </c>
      <c r="Q33" s="59">
        <v>0</v>
      </c>
      <c r="S33" s="60">
        <f t="shared" si="0"/>
        <v>731016982</v>
      </c>
      <c r="U33" s="117">
        <f>S33/درآمد!$F$12</f>
        <v>1.6091169711214064E-3</v>
      </c>
      <c r="W33" s="34"/>
      <c r="X33" s="37"/>
    </row>
    <row r="34" spans="1:24" ht="21.75" customHeight="1">
      <c r="A34" s="31" t="s">
        <v>22</v>
      </c>
      <c r="C34" s="59">
        <v>0</v>
      </c>
      <c r="E34" s="60">
        <v>-519412215</v>
      </c>
      <c r="F34" s="60"/>
      <c r="G34" s="60">
        <v>0</v>
      </c>
      <c r="H34" s="60"/>
      <c r="I34" s="60">
        <v>-519412215</v>
      </c>
      <c r="K34" s="117">
        <f>I34/درآمد!$F$12</f>
        <v>-1.1433318660773065E-3</v>
      </c>
      <c r="M34" s="59">
        <v>0</v>
      </c>
      <c r="O34" s="60">
        <v>-295775382</v>
      </c>
      <c r="Q34" s="59">
        <v>1999099</v>
      </c>
      <c r="S34" s="60">
        <f t="shared" si="0"/>
        <v>-293776283</v>
      </c>
      <c r="U34" s="117">
        <f>S34/درآمد!$F$12</f>
        <v>-6.4666131475488089E-4</v>
      </c>
      <c r="W34" s="34"/>
      <c r="X34" s="37"/>
    </row>
    <row r="35" spans="1:24" ht="21.75" customHeight="1">
      <c r="A35" s="31" t="s">
        <v>76</v>
      </c>
      <c r="C35" s="59">
        <v>0</v>
      </c>
      <c r="E35" s="60">
        <v>2607164535</v>
      </c>
      <c r="F35" s="60"/>
      <c r="G35" s="60">
        <v>0</v>
      </c>
      <c r="H35" s="60"/>
      <c r="I35" s="60">
        <v>2607164535</v>
      </c>
      <c r="K35" s="117">
        <f>I35/درآمد!$F$12</f>
        <v>5.7388990995757058E-3</v>
      </c>
      <c r="M35" s="59">
        <v>0</v>
      </c>
      <c r="O35" s="60">
        <v>2607164535</v>
      </c>
      <c r="Q35" s="59">
        <v>249889</v>
      </c>
      <c r="S35" s="60">
        <f t="shared" si="0"/>
        <v>2607414424</v>
      </c>
      <c r="U35" s="117">
        <f>S35/درآمد!$F$12</f>
        <v>5.7394491560596146E-3</v>
      </c>
      <c r="W35" s="34"/>
      <c r="X35" s="37"/>
    </row>
    <row r="36" spans="1:24" ht="21.75" customHeight="1">
      <c r="A36" s="31" t="s">
        <v>34</v>
      </c>
      <c r="C36" s="59">
        <v>0</v>
      </c>
      <c r="E36" s="60">
        <v>-120587499</v>
      </c>
      <c r="F36" s="60"/>
      <c r="G36" s="60">
        <v>0</v>
      </c>
      <c r="H36" s="60"/>
      <c r="I36" s="60">
        <v>-120587499</v>
      </c>
      <c r="K36" s="117">
        <f>I36/درآمد!$F$12</f>
        <v>-2.6543759710630856E-4</v>
      </c>
      <c r="M36" s="59">
        <v>0</v>
      </c>
      <c r="O36" s="60">
        <v>29179213</v>
      </c>
      <c r="Q36" s="59">
        <v>68329</v>
      </c>
      <c r="S36" s="60">
        <f t="shared" si="0"/>
        <v>29247542</v>
      </c>
      <c r="U36" s="117">
        <f>S36/درآمد!$F$12</f>
        <v>6.4379785086560569E-5</v>
      </c>
      <c r="W36" s="34"/>
      <c r="X36" s="37"/>
    </row>
    <row r="37" spans="1:24" ht="21.75" customHeight="1">
      <c r="A37" s="31" t="s">
        <v>75</v>
      </c>
      <c r="C37" s="59">
        <v>0</v>
      </c>
      <c r="E37" s="60">
        <v>2498267772</v>
      </c>
      <c r="F37" s="60"/>
      <c r="G37" s="60">
        <v>0</v>
      </c>
      <c r="H37" s="60"/>
      <c r="I37" s="60">
        <v>2498267772</v>
      </c>
      <c r="K37" s="117">
        <f>I37/درآمد!$F$12</f>
        <v>5.499195188779984E-3</v>
      </c>
      <c r="M37" s="59">
        <v>0</v>
      </c>
      <c r="O37" s="60">
        <v>2498267772</v>
      </c>
      <c r="Q37" s="59">
        <v>0</v>
      </c>
      <c r="S37" s="60">
        <f t="shared" si="0"/>
        <v>2498267772</v>
      </c>
      <c r="U37" s="117">
        <f>S37/درآمد!$F$12</f>
        <v>5.499195188779984E-3</v>
      </c>
      <c r="W37" s="34"/>
      <c r="X37" s="37"/>
    </row>
    <row r="38" spans="1:24" ht="21.75" customHeight="1">
      <c r="A38" s="31" t="s">
        <v>66</v>
      </c>
      <c r="C38" s="59">
        <v>0</v>
      </c>
      <c r="E38" s="60">
        <v>1088485</v>
      </c>
      <c r="F38" s="60"/>
      <c r="G38" s="60">
        <v>0</v>
      </c>
      <c r="H38" s="60"/>
      <c r="I38" s="60">
        <v>1088485</v>
      </c>
      <c r="K38" s="117">
        <f>I38/درآمد!$F$12</f>
        <v>2.3959767412230706E-6</v>
      </c>
      <c r="M38" s="59">
        <v>0</v>
      </c>
      <c r="O38" s="60">
        <v>-4648177</v>
      </c>
      <c r="Q38" s="59">
        <v>0</v>
      </c>
      <c r="S38" s="60">
        <f t="shared" si="0"/>
        <v>-4648177</v>
      </c>
      <c r="U38" s="117">
        <f>S38/درآمد!$F$12</f>
        <v>-1.0231582411414056E-5</v>
      </c>
      <c r="W38" s="34"/>
      <c r="X38" s="37"/>
    </row>
    <row r="39" spans="1:24" ht="21.75" customHeight="1">
      <c r="A39" s="31" t="s">
        <v>25</v>
      </c>
      <c r="C39" s="59">
        <v>0</v>
      </c>
      <c r="E39" s="60">
        <v>0</v>
      </c>
      <c r="F39" s="60"/>
      <c r="G39" s="60">
        <v>0</v>
      </c>
      <c r="H39" s="60"/>
      <c r="I39" s="60">
        <v>0</v>
      </c>
      <c r="K39" s="117">
        <f>I39/درآمد!$F$12</f>
        <v>0</v>
      </c>
      <c r="M39" s="59">
        <v>0</v>
      </c>
      <c r="O39" s="60">
        <v>-7736007</v>
      </c>
      <c r="Q39" s="59">
        <v>0</v>
      </c>
      <c r="S39" s="60">
        <f t="shared" si="0"/>
        <v>-7736007</v>
      </c>
      <c r="U39" s="117">
        <f>S39/درآمد!$F$12</f>
        <v>-1.702852390426957E-5</v>
      </c>
      <c r="W39" s="34"/>
      <c r="X39" s="37"/>
    </row>
    <row r="40" spans="1:24" ht="21.75" customHeight="1">
      <c r="A40" s="31" t="s">
        <v>77</v>
      </c>
      <c r="C40" s="59">
        <v>0</v>
      </c>
      <c r="E40" s="60">
        <v>344329762</v>
      </c>
      <c r="F40" s="60"/>
      <c r="G40" s="60">
        <v>0</v>
      </c>
      <c r="H40" s="60"/>
      <c r="I40" s="60">
        <v>344329762</v>
      </c>
      <c r="K40" s="117">
        <f>I40/درآمد!$F$12</f>
        <v>7.5793979803385027E-4</v>
      </c>
      <c r="M40" s="59">
        <v>0</v>
      </c>
      <c r="O40" s="60">
        <v>344329762</v>
      </c>
      <c r="Q40" s="59">
        <v>1731138</v>
      </c>
      <c r="S40" s="60">
        <f t="shared" si="0"/>
        <v>346060900</v>
      </c>
      <c r="U40" s="117">
        <f>S40/درآمد!$F$12</f>
        <v>7.6175038466007609E-4</v>
      </c>
      <c r="W40" s="34"/>
      <c r="X40" s="37"/>
    </row>
    <row r="41" spans="1:24" ht="21.75" customHeight="1">
      <c r="A41" s="31" t="s">
        <v>38</v>
      </c>
      <c r="C41" s="59">
        <v>0</v>
      </c>
      <c r="E41" s="60">
        <v>587749062</v>
      </c>
      <c r="F41" s="60"/>
      <c r="G41" s="60">
        <v>0</v>
      </c>
      <c r="H41" s="60"/>
      <c r="I41" s="60">
        <v>587749062</v>
      </c>
      <c r="K41" s="117">
        <f>I41/درآمد!$F$12</f>
        <v>1.2937551571474816E-3</v>
      </c>
      <c r="M41" s="59">
        <v>0</v>
      </c>
      <c r="O41" s="60">
        <v>419390622</v>
      </c>
      <c r="Q41" s="59">
        <v>2098498</v>
      </c>
      <c r="S41" s="60">
        <f t="shared" si="0"/>
        <v>421489120</v>
      </c>
      <c r="U41" s="117">
        <f>S41/درآمد!$F$12</f>
        <v>9.2778322916584033E-4</v>
      </c>
      <c r="W41" s="34"/>
      <c r="X41" s="37"/>
    </row>
    <row r="42" spans="1:24" ht="21.75" customHeight="1">
      <c r="A42" s="31" t="s">
        <v>30</v>
      </c>
      <c r="C42" s="59">
        <v>0</v>
      </c>
      <c r="E42" s="60">
        <v>-199258913</v>
      </c>
      <c r="F42" s="60"/>
      <c r="G42" s="60">
        <v>0</v>
      </c>
      <c r="H42" s="60"/>
      <c r="I42" s="60">
        <v>-199258913</v>
      </c>
      <c r="K42" s="117">
        <f>I42/درآمد!$F$12</f>
        <v>-4.386093708497511E-4</v>
      </c>
      <c r="M42" s="59">
        <v>0</v>
      </c>
      <c r="O42" s="60">
        <v>-581961963</v>
      </c>
      <c r="Q42" s="59">
        <v>149306</v>
      </c>
      <c r="S42" s="60">
        <f t="shared" si="0"/>
        <v>-581812657</v>
      </c>
      <c r="U42" s="117">
        <f>S42/درآمد!$F$12</f>
        <v>-1.2806879230501072E-3</v>
      </c>
      <c r="W42" s="34"/>
      <c r="X42" s="37"/>
    </row>
    <row r="43" spans="1:24" ht="21.75" customHeight="1">
      <c r="A43" s="31" t="s">
        <v>79</v>
      </c>
      <c r="C43" s="59">
        <v>0</v>
      </c>
      <c r="E43" s="60">
        <v>6778403937</v>
      </c>
      <c r="F43" s="60"/>
      <c r="G43" s="60">
        <v>0</v>
      </c>
      <c r="H43" s="60"/>
      <c r="I43" s="60">
        <v>6778403937</v>
      </c>
      <c r="K43" s="117">
        <f>I43/درآمد!$F$12</f>
        <v>1.4920644910740058E-2</v>
      </c>
      <c r="M43" s="59">
        <v>0</v>
      </c>
      <c r="O43" s="60">
        <v>6778403937</v>
      </c>
      <c r="Q43" s="59">
        <v>-30593</v>
      </c>
      <c r="S43" s="60">
        <f t="shared" si="0"/>
        <v>6778373344</v>
      </c>
      <c r="U43" s="117">
        <f>S43/درآمد!$F$12</f>
        <v>1.4920577569328422E-2</v>
      </c>
      <c r="W43" s="34"/>
      <c r="X43" s="37"/>
    </row>
    <row r="44" spans="1:24" ht="21.75" customHeight="1">
      <c r="A44" s="31" t="s">
        <v>21</v>
      </c>
      <c r="C44" s="59">
        <v>0</v>
      </c>
      <c r="E44" s="60">
        <v>12630792692</v>
      </c>
      <c r="F44" s="60"/>
      <c r="G44" s="60">
        <v>0</v>
      </c>
      <c r="H44" s="60"/>
      <c r="I44" s="60">
        <v>12630792692</v>
      </c>
      <c r="K44" s="117">
        <f>I44/درآمد!$F$12</f>
        <v>2.7802942174896608E-2</v>
      </c>
      <c r="M44" s="59">
        <v>0</v>
      </c>
      <c r="O44" s="60">
        <v>13171416607</v>
      </c>
      <c r="Q44" s="59">
        <v>5773867</v>
      </c>
      <c r="S44" s="60">
        <f t="shared" si="0"/>
        <v>13177190474</v>
      </c>
      <c r="U44" s="117">
        <f>S44/درآمد!$F$12</f>
        <v>2.9005674759294071E-2</v>
      </c>
      <c r="W44" s="34"/>
      <c r="X44" s="37"/>
    </row>
    <row r="45" spans="1:24" ht="21.75" customHeight="1" thickBot="1">
      <c r="A45" s="45" t="s">
        <v>415</v>
      </c>
      <c r="C45" s="29">
        <f>SUM(C9:C44)</f>
        <v>15327425513</v>
      </c>
      <c r="E45" s="29">
        <f>SUM(E9:E44)</f>
        <v>-34352076928</v>
      </c>
      <c r="G45" s="29">
        <f>SUM(G9:G44)</f>
        <v>35537642074</v>
      </c>
      <c r="I45" s="29">
        <f>SUM(I9:I44)</f>
        <v>16512990659</v>
      </c>
      <c r="K45" s="126">
        <f>SUM(K9:K44)</f>
        <v>3.6348449034206087E-2</v>
      </c>
      <c r="M45" s="29">
        <f>SUM(M9:M44)</f>
        <v>42891223050</v>
      </c>
      <c r="O45" s="127">
        <f>SUM(O9:O44)</f>
        <v>-3662291634</v>
      </c>
      <c r="Q45" s="29">
        <f>SUM(Q9:Q44)</f>
        <v>56894040492</v>
      </c>
      <c r="S45" s="29">
        <f>SUM(S9:S44)</f>
        <v>96122971908</v>
      </c>
      <c r="U45" s="126">
        <f>SUM(U9:U44)</f>
        <v>0.2115862000751563</v>
      </c>
      <c r="W45" s="34"/>
      <c r="X45" s="37"/>
    </row>
    <row r="46" spans="1:24" ht="21.75" customHeight="1" thickTop="1">
      <c r="A46" s="213">
        <v>10</v>
      </c>
      <c r="B46" s="213"/>
      <c r="C46" s="213"/>
      <c r="D46" s="213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  <c r="R46" s="213"/>
      <c r="S46" s="213"/>
      <c r="T46" s="213"/>
      <c r="U46" s="213"/>
      <c r="W46" s="34"/>
      <c r="X46" s="37"/>
    </row>
    <row r="47" spans="1:24" ht="21.75" customHeight="1">
      <c r="A47" s="207" t="s">
        <v>0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7"/>
      <c r="P47" s="207"/>
      <c r="Q47" s="207"/>
      <c r="R47" s="207"/>
      <c r="S47" s="207"/>
      <c r="T47" s="207"/>
      <c r="U47" s="207"/>
      <c r="W47" s="34"/>
      <c r="X47" s="37"/>
    </row>
    <row r="48" spans="1:24" ht="21.75" customHeight="1">
      <c r="A48" s="207" t="s">
        <v>278</v>
      </c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7"/>
      <c r="P48" s="207"/>
      <c r="Q48" s="207"/>
      <c r="R48" s="207"/>
      <c r="S48" s="207"/>
      <c r="T48" s="207"/>
      <c r="U48" s="207"/>
      <c r="W48" s="34"/>
      <c r="X48" s="37"/>
    </row>
    <row r="49" spans="1:24" ht="21.75" customHeight="1">
      <c r="A49" s="207" t="s">
        <v>2</v>
      </c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07"/>
      <c r="S49" s="207"/>
      <c r="T49" s="207"/>
      <c r="U49" s="207"/>
      <c r="W49" s="34"/>
      <c r="X49" s="37"/>
    </row>
    <row r="50" spans="1:24" ht="21.75" customHeight="1">
      <c r="C50" s="217" t="s">
        <v>293</v>
      </c>
      <c r="D50" s="217"/>
      <c r="E50" s="217"/>
      <c r="F50" s="217"/>
      <c r="G50" s="217"/>
      <c r="H50" s="217"/>
      <c r="I50" s="217"/>
      <c r="J50" s="217"/>
      <c r="K50" s="217"/>
      <c r="M50" s="217" t="s">
        <v>294</v>
      </c>
      <c r="N50" s="217"/>
      <c r="O50" s="217"/>
      <c r="P50" s="217"/>
      <c r="Q50" s="217"/>
      <c r="R50" s="217"/>
      <c r="S50" s="217"/>
      <c r="T50" s="217"/>
      <c r="U50" s="217"/>
      <c r="W50" s="34"/>
      <c r="X50" s="37"/>
    </row>
    <row r="51" spans="1:24" ht="21.75" customHeight="1">
      <c r="C51" s="28"/>
      <c r="D51" s="28"/>
      <c r="E51" s="28"/>
      <c r="F51" s="28"/>
      <c r="G51" s="28"/>
      <c r="H51" s="28"/>
      <c r="I51" s="210" t="s">
        <v>85</v>
      </c>
      <c r="J51" s="210"/>
      <c r="K51" s="210"/>
      <c r="M51" s="28"/>
      <c r="N51" s="28"/>
      <c r="O51" s="28"/>
      <c r="P51" s="28"/>
      <c r="Q51" s="28"/>
      <c r="R51" s="28"/>
      <c r="S51" s="210" t="s">
        <v>85</v>
      </c>
      <c r="T51" s="210"/>
      <c r="U51" s="210"/>
      <c r="W51" s="34"/>
      <c r="X51" s="37"/>
    </row>
    <row r="52" spans="1:24" s="120" customFormat="1" ht="21.75" customHeight="1">
      <c r="A52" s="119" t="s">
        <v>295</v>
      </c>
      <c r="C52" s="73" t="s">
        <v>296</v>
      </c>
      <c r="D52" s="122"/>
      <c r="E52" s="73" t="s">
        <v>297</v>
      </c>
      <c r="F52" s="122"/>
      <c r="G52" s="73" t="s">
        <v>298</v>
      </c>
      <c r="H52" s="122"/>
      <c r="I52" s="130" t="s">
        <v>268</v>
      </c>
      <c r="J52" s="131"/>
      <c r="K52" s="135" t="s">
        <v>283</v>
      </c>
      <c r="L52" s="122"/>
      <c r="M52" s="73" t="s">
        <v>296</v>
      </c>
      <c r="N52" s="122"/>
      <c r="O52" s="20" t="s">
        <v>297</v>
      </c>
      <c r="P52" s="122"/>
      <c r="Q52" s="73" t="s">
        <v>298</v>
      </c>
      <c r="R52" s="122"/>
      <c r="S52" s="132" t="s">
        <v>268</v>
      </c>
      <c r="T52" s="131"/>
      <c r="U52" s="135" t="s">
        <v>283</v>
      </c>
      <c r="W52" s="133"/>
      <c r="X52" s="134"/>
    </row>
    <row r="53" spans="1:24" ht="21.75" customHeight="1">
      <c r="A53" s="31" t="s">
        <v>417</v>
      </c>
      <c r="C53" s="59">
        <f>C45</f>
        <v>15327425513</v>
      </c>
      <c r="E53" s="59">
        <f>E45</f>
        <v>-34352076928</v>
      </c>
      <c r="F53" s="60"/>
      <c r="G53" s="59">
        <f>G45</f>
        <v>35537642074</v>
      </c>
      <c r="H53" s="60"/>
      <c r="I53" s="59">
        <f>I45</f>
        <v>16512990659</v>
      </c>
      <c r="K53" s="117">
        <f>K45</f>
        <v>3.6348449034206087E-2</v>
      </c>
      <c r="M53" s="59">
        <f>M45</f>
        <v>42891223050</v>
      </c>
      <c r="O53" s="60">
        <f>O45</f>
        <v>-3662291634</v>
      </c>
      <c r="Q53" s="59">
        <f>Q45</f>
        <v>56894040492</v>
      </c>
      <c r="S53" s="59">
        <f>S45</f>
        <v>96122971908</v>
      </c>
      <c r="U53" s="117">
        <f>U45</f>
        <v>0.2115862000751563</v>
      </c>
      <c r="W53" s="34"/>
      <c r="X53" s="37"/>
    </row>
    <row r="54" spans="1:24" ht="21.75" customHeight="1">
      <c r="A54" s="31" t="s">
        <v>60</v>
      </c>
      <c r="C54" s="59">
        <v>0</v>
      </c>
      <c r="E54" s="60">
        <v>107229286300</v>
      </c>
      <c r="F54" s="60"/>
      <c r="G54" s="60">
        <v>0</v>
      </c>
      <c r="H54" s="60"/>
      <c r="I54" s="60">
        <v>107229286300</v>
      </c>
      <c r="K54" s="117">
        <f>I54/درآمد!$F$12</f>
        <v>0.23603345563122105</v>
      </c>
      <c r="M54" s="59">
        <v>0</v>
      </c>
      <c r="O54" s="60">
        <v>112324197889</v>
      </c>
      <c r="Q54" s="59">
        <v>0</v>
      </c>
      <c r="S54" s="60">
        <f t="shared" si="0"/>
        <v>112324197889</v>
      </c>
      <c r="U54" s="117">
        <f>S54/درآمد!$F$12</f>
        <v>0.24724839168071358</v>
      </c>
      <c r="W54" s="34"/>
      <c r="X54" s="37"/>
    </row>
    <row r="55" spans="1:24" ht="21.75" customHeight="1">
      <c r="A55" s="31" t="s">
        <v>299</v>
      </c>
      <c r="C55" s="59">
        <v>0</v>
      </c>
      <c r="E55" s="60">
        <v>-176543283</v>
      </c>
      <c r="F55" s="60"/>
      <c r="G55" s="60">
        <v>0</v>
      </c>
      <c r="H55" s="60"/>
      <c r="I55" s="60">
        <v>-176543283</v>
      </c>
      <c r="K55" s="117">
        <f>I55/درآمد!$F$12</f>
        <v>-3.8860765181620535E-4</v>
      </c>
      <c r="M55" s="59">
        <v>0</v>
      </c>
      <c r="O55" s="60">
        <v>-479351469</v>
      </c>
      <c r="Q55" s="59">
        <v>0</v>
      </c>
      <c r="S55" s="60">
        <f t="shared" si="0"/>
        <v>-479351469</v>
      </c>
      <c r="U55" s="117">
        <f>S55/درآمد!$F$12</f>
        <v>-1.0551500209879895E-3</v>
      </c>
      <c r="W55" s="34"/>
      <c r="X55" s="37"/>
    </row>
    <row r="56" spans="1:24" ht="21.75" customHeight="1">
      <c r="A56" s="31" t="s">
        <v>36</v>
      </c>
      <c r="C56" s="59">
        <v>0</v>
      </c>
      <c r="E56" s="60">
        <v>263020255</v>
      </c>
      <c r="F56" s="60"/>
      <c r="G56" s="60">
        <v>0</v>
      </c>
      <c r="H56" s="60"/>
      <c r="I56" s="60">
        <v>263020255</v>
      </c>
      <c r="K56" s="117">
        <f>I56/درآمد!$F$12</f>
        <v>5.789610453525414E-4</v>
      </c>
      <c r="M56" s="59">
        <v>0</v>
      </c>
      <c r="O56" s="60">
        <v>0</v>
      </c>
      <c r="Q56" s="59">
        <v>0</v>
      </c>
      <c r="S56" s="60">
        <f t="shared" si="0"/>
        <v>0</v>
      </c>
      <c r="U56" s="117">
        <f>S56/درآمد!$F$12</f>
        <v>0</v>
      </c>
      <c r="W56" s="34"/>
      <c r="X56" s="37"/>
    </row>
    <row r="57" spans="1:24" ht="21.75" customHeight="1">
      <c r="A57" s="31" t="s">
        <v>78</v>
      </c>
      <c r="C57" s="59">
        <v>0</v>
      </c>
      <c r="E57" s="60">
        <v>1097399035</v>
      </c>
      <c r="F57" s="60"/>
      <c r="G57" s="60">
        <v>0</v>
      </c>
      <c r="H57" s="60"/>
      <c r="I57" s="60">
        <v>1097399035</v>
      </c>
      <c r="K57" s="117">
        <f>I57/درآمد!$F$12</f>
        <v>2.4155983442129586E-3</v>
      </c>
      <c r="M57" s="59">
        <v>0</v>
      </c>
      <c r="O57" s="60">
        <v>1097399035</v>
      </c>
      <c r="Q57" s="59">
        <v>4596782</v>
      </c>
      <c r="S57" s="60">
        <f t="shared" si="0"/>
        <v>1101995817</v>
      </c>
      <c r="U57" s="117">
        <f>S57/درآمد!$F$12</f>
        <v>2.4257167957823168E-3</v>
      </c>
      <c r="W57" s="34"/>
      <c r="X57" s="37"/>
    </row>
    <row r="58" spans="1:24" ht="21.75" customHeight="1">
      <c r="A58" s="31" t="s">
        <v>49</v>
      </c>
      <c r="C58" s="59">
        <v>0</v>
      </c>
      <c r="E58" s="60">
        <v>146319548</v>
      </c>
      <c r="F58" s="60"/>
      <c r="G58" s="60">
        <v>0</v>
      </c>
      <c r="H58" s="60"/>
      <c r="I58" s="60">
        <v>146319548</v>
      </c>
      <c r="K58" s="117">
        <f>I58/درآمد!$F$12</f>
        <v>3.220790675060039E-4</v>
      </c>
      <c r="M58" s="59">
        <v>0</v>
      </c>
      <c r="O58" s="60">
        <v>84057265</v>
      </c>
      <c r="Q58" s="59">
        <v>0</v>
      </c>
      <c r="S58" s="60">
        <f t="shared" si="0"/>
        <v>84057265</v>
      </c>
      <c r="U58" s="117">
        <f>S58/درآمد!$F$12</f>
        <v>1.850271265757673E-4</v>
      </c>
      <c r="W58" s="34"/>
      <c r="X58" s="37"/>
    </row>
    <row r="59" spans="1:24" ht="21.75" customHeight="1">
      <c r="A59" s="31" t="s">
        <v>31</v>
      </c>
      <c r="C59" s="59">
        <v>0</v>
      </c>
      <c r="E59" s="60">
        <v>-2806450818</v>
      </c>
      <c r="F59" s="60"/>
      <c r="G59" s="60">
        <v>0</v>
      </c>
      <c r="H59" s="60"/>
      <c r="I59" s="60">
        <v>-2806450818</v>
      </c>
      <c r="K59" s="117">
        <f>I59/درآمد!$F$12</f>
        <v>-6.177568717358954E-3</v>
      </c>
      <c r="M59" s="59">
        <v>0</v>
      </c>
      <c r="O59" s="60">
        <v>-2078271793</v>
      </c>
      <c r="Q59" s="59">
        <v>714358</v>
      </c>
      <c r="S59" s="60">
        <f t="shared" si="0"/>
        <v>-2077557435</v>
      </c>
      <c r="U59" s="117">
        <f>S59/درآمد!$F$12</f>
        <v>-4.5731262193002761E-3</v>
      </c>
      <c r="W59" s="34"/>
      <c r="X59" s="37"/>
    </row>
    <row r="60" spans="1:24" ht="21.75" customHeight="1">
      <c r="A60" s="31" t="s">
        <v>43</v>
      </c>
      <c r="C60" s="59">
        <v>0</v>
      </c>
      <c r="E60" s="60">
        <v>12178804882</v>
      </c>
      <c r="F60" s="60"/>
      <c r="G60" s="60">
        <v>0</v>
      </c>
      <c r="H60" s="60"/>
      <c r="I60" s="60">
        <v>12178804882</v>
      </c>
      <c r="K60" s="117">
        <f>I60/درآمد!$F$12</f>
        <v>2.6808025129575495E-2</v>
      </c>
      <c r="M60" s="59">
        <v>0</v>
      </c>
      <c r="O60" s="60">
        <v>22077140344</v>
      </c>
      <c r="Q60" s="59">
        <v>0</v>
      </c>
      <c r="S60" s="60">
        <f t="shared" si="0"/>
        <v>22077140344</v>
      </c>
      <c r="U60" s="117">
        <f>S60/درآمد!$F$12</f>
        <v>4.8596273514969431E-2</v>
      </c>
      <c r="W60" s="34"/>
      <c r="X60" s="37"/>
    </row>
    <row r="61" spans="1:24" ht="21.75" customHeight="1">
      <c r="A61" s="31" t="s">
        <v>61</v>
      </c>
      <c r="C61" s="59">
        <v>0</v>
      </c>
      <c r="E61" s="60">
        <v>2862864000</v>
      </c>
      <c r="F61" s="60"/>
      <c r="G61" s="60">
        <v>0</v>
      </c>
      <c r="H61" s="60"/>
      <c r="I61" s="60">
        <v>2862864000</v>
      </c>
      <c r="K61" s="117">
        <f>I61/درآمد!$F$12</f>
        <v>6.3017455980420899E-3</v>
      </c>
      <c r="M61" s="59">
        <v>0</v>
      </c>
      <c r="O61" s="60">
        <v>3061674000</v>
      </c>
      <c r="Q61" s="59">
        <v>0</v>
      </c>
      <c r="S61" s="60">
        <f t="shared" si="0"/>
        <v>3061674000</v>
      </c>
      <c r="U61" s="117">
        <f>S61/درآمد!$F$12</f>
        <v>6.7393668201283464E-3</v>
      </c>
      <c r="W61" s="34"/>
      <c r="X61" s="37"/>
    </row>
    <row r="62" spans="1:24" ht="21.75" customHeight="1">
      <c r="A62" s="31" t="s">
        <v>50</v>
      </c>
      <c r="C62" s="59">
        <v>0</v>
      </c>
      <c r="E62" s="60">
        <v>-424142247</v>
      </c>
      <c r="F62" s="60"/>
      <c r="G62" s="60">
        <v>0</v>
      </c>
      <c r="H62" s="60"/>
      <c r="I62" s="60">
        <v>-424142247</v>
      </c>
      <c r="K62" s="117">
        <f>I62/درآمد!$F$12</f>
        <v>-9.3362330099366615E-4</v>
      </c>
      <c r="M62" s="59">
        <v>0</v>
      </c>
      <c r="O62" s="60">
        <v>-2968995735</v>
      </c>
      <c r="Q62" s="59">
        <v>0</v>
      </c>
      <c r="S62" s="60">
        <f t="shared" si="0"/>
        <v>-2968995735</v>
      </c>
      <c r="U62" s="117">
        <f>S62/درآمد!$F$12</f>
        <v>-6.535363120162882E-3</v>
      </c>
      <c r="W62" s="34"/>
      <c r="X62" s="37"/>
    </row>
    <row r="63" spans="1:24" ht="21.75" customHeight="1">
      <c r="A63" s="31" t="s">
        <v>45</v>
      </c>
      <c r="C63" s="59">
        <v>0</v>
      </c>
      <c r="E63" s="60">
        <v>-438129727</v>
      </c>
      <c r="F63" s="60"/>
      <c r="G63" s="60">
        <v>0</v>
      </c>
      <c r="H63" s="60"/>
      <c r="I63" s="60">
        <v>-438129727</v>
      </c>
      <c r="K63" s="117">
        <f>I63/درآمد!$F$12</f>
        <v>-9.6441258770714662E-4</v>
      </c>
      <c r="M63" s="59">
        <v>0</v>
      </c>
      <c r="O63" s="60">
        <v>-1479110816</v>
      </c>
      <c r="Q63" s="59">
        <v>0</v>
      </c>
      <c r="S63" s="60">
        <f t="shared" si="0"/>
        <v>-1479110816</v>
      </c>
      <c r="U63" s="117">
        <f>S63/درآمد!$F$12</f>
        <v>-3.255823564704591E-3</v>
      </c>
      <c r="W63" s="34"/>
      <c r="X63" s="37"/>
    </row>
    <row r="64" spans="1:24" ht="21.75" customHeight="1">
      <c r="A64" s="31" t="s">
        <v>37</v>
      </c>
      <c r="C64" s="59">
        <v>0</v>
      </c>
      <c r="E64" s="60">
        <v>-299922</v>
      </c>
      <c r="F64" s="60"/>
      <c r="G64" s="60">
        <v>0</v>
      </c>
      <c r="H64" s="60"/>
      <c r="I64" s="60">
        <v>-299922</v>
      </c>
      <c r="K64" s="117">
        <f>I64/درآمد!$F$12</f>
        <v>-6.6018928711108175E-7</v>
      </c>
      <c r="M64" s="59">
        <v>0</v>
      </c>
      <c r="O64" s="60">
        <v>-569553302</v>
      </c>
      <c r="Q64" s="59">
        <v>0</v>
      </c>
      <c r="S64" s="60">
        <f t="shared" si="0"/>
        <v>-569553302</v>
      </c>
      <c r="U64" s="117">
        <f>S64/درآمد!$F$12</f>
        <v>-1.2537025907374004E-3</v>
      </c>
      <c r="W64" s="34"/>
      <c r="X64" s="37"/>
    </row>
    <row r="65" spans="1:24" ht="21.75" customHeight="1">
      <c r="A65" s="31" t="s">
        <v>74</v>
      </c>
      <c r="C65" s="59">
        <v>0</v>
      </c>
      <c r="E65" s="60">
        <v>-227114720</v>
      </c>
      <c r="F65" s="60"/>
      <c r="G65" s="60">
        <v>0</v>
      </c>
      <c r="H65" s="60"/>
      <c r="I65" s="60">
        <v>-227114720</v>
      </c>
      <c r="K65" s="117">
        <f>I65/درآمد!$F$12</f>
        <v>-4.9992566430349537E-4</v>
      </c>
      <c r="M65" s="59">
        <v>0</v>
      </c>
      <c r="O65" s="60">
        <v>-227114720</v>
      </c>
      <c r="Q65" s="59">
        <v>0</v>
      </c>
      <c r="S65" s="60">
        <f t="shared" si="0"/>
        <v>-227114720</v>
      </c>
      <c r="U65" s="117">
        <f>S65/درآمد!$F$12</f>
        <v>-4.9992566430349537E-4</v>
      </c>
      <c r="W65" s="34"/>
      <c r="X65" s="37"/>
    </row>
    <row r="66" spans="1:24" ht="21.75" customHeight="1">
      <c r="A66" s="31" t="s">
        <v>73</v>
      </c>
      <c r="C66" s="59">
        <v>0</v>
      </c>
      <c r="E66" s="60">
        <v>1252861032</v>
      </c>
      <c r="F66" s="60"/>
      <c r="G66" s="60">
        <v>0</v>
      </c>
      <c r="H66" s="60"/>
      <c r="I66" s="60">
        <v>1252861032</v>
      </c>
      <c r="K66" s="117">
        <f>I66/درآمد!$F$12</f>
        <v>2.7578018003525388E-3</v>
      </c>
      <c r="M66" s="59">
        <v>0</v>
      </c>
      <c r="O66" s="60">
        <v>1252861032</v>
      </c>
      <c r="Q66" s="59">
        <v>0</v>
      </c>
      <c r="S66" s="60">
        <f t="shared" si="0"/>
        <v>1252861032</v>
      </c>
      <c r="U66" s="117">
        <f>S66/درآمد!$F$12</f>
        <v>2.7578018003525388E-3</v>
      </c>
      <c r="W66" s="34"/>
      <c r="X66" s="37"/>
    </row>
    <row r="67" spans="1:24" ht="21.75" customHeight="1">
      <c r="A67" s="31" t="s">
        <v>33</v>
      </c>
      <c r="C67" s="59">
        <v>0</v>
      </c>
      <c r="E67" s="60">
        <v>3899662794</v>
      </c>
      <c r="F67" s="60"/>
      <c r="G67" s="60">
        <v>0</v>
      </c>
      <c r="H67" s="60"/>
      <c r="I67" s="60">
        <v>3899662794</v>
      </c>
      <c r="K67" s="117">
        <f>I67/درآمد!$F$12</f>
        <v>8.5839504936099011E-3</v>
      </c>
      <c r="M67" s="59">
        <v>0</v>
      </c>
      <c r="O67" s="60">
        <v>3793423324</v>
      </c>
      <c r="Q67" s="59">
        <v>29954016</v>
      </c>
      <c r="S67" s="60">
        <f t="shared" si="0"/>
        <v>3823377340</v>
      </c>
      <c r="U67" s="117">
        <f>S67/درآمد!$F$12</f>
        <v>8.4160307028202791E-3</v>
      </c>
      <c r="W67" s="34"/>
      <c r="X67" s="37"/>
    </row>
    <row r="68" spans="1:24" ht="21.75" customHeight="1">
      <c r="A68" s="31" t="s">
        <v>71</v>
      </c>
      <c r="C68" s="59">
        <v>0</v>
      </c>
      <c r="E68" s="60">
        <v>-803208202</v>
      </c>
      <c r="F68" s="60"/>
      <c r="G68" s="60">
        <v>0</v>
      </c>
      <c r="H68" s="60"/>
      <c r="I68" s="60">
        <v>-803208202</v>
      </c>
      <c r="K68" s="117">
        <f>I68/درآمد!$F$12</f>
        <v>-1.768024520642546E-3</v>
      </c>
      <c r="M68" s="59">
        <v>0</v>
      </c>
      <c r="O68" s="60">
        <v>-803208202</v>
      </c>
      <c r="Q68" s="59">
        <v>0</v>
      </c>
      <c r="S68" s="60">
        <f t="shared" si="0"/>
        <v>-803208202</v>
      </c>
      <c r="U68" s="117">
        <f>S68/درآمد!$F$12</f>
        <v>-1.768024520642546E-3</v>
      </c>
      <c r="W68" s="34"/>
      <c r="X68" s="37"/>
    </row>
    <row r="69" spans="1:24" ht="21.75" customHeight="1">
      <c r="A69" s="31" t="s">
        <v>59</v>
      </c>
      <c r="C69" s="60">
        <v>0</v>
      </c>
      <c r="D69" s="60"/>
      <c r="E69" s="60">
        <v>16645389886</v>
      </c>
      <c r="F69" s="60"/>
      <c r="G69" s="60">
        <v>0</v>
      </c>
      <c r="H69" s="60"/>
      <c r="I69" s="60">
        <v>16645389886</v>
      </c>
      <c r="K69" s="117">
        <f>I69/درآمد!$F$12</f>
        <v>3.6639886645609021E-2</v>
      </c>
      <c r="M69" s="59">
        <v>0</v>
      </c>
      <c r="O69" s="60">
        <v>47107189721</v>
      </c>
      <c r="Q69" s="60">
        <v>0</v>
      </c>
      <c r="S69" s="60">
        <f t="shared" si="0"/>
        <v>47107189721</v>
      </c>
      <c r="U69" s="117">
        <f>S69/درآمد!$F$12</f>
        <v>0.10369250004905764</v>
      </c>
      <c r="W69" s="34"/>
      <c r="X69" s="37"/>
    </row>
    <row r="70" spans="1:24" ht="21.75" customHeight="1">
      <c r="A70" s="31" t="s">
        <v>24</v>
      </c>
      <c r="C70" s="60">
        <v>0</v>
      </c>
      <c r="D70" s="60"/>
      <c r="E70" s="60">
        <v>0</v>
      </c>
      <c r="F70" s="60"/>
      <c r="G70" s="60">
        <v>0</v>
      </c>
      <c r="H70" s="60"/>
      <c r="I70" s="60">
        <v>0</v>
      </c>
      <c r="K70" s="117">
        <f>I70/درآمد!$F$12</f>
        <v>0</v>
      </c>
      <c r="M70" s="59">
        <v>0</v>
      </c>
      <c r="O70" s="60">
        <v>-96713090</v>
      </c>
      <c r="Q70" s="60">
        <v>-60181922</v>
      </c>
      <c r="S70" s="60">
        <f t="shared" si="0"/>
        <v>-156895012</v>
      </c>
      <c r="U70" s="117">
        <f>S70/درآمد!$F$12</f>
        <v>-3.4535781344337729E-4</v>
      </c>
      <c r="W70" s="34"/>
      <c r="X70" s="37"/>
    </row>
    <row r="71" spans="1:24" ht="21.75" customHeight="1">
      <c r="A71" s="31" t="s">
        <v>40</v>
      </c>
      <c r="C71" s="60">
        <v>0</v>
      </c>
      <c r="D71" s="60"/>
      <c r="E71" s="60">
        <v>123134148</v>
      </c>
      <c r="F71" s="60"/>
      <c r="G71" s="60">
        <v>0</v>
      </c>
      <c r="H71" s="60"/>
      <c r="I71" s="60">
        <v>123134148</v>
      </c>
      <c r="K71" s="117">
        <f>I71/درآمد!$F$12</f>
        <v>2.7104328921236331E-4</v>
      </c>
      <c r="M71" s="59">
        <v>0</v>
      </c>
      <c r="O71" s="60">
        <v>125782252</v>
      </c>
      <c r="Q71" s="60">
        <v>-209378068</v>
      </c>
      <c r="S71" s="60">
        <f t="shared" si="0"/>
        <v>-83595816</v>
      </c>
      <c r="U71" s="117">
        <f>S71/درآمد!$F$12</f>
        <v>-1.8401138352808116E-4</v>
      </c>
      <c r="W71" s="34"/>
      <c r="X71" s="37"/>
    </row>
    <row r="72" spans="1:24" ht="18.75">
      <c r="A72" s="31" t="s">
        <v>155</v>
      </c>
      <c r="C72" s="60">
        <v>0</v>
      </c>
      <c r="D72" s="60"/>
      <c r="E72" s="60">
        <v>0</v>
      </c>
      <c r="F72" s="60"/>
      <c r="G72" s="60">
        <v>0</v>
      </c>
      <c r="H72" s="60"/>
      <c r="I72" s="60">
        <v>0</v>
      </c>
      <c r="K72" s="117">
        <f>I72/درآمد!$F$12</f>
        <v>0</v>
      </c>
      <c r="M72" s="59">
        <v>0</v>
      </c>
      <c r="O72" s="60">
        <v>-550743347</v>
      </c>
      <c r="Q72" s="60"/>
      <c r="S72" s="60">
        <f t="shared" si="0"/>
        <v>-550743347</v>
      </c>
      <c r="U72" s="117">
        <f>S72/درآمد!$F$12</f>
        <v>-1.2122980562849711E-3</v>
      </c>
      <c r="W72" s="34"/>
      <c r="X72" s="37"/>
    </row>
    <row r="73" spans="1:24" ht="18.75">
      <c r="A73" s="31" t="s">
        <v>134</v>
      </c>
      <c r="C73" s="60">
        <v>0</v>
      </c>
      <c r="D73" s="60"/>
      <c r="E73" s="60">
        <v>-1184137147</v>
      </c>
      <c r="F73" s="60"/>
      <c r="G73" s="60">
        <v>-600652</v>
      </c>
      <c r="H73" s="60"/>
      <c r="I73" s="60">
        <v>-1184737799</v>
      </c>
      <c r="K73" s="117">
        <f>I73/درآمد!$F$12</f>
        <v>-2.6078487171176572E-3</v>
      </c>
      <c r="M73" s="59">
        <v>0</v>
      </c>
      <c r="O73" s="60">
        <v>-990154170</v>
      </c>
      <c r="Q73" s="60">
        <v>-600652</v>
      </c>
      <c r="S73" s="60">
        <f t="shared" si="0"/>
        <v>-990754822</v>
      </c>
      <c r="U73" s="117">
        <f>S73/درآمد!$F$12</f>
        <v>-2.1808527538428211E-3</v>
      </c>
      <c r="W73" s="34"/>
      <c r="X73" s="37"/>
    </row>
    <row r="74" spans="1:24" ht="18.75">
      <c r="A74" s="31" t="s">
        <v>167</v>
      </c>
      <c r="C74" s="60">
        <v>0</v>
      </c>
      <c r="D74" s="60"/>
      <c r="E74" s="60">
        <v>-14903586674</v>
      </c>
      <c r="F74" s="60"/>
      <c r="G74" s="60">
        <v>-2354168483</v>
      </c>
      <c r="H74" s="60"/>
      <c r="I74" s="60">
        <v>-17257755157</v>
      </c>
      <c r="K74" s="117">
        <f>I74/درآمد!$F$12</f>
        <v>-3.798782708249953E-2</v>
      </c>
      <c r="M74" s="59">
        <v>0</v>
      </c>
      <c r="O74" s="60">
        <v>-11316879627</v>
      </c>
      <c r="Q74" s="60">
        <v>-2354168483</v>
      </c>
      <c r="S74" s="60">
        <f t="shared" si="0"/>
        <v>-13671048110</v>
      </c>
      <c r="U74" s="117">
        <f>S74/درآمد!$F$12</f>
        <v>-3.009275580251599E-2</v>
      </c>
      <c r="W74" s="34"/>
      <c r="X74" s="37"/>
    </row>
    <row r="75" spans="1:24" ht="18.75">
      <c r="A75" s="31" t="s">
        <v>118</v>
      </c>
      <c r="C75" s="60">
        <v>0</v>
      </c>
      <c r="D75" s="60"/>
      <c r="E75" s="60">
        <v>564588053</v>
      </c>
      <c r="F75" s="60"/>
      <c r="G75" s="60">
        <v>-103605370</v>
      </c>
      <c r="H75" s="60"/>
      <c r="I75" s="60">
        <v>460982683</v>
      </c>
      <c r="K75" s="117">
        <f>I75/درآمد!$F$12</f>
        <v>1.0147165891809329E-3</v>
      </c>
      <c r="M75" s="59">
        <v>0</v>
      </c>
      <c r="O75" s="60">
        <v>1663104268</v>
      </c>
      <c r="Q75" s="60">
        <v>-103605370</v>
      </c>
      <c r="S75" s="60">
        <f t="shared" si="0"/>
        <v>1559498898</v>
      </c>
      <c r="U75" s="117">
        <f>S75/درآمد!$F$12</f>
        <v>3.4327740736629442E-3</v>
      </c>
      <c r="W75" s="34"/>
      <c r="X75" s="37"/>
    </row>
    <row r="76" spans="1:24" ht="18.75">
      <c r="A76" s="31" t="s">
        <v>140</v>
      </c>
      <c r="C76" s="60">
        <v>0</v>
      </c>
      <c r="D76" s="60"/>
      <c r="E76" s="60">
        <v>1235779260</v>
      </c>
      <c r="F76" s="60"/>
      <c r="G76" s="60">
        <v>43980854</v>
      </c>
      <c r="H76" s="60"/>
      <c r="I76" s="60">
        <v>1279760114</v>
      </c>
      <c r="K76" s="117">
        <f>I76/درآمد!$F$12</f>
        <v>2.8170121476079001E-3</v>
      </c>
      <c r="M76" s="59">
        <v>0</v>
      </c>
      <c r="O76" s="60">
        <v>1663225770</v>
      </c>
      <c r="Q76" s="60">
        <v>43980854</v>
      </c>
      <c r="S76" s="60">
        <f t="shared" si="0"/>
        <v>1707206624</v>
      </c>
      <c r="U76" s="117">
        <f>S76/درآمد!$F$12</f>
        <v>3.7579088031217331E-3</v>
      </c>
      <c r="W76" s="34"/>
      <c r="X76" s="37"/>
    </row>
    <row r="77" spans="1:24" ht="18.75">
      <c r="A77" s="31" t="s">
        <v>121</v>
      </c>
      <c r="C77" s="60">
        <v>0</v>
      </c>
      <c r="D77" s="60"/>
      <c r="E77" s="60">
        <v>-509869</v>
      </c>
      <c r="F77" s="60"/>
      <c r="G77" s="60">
        <v>59478476</v>
      </c>
      <c r="H77" s="60"/>
      <c r="I77" s="60">
        <v>58968607</v>
      </c>
      <c r="K77" s="117">
        <f>I77/درآمد!$F$12</f>
        <v>1.298018905490879E-4</v>
      </c>
      <c r="M77" s="59">
        <v>0</v>
      </c>
      <c r="O77" s="60">
        <v>-2</v>
      </c>
      <c r="Q77" s="60">
        <v>59478476</v>
      </c>
      <c r="S77" s="60">
        <f t="shared" si="0"/>
        <v>59478474</v>
      </c>
      <c r="U77" s="117">
        <f>S77/درآمد!$F$12</f>
        <v>1.3092421145669542E-4</v>
      </c>
      <c r="W77" s="34"/>
      <c r="X77" s="37"/>
    </row>
    <row r="78" spans="1:24" ht="18.75">
      <c r="A78" s="31" t="s">
        <v>110</v>
      </c>
      <c r="C78" s="60">
        <v>0</v>
      </c>
      <c r="D78" s="60"/>
      <c r="E78" s="60">
        <v>0</v>
      </c>
      <c r="F78" s="60"/>
      <c r="G78" s="60">
        <v>0</v>
      </c>
      <c r="H78" s="60"/>
      <c r="I78" s="60">
        <v>0</v>
      </c>
      <c r="K78" s="117">
        <f>I78/درآمد!$F$12</f>
        <v>0</v>
      </c>
      <c r="M78" s="59">
        <v>0</v>
      </c>
      <c r="O78" s="60">
        <v>5150</v>
      </c>
      <c r="Q78" s="59">
        <v>0</v>
      </c>
      <c r="S78" s="60">
        <f t="shared" si="0"/>
        <v>5150</v>
      </c>
      <c r="U78" s="117">
        <f>S78/درآمد!$F$12</f>
        <v>1.1336196839918614E-8</v>
      </c>
      <c r="W78" s="34"/>
      <c r="X78" s="37"/>
    </row>
    <row r="79" spans="1:24" ht="18.75">
      <c r="A79" s="31" t="s">
        <v>106</v>
      </c>
      <c r="C79" s="60">
        <v>0</v>
      </c>
      <c r="D79" s="60"/>
      <c r="E79" s="60">
        <v>4968721</v>
      </c>
      <c r="F79" s="60"/>
      <c r="G79" s="60">
        <v>0</v>
      </c>
      <c r="H79" s="60"/>
      <c r="I79" s="60">
        <v>4968721</v>
      </c>
      <c r="K79" s="117">
        <f>I79/درآمد!$F$12</f>
        <v>1.0937164912356749E-5</v>
      </c>
      <c r="M79" s="59">
        <v>0</v>
      </c>
      <c r="O79" s="60">
        <v>4968721</v>
      </c>
      <c r="Q79" s="59">
        <v>0</v>
      </c>
      <c r="S79" s="60">
        <f t="shared" si="0"/>
        <v>4968721</v>
      </c>
      <c r="U79" s="117">
        <f>S79/درآمد!$F$12</f>
        <v>1.0937164912356749E-5</v>
      </c>
      <c r="W79" s="34"/>
      <c r="X79" s="37"/>
    </row>
    <row r="80" spans="1:24" ht="18.75">
      <c r="A80" s="31" t="s">
        <v>148</v>
      </c>
      <c r="C80" s="60">
        <v>0</v>
      </c>
      <c r="D80" s="60"/>
      <c r="E80" s="60">
        <v>-10677250</v>
      </c>
      <c r="F80" s="60"/>
      <c r="G80" s="60">
        <v>0</v>
      </c>
      <c r="H80" s="60"/>
      <c r="I80" s="60">
        <v>-10677250</v>
      </c>
      <c r="K80" s="117">
        <f>I80/درآمد!$F$12</f>
        <v>-2.3502797613402141E-5</v>
      </c>
      <c r="M80" s="59">
        <v>0</v>
      </c>
      <c r="O80" s="60">
        <v>-1067724</v>
      </c>
      <c r="Q80" s="59">
        <v>0</v>
      </c>
      <c r="S80" s="60">
        <f t="shared" si="0"/>
        <v>-1067724</v>
      </c>
      <c r="U80" s="117">
        <f>S80/درآمد!$F$12</f>
        <v>-2.3502775601369441E-6</v>
      </c>
      <c r="W80" s="34"/>
      <c r="X80" s="37"/>
    </row>
    <row r="81" spans="1:24" ht="18.75">
      <c r="A81" s="31" t="s">
        <v>133</v>
      </c>
      <c r="C81" s="60">
        <v>0</v>
      </c>
      <c r="D81" s="60"/>
      <c r="E81" s="60">
        <v>-224942</v>
      </c>
      <c r="F81" s="60"/>
      <c r="G81" s="60">
        <v>0</v>
      </c>
      <c r="H81" s="60"/>
      <c r="I81" s="60">
        <v>-224942</v>
      </c>
      <c r="K81" s="117">
        <f>I81/درآمد!$F$12</f>
        <v>-4.9514306593494626E-7</v>
      </c>
      <c r="M81" s="59">
        <v>0</v>
      </c>
      <c r="O81" s="60">
        <v>-384447</v>
      </c>
      <c r="Q81" s="59">
        <v>0</v>
      </c>
      <c r="S81" s="60">
        <f t="shared" si="0"/>
        <v>-384447</v>
      </c>
      <c r="U81" s="117">
        <f>S81/درآمد!$F$12</f>
        <v>-8.462459934982896E-7</v>
      </c>
      <c r="W81" s="34"/>
      <c r="X81" s="37"/>
    </row>
    <row r="82" spans="1:24" ht="18.75">
      <c r="A82" s="31" t="s">
        <v>144</v>
      </c>
      <c r="C82" s="60">
        <v>0</v>
      </c>
      <c r="D82" s="60"/>
      <c r="E82" s="60">
        <v>-93268254</v>
      </c>
      <c r="F82" s="60"/>
      <c r="G82" s="60">
        <v>0</v>
      </c>
      <c r="H82" s="60"/>
      <c r="I82" s="60">
        <v>-93268254</v>
      </c>
      <c r="K82" s="117">
        <f>I82/درآمد!$F$12</f>
        <v>-2.0530238568146149E-4</v>
      </c>
      <c r="M82" s="59">
        <v>0</v>
      </c>
      <c r="O82" s="60">
        <v>-62259557</v>
      </c>
      <c r="Q82" s="59">
        <v>0</v>
      </c>
      <c r="S82" s="60">
        <f t="shared" si="0"/>
        <v>-62259557</v>
      </c>
      <c r="U82" s="117">
        <f>S82/درآمد!$F$12</f>
        <v>-1.3704594045012289E-4</v>
      </c>
      <c r="W82" s="34"/>
      <c r="X82" s="37"/>
    </row>
    <row r="83" spans="1:24" ht="21.75" customHeight="1">
      <c r="A83" s="31" t="s">
        <v>204</v>
      </c>
      <c r="C83" s="60">
        <v>0</v>
      </c>
      <c r="D83" s="60"/>
      <c r="E83" s="60">
        <v>39108095</v>
      </c>
      <c r="F83" s="60"/>
      <c r="G83" s="60">
        <v>0</v>
      </c>
      <c r="H83" s="60"/>
      <c r="I83" s="60">
        <v>39108095</v>
      </c>
      <c r="K83" s="117">
        <f>I83/درآمد!$F$12</f>
        <v>8.6084866593055722E-5</v>
      </c>
      <c r="M83" s="59">
        <v>0</v>
      </c>
      <c r="O83" s="60">
        <v>39108095</v>
      </c>
      <c r="Q83" s="59">
        <v>0</v>
      </c>
      <c r="S83" s="60">
        <f t="shared" ref="S83:S94" si="1">M83+O83+Q83</f>
        <v>39108095</v>
      </c>
      <c r="U83" s="117">
        <f>S83/درآمد!$F$12</f>
        <v>8.6084866593055722E-5</v>
      </c>
      <c r="W83" s="34"/>
      <c r="X83" s="37"/>
    </row>
    <row r="84" spans="1:24" ht="21.75" customHeight="1">
      <c r="A84" s="31" t="s">
        <v>164</v>
      </c>
      <c r="C84" s="60">
        <v>0</v>
      </c>
      <c r="D84" s="60"/>
      <c r="E84" s="60">
        <v>-84733177</v>
      </c>
      <c r="F84" s="60"/>
      <c r="G84" s="60">
        <v>0</v>
      </c>
      <c r="H84" s="60"/>
      <c r="I84" s="60">
        <v>-84733177</v>
      </c>
      <c r="K84" s="117">
        <f>I84/درآمد!$F$12</f>
        <v>-1.8651494628032323E-4</v>
      </c>
      <c r="M84" s="59">
        <v>0</v>
      </c>
      <c r="O84" s="60">
        <v>533756883</v>
      </c>
      <c r="Q84" s="59">
        <v>0</v>
      </c>
      <c r="S84" s="60">
        <f t="shared" si="1"/>
        <v>533756883</v>
      </c>
      <c r="U84" s="117">
        <f>S84/درآمد!$F$12</f>
        <v>1.1749073961843514E-3</v>
      </c>
      <c r="W84" s="34"/>
      <c r="X84" s="37"/>
    </row>
    <row r="85" spans="1:24" ht="21.75" customHeight="1">
      <c r="A85" s="31" t="s">
        <v>229</v>
      </c>
      <c r="C85" s="60">
        <v>0</v>
      </c>
      <c r="D85" s="60"/>
      <c r="E85" s="60">
        <v>-44472</v>
      </c>
      <c r="F85" s="60"/>
      <c r="G85" s="60">
        <v>0</v>
      </c>
      <c r="H85" s="60"/>
      <c r="I85" s="60">
        <v>-44472</v>
      </c>
      <c r="K85" s="117">
        <f>I85/درآمد!$F$12</f>
        <v>-9.7891911818419534E-8</v>
      </c>
      <c r="M85" s="59">
        <v>0</v>
      </c>
      <c r="O85" s="60">
        <v>-44472</v>
      </c>
      <c r="Q85" s="59">
        <v>0</v>
      </c>
      <c r="S85" s="60">
        <f t="shared" si="1"/>
        <v>-44472</v>
      </c>
      <c r="U85" s="117">
        <f>S85/درآمد!$F$12</f>
        <v>-9.7891911818419534E-8</v>
      </c>
      <c r="W85" s="34"/>
      <c r="X85" s="37"/>
    </row>
    <row r="86" spans="1:24" ht="21.75" customHeight="1">
      <c r="A86" s="31" t="s">
        <v>422</v>
      </c>
      <c r="C86" s="60">
        <v>0</v>
      </c>
      <c r="D86" s="60"/>
      <c r="E86" s="60">
        <v>0</v>
      </c>
      <c r="F86" s="60"/>
      <c r="G86" s="60">
        <v>209895</v>
      </c>
      <c r="H86" s="60"/>
      <c r="I86" s="60">
        <v>209895</v>
      </c>
      <c r="K86" s="117">
        <f>I86/درآمد!$F$12</f>
        <v>4.6202156033295489E-7</v>
      </c>
      <c r="M86" s="59">
        <v>0</v>
      </c>
      <c r="O86" s="60">
        <v>215728436</v>
      </c>
      <c r="Q86" s="60">
        <v>209895</v>
      </c>
      <c r="S86" s="60">
        <f t="shared" si="1"/>
        <v>215938331</v>
      </c>
      <c r="U86" s="117">
        <f>S86/درآمد!$F$12</f>
        <v>4.75324160291165E-4</v>
      </c>
      <c r="W86" s="34"/>
      <c r="X86" s="37"/>
    </row>
    <row r="87" spans="1:24" ht="21.75" customHeight="1">
      <c r="A87" s="31" t="s">
        <v>423</v>
      </c>
      <c r="C87" s="60">
        <v>0</v>
      </c>
      <c r="D87" s="60"/>
      <c r="E87" s="60">
        <v>-23037627</v>
      </c>
      <c r="F87" s="60"/>
      <c r="G87" s="60">
        <v>0</v>
      </c>
      <c r="H87" s="60"/>
      <c r="I87" s="60">
        <v>-23037627</v>
      </c>
      <c r="K87" s="117">
        <f>I87/درآمد!$F$12</f>
        <v>-5.0710499882839563E-5</v>
      </c>
      <c r="M87" s="59">
        <v>0</v>
      </c>
      <c r="O87" s="60">
        <v>-23037627</v>
      </c>
      <c r="Q87" s="59">
        <v>0</v>
      </c>
      <c r="S87" s="60">
        <f t="shared" si="1"/>
        <v>-23037627</v>
      </c>
      <c r="U87" s="117">
        <f>S87/درآمد!$F$12</f>
        <v>-5.0710499882839563E-5</v>
      </c>
      <c r="W87" s="34"/>
      <c r="X87" s="37"/>
    </row>
    <row r="88" spans="1:24" ht="21.75" customHeight="1">
      <c r="A88" s="31" t="s">
        <v>419</v>
      </c>
      <c r="C88" s="60">
        <v>0</v>
      </c>
      <c r="D88" s="60"/>
      <c r="E88" s="60">
        <v>0</v>
      </c>
      <c r="F88" s="60"/>
      <c r="G88" s="60">
        <v>-23555941</v>
      </c>
      <c r="H88" s="60"/>
      <c r="I88" s="60">
        <v>-23555941</v>
      </c>
      <c r="K88" s="117">
        <f>I88/درآمد!$F$12</f>
        <v>-5.1851414354467833E-5</v>
      </c>
      <c r="M88" s="59">
        <v>0</v>
      </c>
      <c r="O88" s="60">
        <v>0</v>
      </c>
      <c r="Q88" s="60">
        <v>-23555941</v>
      </c>
      <c r="S88" s="60">
        <f t="shared" si="1"/>
        <v>-23555941</v>
      </c>
      <c r="U88" s="117">
        <f>S88/درآمد!$F$12</f>
        <v>-5.1851414354467833E-5</v>
      </c>
      <c r="W88" s="34"/>
      <c r="X88" s="37"/>
    </row>
    <row r="89" spans="1:24" ht="21.75" customHeight="1">
      <c r="A89" s="31" t="s">
        <v>424</v>
      </c>
      <c r="C89" s="60">
        <v>0</v>
      </c>
      <c r="D89" s="60"/>
      <c r="E89" s="60">
        <v>263020255</v>
      </c>
      <c r="F89" s="60"/>
      <c r="G89" s="60">
        <v>51868818</v>
      </c>
      <c r="H89" s="60"/>
      <c r="I89" s="60">
        <v>314889073</v>
      </c>
      <c r="K89" s="117">
        <f>I89/درآمد!$F$12</f>
        <v>6.9313485713932076E-4</v>
      </c>
      <c r="M89" s="59">
        <v>0</v>
      </c>
      <c r="O89" s="60">
        <v>184291303</v>
      </c>
      <c r="Q89" s="60">
        <v>51868818</v>
      </c>
      <c r="S89" s="60">
        <f t="shared" si="1"/>
        <v>236160121</v>
      </c>
      <c r="U89" s="117">
        <f>S89/درآمد!$F$12</f>
        <v>5.1983643056213551E-4</v>
      </c>
      <c r="W89" s="34"/>
      <c r="X89" s="37"/>
    </row>
    <row r="90" spans="1:24" ht="21.75" customHeight="1">
      <c r="A90" s="31" t="s">
        <v>425</v>
      </c>
      <c r="C90" s="60">
        <v>0</v>
      </c>
      <c r="D90" s="60"/>
      <c r="E90" s="60">
        <v>-51291790</v>
      </c>
      <c r="F90" s="60"/>
      <c r="G90" s="60">
        <v>0</v>
      </c>
      <c r="H90" s="60"/>
      <c r="I90" s="60">
        <v>-51291790</v>
      </c>
      <c r="K90" s="117">
        <f>I90/درآمد!$F$12</f>
        <v>-1.1290365586636296E-4</v>
      </c>
      <c r="M90" s="59">
        <v>0</v>
      </c>
      <c r="O90" s="60">
        <v>-48616760</v>
      </c>
      <c r="Q90" s="59">
        <v>0</v>
      </c>
      <c r="S90" s="60">
        <f t="shared" si="1"/>
        <v>-48616760</v>
      </c>
      <c r="U90" s="117">
        <f>S90/درآمد!$F$12</f>
        <v>-1.0701537108331683E-4</v>
      </c>
      <c r="W90" s="34"/>
      <c r="X90" s="37"/>
    </row>
    <row r="91" spans="1:24" ht="21.75" customHeight="1">
      <c r="A91" s="31" t="s">
        <v>426</v>
      </c>
      <c r="C91" s="60">
        <v>0</v>
      </c>
      <c r="D91" s="60"/>
      <c r="E91" s="60">
        <v>1831118245</v>
      </c>
      <c r="F91" s="60"/>
      <c r="G91" s="60">
        <v>115851</v>
      </c>
      <c r="H91" s="60"/>
      <c r="I91" s="60">
        <v>1831234096</v>
      </c>
      <c r="K91" s="117">
        <f>I91/درآمد!$F$12</f>
        <v>4.0309184800439652E-3</v>
      </c>
      <c r="M91" s="59">
        <v>0</v>
      </c>
      <c r="O91" s="60">
        <v>1582674971</v>
      </c>
      <c r="Q91" s="60">
        <v>115851</v>
      </c>
      <c r="S91" s="60">
        <f t="shared" si="1"/>
        <v>1582790822</v>
      </c>
      <c r="U91" s="117">
        <f>S91/درآمد!$F$12</f>
        <v>3.4840443329337062E-3</v>
      </c>
      <c r="W91" s="34"/>
      <c r="X91" s="37"/>
    </row>
    <row r="92" spans="1:24" ht="21.75" customHeight="1">
      <c r="A92" s="31" t="s">
        <v>427</v>
      </c>
      <c r="C92" s="60">
        <v>0</v>
      </c>
      <c r="D92" s="60"/>
      <c r="E92" s="60">
        <v>1964167326</v>
      </c>
      <c r="F92" s="60"/>
      <c r="G92" s="60">
        <v>0</v>
      </c>
      <c r="H92" s="60"/>
      <c r="I92" s="60">
        <v>1964167326</v>
      </c>
      <c r="K92" s="117">
        <f>I92/درآمد!$F$12</f>
        <v>4.3235315405966207E-3</v>
      </c>
      <c r="M92" s="59">
        <v>0</v>
      </c>
      <c r="O92" s="60">
        <v>1843526137</v>
      </c>
      <c r="Q92" s="59">
        <v>0</v>
      </c>
      <c r="S92" s="60">
        <f t="shared" si="1"/>
        <v>1843526137</v>
      </c>
      <c r="U92" s="117">
        <f>S92/درآمد!$F$12</f>
        <v>4.0579757608867513E-3</v>
      </c>
      <c r="W92" s="34"/>
      <c r="X92" s="37"/>
    </row>
    <row r="93" spans="1:24" ht="21.75" customHeight="1">
      <c r="A93" s="31" t="s">
        <v>428</v>
      </c>
      <c r="C93" s="60">
        <v>0</v>
      </c>
      <c r="D93" s="60"/>
      <c r="E93" s="60">
        <v>268085714</v>
      </c>
      <c r="F93" s="60"/>
      <c r="G93" s="60">
        <v>0</v>
      </c>
      <c r="H93" s="60"/>
      <c r="I93" s="60">
        <v>268085714</v>
      </c>
      <c r="K93" s="117">
        <f>I93/درآمد!$F$12</f>
        <v>5.9011115026682051E-4</v>
      </c>
      <c r="M93" s="59">
        <v>0</v>
      </c>
      <c r="O93" s="60">
        <v>325274984</v>
      </c>
      <c r="Q93" s="59">
        <v>0</v>
      </c>
      <c r="S93" s="60">
        <f t="shared" si="1"/>
        <v>325274984</v>
      </c>
      <c r="U93" s="117">
        <f>S93/درآمد!$F$12</f>
        <v>7.1599635839327729E-4</v>
      </c>
      <c r="W93" s="34"/>
      <c r="X93" s="37"/>
    </row>
    <row r="94" spans="1:24" ht="19.5" customHeight="1">
      <c r="A94" s="31" t="s">
        <v>429</v>
      </c>
      <c r="C94" s="60">
        <v>0</v>
      </c>
      <c r="D94" s="60"/>
      <c r="E94" s="60">
        <v>831482973</v>
      </c>
      <c r="F94" s="60"/>
      <c r="G94" s="60">
        <v>101704</v>
      </c>
      <c r="H94" s="60"/>
      <c r="I94" s="60">
        <v>831584677</v>
      </c>
      <c r="K94" s="117">
        <f>I94/درآمد!$F$12</f>
        <v>1.8304869102004158E-3</v>
      </c>
      <c r="M94" s="59">
        <v>0</v>
      </c>
      <c r="O94" s="60">
        <v>677562509</v>
      </c>
      <c r="Q94" s="60">
        <v>101704</v>
      </c>
      <c r="S94" s="60">
        <f t="shared" si="1"/>
        <v>677664213</v>
      </c>
      <c r="U94" s="117">
        <f>S94/درآمد!$F$12</f>
        <v>1.4916766815410748E-3</v>
      </c>
      <c r="W94" s="34"/>
      <c r="X94" s="37"/>
    </row>
    <row r="95" spans="1:24" ht="18" customHeight="1" thickBot="1">
      <c r="A95" s="45" t="s">
        <v>415</v>
      </c>
      <c r="C95" s="29">
        <f>SUM(C53:C94)</f>
        <v>15327425513</v>
      </c>
      <c r="E95" s="29">
        <f>SUM(E53:E94)</f>
        <v>97121583473</v>
      </c>
      <c r="G95" s="29">
        <f>SUM(G53:G94)</f>
        <v>33211467226</v>
      </c>
      <c r="I95" s="29">
        <f>SUM(I53:I94)</f>
        <v>145660476212</v>
      </c>
      <c r="K95" s="126">
        <f>SUM(K53:K94)</f>
        <v>0.3206283165311678</v>
      </c>
      <c r="M95" s="29">
        <f>SUM(M53:M94)</f>
        <v>42891223050</v>
      </c>
      <c r="O95" s="29">
        <f>SUM(O53:O94)</f>
        <v>174299153595</v>
      </c>
      <c r="Q95" s="29">
        <f>SUM(Q53:Q94)</f>
        <v>54333570810</v>
      </c>
      <c r="S95" s="29">
        <f>SUM(S53:S94)</f>
        <v>271523947455</v>
      </c>
      <c r="U95" s="126">
        <f>SUM(U53:U94)</f>
        <v>0.59767940099060146</v>
      </c>
      <c r="W95" s="34"/>
      <c r="X95" s="37"/>
    </row>
    <row r="96" spans="1:24" ht="17.25" customHeight="1" thickTop="1">
      <c r="A96" s="213">
        <v>11</v>
      </c>
      <c r="B96" s="213"/>
      <c r="C96" s="213"/>
      <c r="D96" s="213"/>
      <c r="E96" s="213"/>
      <c r="F96" s="213"/>
      <c r="G96" s="213"/>
      <c r="H96" s="213"/>
      <c r="I96" s="213"/>
      <c r="J96" s="213"/>
      <c r="K96" s="213"/>
      <c r="L96" s="213"/>
      <c r="M96" s="213"/>
      <c r="N96" s="213"/>
      <c r="O96" s="213"/>
      <c r="P96" s="213"/>
      <c r="Q96" s="213"/>
      <c r="R96" s="213"/>
      <c r="S96" s="213"/>
      <c r="T96" s="213"/>
      <c r="U96" s="213"/>
      <c r="V96" s="213"/>
      <c r="W96" s="34"/>
      <c r="X96" s="37"/>
    </row>
    <row r="97" spans="1:25" ht="18" customHeight="1">
      <c r="A97" s="207" t="s">
        <v>0</v>
      </c>
      <c r="B97" s="207"/>
      <c r="C97" s="207"/>
      <c r="D97" s="207"/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7"/>
      <c r="P97" s="207"/>
      <c r="Q97" s="207"/>
      <c r="R97" s="207"/>
      <c r="S97" s="207"/>
      <c r="T97" s="207"/>
      <c r="U97" s="207"/>
      <c r="W97" s="34"/>
      <c r="X97" s="37"/>
    </row>
    <row r="98" spans="1:25" ht="18" customHeight="1">
      <c r="A98" s="207" t="s">
        <v>278</v>
      </c>
      <c r="B98" s="207"/>
      <c r="C98" s="207"/>
      <c r="D98" s="207"/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7"/>
      <c r="P98" s="207"/>
      <c r="Q98" s="207"/>
      <c r="R98" s="207"/>
      <c r="S98" s="207"/>
      <c r="T98" s="207"/>
      <c r="U98" s="207"/>
      <c r="W98" s="34"/>
      <c r="X98" s="37"/>
    </row>
    <row r="99" spans="1:25" ht="18" customHeight="1">
      <c r="A99" s="207" t="s">
        <v>2</v>
      </c>
      <c r="B99" s="207"/>
      <c r="C99" s="207"/>
      <c r="D99" s="207"/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7"/>
      <c r="P99" s="207"/>
      <c r="Q99" s="207"/>
      <c r="R99" s="207"/>
      <c r="S99" s="207"/>
      <c r="T99" s="207"/>
      <c r="U99" s="207"/>
      <c r="W99" s="34"/>
      <c r="X99" s="37"/>
    </row>
    <row r="100" spans="1:25" ht="18" customHeight="1">
      <c r="C100" s="217" t="s">
        <v>293</v>
      </c>
      <c r="D100" s="217"/>
      <c r="E100" s="217"/>
      <c r="F100" s="217"/>
      <c r="G100" s="217"/>
      <c r="H100" s="217"/>
      <c r="I100" s="217"/>
      <c r="J100" s="217"/>
      <c r="K100" s="217"/>
      <c r="M100" s="217" t="s">
        <v>294</v>
      </c>
      <c r="N100" s="217"/>
      <c r="O100" s="217"/>
      <c r="P100" s="217"/>
      <c r="Q100" s="217"/>
      <c r="R100" s="217"/>
      <c r="S100" s="217"/>
      <c r="T100" s="217"/>
      <c r="U100" s="217"/>
      <c r="W100" s="34"/>
      <c r="X100" s="37"/>
    </row>
    <row r="101" spans="1:25" ht="18" customHeight="1">
      <c r="C101" s="28"/>
      <c r="D101" s="28"/>
      <c r="E101" s="28"/>
      <c r="F101" s="28"/>
      <c r="G101" s="28"/>
      <c r="H101" s="28"/>
      <c r="I101" s="210" t="s">
        <v>85</v>
      </c>
      <c r="J101" s="210"/>
      <c r="K101" s="210"/>
      <c r="M101" s="28"/>
      <c r="N101" s="28"/>
      <c r="O101" s="28"/>
      <c r="P101" s="28"/>
      <c r="Q101" s="28"/>
      <c r="R101" s="28"/>
      <c r="S101" s="210" t="s">
        <v>85</v>
      </c>
      <c r="T101" s="210"/>
      <c r="U101" s="210"/>
      <c r="W101" s="34"/>
      <c r="X101" s="37"/>
    </row>
    <row r="102" spans="1:25" s="120" customFormat="1" ht="18" customHeight="1">
      <c r="A102" s="119" t="s">
        <v>295</v>
      </c>
      <c r="C102" s="73" t="s">
        <v>296</v>
      </c>
      <c r="D102" s="122"/>
      <c r="E102" s="73" t="s">
        <v>297</v>
      </c>
      <c r="F102" s="122"/>
      <c r="G102" s="73" t="s">
        <v>298</v>
      </c>
      <c r="H102" s="122"/>
      <c r="I102" s="130" t="s">
        <v>268</v>
      </c>
      <c r="J102" s="131"/>
      <c r="K102" s="135" t="s">
        <v>283</v>
      </c>
      <c r="L102" s="122"/>
      <c r="M102" s="73" t="s">
        <v>296</v>
      </c>
      <c r="N102" s="122"/>
      <c r="O102" s="20" t="s">
        <v>297</v>
      </c>
      <c r="P102" s="122"/>
      <c r="Q102" s="73" t="s">
        <v>298</v>
      </c>
      <c r="R102" s="122"/>
      <c r="S102" s="132" t="s">
        <v>268</v>
      </c>
      <c r="T102" s="131"/>
      <c r="U102" s="135" t="s">
        <v>283</v>
      </c>
      <c r="W102" s="133"/>
      <c r="X102" s="134"/>
    </row>
    <row r="103" spans="1:25" ht="18" customHeight="1">
      <c r="A103" s="31" t="s">
        <v>417</v>
      </c>
      <c r="C103" s="59">
        <f>C95</f>
        <v>15327425513</v>
      </c>
      <c r="E103" s="59">
        <f>E95</f>
        <v>97121583473</v>
      </c>
      <c r="F103" s="60"/>
      <c r="G103" s="59">
        <f>G95</f>
        <v>33211467226</v>
      </c>
      <c r="H103" s="60"/>
      <c r="I103" s="59">
        <f>I95</f>
        <v>145660476212</v>
      </c>
      <c r="K103" s="117">
        <f>K95</f>
        <v>0.3206283165311678</v>
      </c>
      <c r="M103" s="59">
        <f>M95</f>
        <v>42891223050</v>
      </c>
      <c r="O103" s="59">
        <f>O95</f>
        <v>174299153595</v>
      </c>
      <c r="Q103" s="59">
        <f>Q95</f>
        <v>54333570810</v>
      </c>
      <c r="S103" s="59">
        <f>S95</f>
        <v>271523947455</v>
      </c>
      <c r="U103" s="117">
        <f>U95</f>
        <v>0.59767940099060146</v>
      </c>
      <c r="W103" s="34"/>
      <c r="X103" s="37"/>
    </row>
    <row r="104" spans="1:25" ht="18.75">
      <c r="A104" s="31" t="s">
        <v>420</v>
      </c>
      <c r="C104" s="60">
        <v>0</v>
      </c>
      <c r="D104" s="60"/>
      <c r="E104" s="60">
        <v>104746453</v>
      </c>
      <c r="F104" s="60"/>
      <c r="G104" s="60">
        <v>0</v>
      </c>
      <c r="H104" s="60"/>
      <c r="I104" s="60">
        <v>104746453</v>
      </c>
      <c r="K104" s="117">
        <f>I104/درآمد!$F$12</f>
        <v>2.3056823485267646E-4</v>
      </c>
      <c r="M104" s="59">
        <v>0</v>
      </c>
      <c r="O104" s="60">
        <v>12434229</v>
      </c>
      <c r="Q104" s="59">
        <v>0</v>
      </c>
      <c r="S104" s="60">
        <f t="shared" ref="S104:S164" si="2">M104+O104+Q104</f>
        <v>12434229</v>
      </c>
      <c r="U104" s="117">
        <f>S104/درآمد!$F$12</f>
        <v>2.7370265533325126E-5</v>
      </c>
      <c r="W104" s="34"/>
      <c r="X104" s="37"/>
    </row>
    <row r="105" spans="1:25" ht="18.75">
      <c r="A105" s="31" t="s">
        <v>142</v>
      </c>
      <c r="C105" s="60">
        <v>0</v>
      </c>
      <c r="D105" s="60"/>
      <c r="E105" s="60">
        <v>-38543074</v>
      </c>
      <c r="F105" s="60"/>
      <c r="G105" s="60">
        <v>0</v>
      </c>
      <c r="H105" s="60"/>
      <c r="I105" s="60">
        <v>-38543074</v>
      </c>
      <c r="K105" s="117">
        <f>I105/درآمد!$F$12</f>
        <v>-8.4841140520300836E-5</v>
      </c>
      <c r="M105" s="59">
        <v>0</v>
      </c>
      <c r="O105" s="60">
        <v>-48702234</v>
      </c>
      <c r="Q105" s="59">
        <v>0</v>
      </c>
      <c r="S105" s="60">
        <f t="shared" si="2"/>
        <v>-48702234</v>
      </c>
      <c r="U105" s="117">
        <f>S105/درآمد!$F$12</f>
        <v>-1.0720351673160717E-4</v>
      </c>
      <c r="W105" s="34"/>
      <c r="X105" s="37"/>
    </row>
    <row r="106" spans="1:25" ht="18.75">
      <c r="A106" s="31" t="s">
        <v>101</v>
      </c>
      <c r="C106" s="60">
        <v>0</v>
      </c>
      <c r="D106" s="60"/>
      <c r="E106" s="60">
        <v>-123520186</v>
      </c>
      <c r="F106" s="60"/>
      <c r="G106" s="60">
        <v>0</v>
      </c>
      <c r="H106" s="60"/>
      <c r="I106" s="60">
        <v>-123520186</v>
      </c>
      <c r="K106" s="117">
        <f>I106/درآمد!$F$12</f>
        <v>-2.7189303732026401E-4</v>
      </c>
      <c r="M106" s="59">
        <v>0</v>
      </c>
      <c r="O106" s="60">
        <v>-116113702</v>
      </c>
      <c r="Q106" s="59">
        <v>0</v>
      </c>
      <c r="S106" s="60">
        <f t="shared" si="2"/>
        <v>-116113702</v>
      </c>
      <c r="U106" s="117">
        <f>S106/درآمد!$F$12</f>
        <v>-2.5558986052109744E-4</v>
      </c>
      <c r="W106" s="34"/>
      <c r="X106" s="37"/>
    </row>
    <row r="107" spans="1:25" ht="18.75">
      <c r="A107" s="31" t="s">
        <v>131</v>
      </c>
      <c r="C107" s="60">
        <v>0</v>
      </c>
      <c r="D107" s="60"/>
      <c r="E107" s="60">
        <v>-67038129</v>
      </c>
      <c r="F107" s="60"/>
      <c r="G107" s="60">
        <v>0</v>
      </c>
      <c r="H107" s="60"/>
      <c r="I107" s="60">
        <v>-67038129</v>
      </c>
      <c r="K107" s="117">
        <f>I107/درآمد!$F$12</f>
        <v>-1.4756454876191388E-4</v>
      </c>
      <c r="M107" s="59">
        <v>0</v>
      </c>
      <c r="O107" s="60">
        <v>-106764668</v>
      </c>
      <c r="Q107" s="59">
        <v>0</v>
      </c>
      <c r="S107" s="60">
        <f t="shared" si="2"/>
        <v>-106764668</v>
      </c>
      <c r="U107" s="117">
        <f>S107/درآمد!$F$12</f>
        <v>-2.3501073631001165E-4</v>
      </c>
      <c r="W107" s="34"/>
      <c r="X107" s="37"/>
      <c r="Y107" s="34"/>
    </row>
    <row r="108" spans="1:25" ht="18.75">
      <c r="A108" s="31" t="s">
        <v>160</v>
      </c>
      <c r="C108" s="60">
        <v>0</v>
      </c>
      <c r="D108" s="60"/>
      <c r="E108" s="60">
        <v>-5619205675</v>
      </c>
      <c r="F108" s="60"/>
      <c r="G108" s="60">
        <v>-13040126</v>
      </c>
      <c r="H108" s="60"/>
      <c r="I108" s="60">
        <v>-5632245801</v>
      </c>
      <c r="K108" s="117">
        <f>I108/درآمد!$F$12</f>
        <v>-1.2397717873969143E-2</v>
      </c>
      <c r="M108" s="59">
        <v>0</v>
      </c>
      <c r="O108" s="60">
        <v>-7251482940</v>
      </c>
      <c r="Q108" s="60">
        <v>-13040126</v>
      </c>
      <c r="S108" s="60">
        <f t="shared" si="2"/>
        <v>-7264523066</v>
      </c>
      <c r="U108" s="117">
        <f>S108/درآمد!$F$12</f>
        <v>-1.5990691927049532E-2</v>
      </c>
      <c r="W108" s="34"/>
      <c r="X108" s="37"/>
    </row>
    <row r="109" spans="1:25" ht="18.75">
      <c r="A109" s="31" t="s">
        <v>139</v>
      </c>
      <c r="C109" s="60">
        <v>0</v>
      </c>
      <c r="D109" s="60"/>
      <c r="E109" s="60">
        <v>774682732</v>
      </c>
      <c r="F109" s="60"/>
      <c r="G109" s="60">
        <v>0</v>
      </c>
      <c r="H109" s="60"/>
      <c r="I109" s="60">
        <v>774682732</v>
      </c>
      <c r="K109" s="117">
        <f>I109/درآمد!$F$12</f>
        <v>1.7052341628034794E-3</v>
      </c>
      <c r="M109" s="59">
        <v>0</v>
      </c>
      <c r="O109" s="60">
        <v>1429290584</v>
      </c>
      <c r="Q109" s="59">
        <v>0</v>
      </c>
      <c r="S109" s="60">
        <f t="shared" si="2"/>
        <v>1429290584</v>
      </c>
      <c r="U109" s="117">
        <f>S109/درآمد!$F$12</f>
        <v>3.1461591071196564E-3</v>
      </c>
      <c r="W109" s="34"/>
      <c r="X109" s="37"/>
    </row>
    <row r="110" spans="1:25" ht="18.75">
      <c r="A110" s="31" t="s">
        <v>179</v>
      </c>
      <c r="C110" s="60">
        <v>0</v>
      </c>
      <c r="D110" s="60"/>
      <c r="E110" s="60">
        <v>3250902179</v>
      </c>
      <c r="F110" s="60"/>
      <c r="G110" s="60">
        <v>10576654</v>
      </c>
      <c r="H110" s="60"/>
      <c r="I110" s="60">
        <v>3261478833</v>
      </c>
      <c r="K110" s="117">
        <f>I110/درآمد!$F$12</f>
        <v>7.179177871867194E-3</v>
      </c>
      <c r="M110" s="59">
        <v>0</v>
      </c>
      <c r="O110" s="60">
        <v>3251170111</v>
      </c>
      <c r="Q110" s="60">
        <v>10576654</v>
      </c>
      <c r="S110" s="60">
        <f t="shared" si="2"/>
        <v>3261746765</v>
      </c>
      <c r="U110" s="117">
        <f>S110/درآمد!$F$12</f>
        <v>7.1797676446617017E-3</v>
      </c>
      <c r="W110" s="34"/>
      <c r="X110" s="37"/>
    </row>
    <row r="111" spans="1:25" ht="18.75">
      <c r="A111" s="31" t="s">
        <v>208</v>
      </c>
      <c r="C111" s="60">
        <v>0</v>
      </c>
      <c r="D111" s="60"/>
      <c r="E111" s="60">
        <v>869979695</v>
      </c>
      <c r="F111" s="60"/>
      <c r="G111" s="60">
        <v>0</v>
      </c>
      <c r="H111" s="60"/>
      <c r="I111" s="60">
        <v>869979695</v>
      </c>
      <c r="K111" s="117">
        <f>I111/درآمد!$F$12</f>
        <v>1.9150021493693904E-3</v>
      </c>
      <c r="M111" s="59">
        <v>0</v>
      </c>
      <c r="O111" s="60">
        <v>869979695</v>
      </c>
      <c r="Q111" s="59">
        <v>0</v>
      </c>
      <c r="S111" s="60">
        <f t="shared" si="2"/>
        <v>869979695</v>
      </c>
      <c r="U111" s="117">
        <f>S111/درآمد!$F$12</f>
        <v>1.9150021493693904E-3</v>
      </c>
      <c r="W111" s="34"/>
      <c r="X111" s="37"/>
    </row>
    <row r="112" spans="1:25" ht="18.75">
      <c r="A112" s="31" t="s">
        <v>145</v>
      </c>
      <c r="C112" s="60">
        <v>0</v>
      </c>
      <c r="D112" s="60"/>
      <c r="E112" s="60">
        <v>-1917730</v>
      </c>
      <c r="F112" s="60"/>
      <c r="G112" s="60">
        <v>0</v>
      </c>
      <c r="H112" s="60"/>
      <c r="I112" s="60">
        <v>-1917730</v>
      </c>
      <c r="K112" s="117">
        <f>I112/درآمد!$F$12</f>
        <v>-4.2213135467606071E-6</v>
      </c>
      <c r="M112" s="59">
        <v>0</v>
      </c>
      <c r="O112" s="60">
        <v>-1287892</v>
      </c>
      <c r="Q112" s="59">
        <v>0</v>
      </c>
      <c r="S112" s="60">
        <f t="shared" si="2"/>
        <v>-1287892</v>
      </c>
      <c r="U112" s="117">
        <f>S112/درآمد!$F$12</f>
        <v>-2.8349120816614496E-6</v>
      </c>
      <c r="W112" s="34"/>
      <c r="X112" s="37"/>
    </row>
    <row r="113" spans="1:24" ht="18.75">
      <c r="A113" s="31" t="s">
        <v>150</v>
      </c>
      <c r="C113" s="60">
        <v>0</v>
      </c>
      <c r="D113" s="60"/>
      <c r="E113" s="60">
        <v>777035</v>
      </c>
      <c r="F113" s="60"/>
      <c r="G113" s="60">
        <v>0</v>
      </c>
      <c r="H113" s="60"/>
      <c r="I113" s="60">
        <v>777035</v>
      </c>
      <c r="K113" s="117">
        <f>I113/درآمد!$F$12</f>
        <v>1.7104119828167301E-6</v>
      </c>
      <c r="M113" s="59">
        <v>0</v>
      </c>
      <c r="O113" s="60">
        <v>777035</v>
      </c>
      <c r="Q113" s="59">
        <v>0</v>
      </c>
      <c r="S113" s="60">
        <f t="shared" si="2"/>
        <v>777035</v>
      </c>
      <c r="U113" s="117">
        <f>S113/درآمد!$F$12</f>
        <v>1.7104119828167301E-6</v>
      </c>
      <c r="W113" s="34"/>
      <c r="X113" s="37"/>
    </row>
    <row r="114" spans="1:24" ht="18.75">
      <c r="A114" s="31" t="s">
        <v>430</v>
      </c>
      <c r="C114" s="60">
        <v>0</v>
      </c>
      <c r="D114" s="60"/>
      <c r="E114" s="60">
        <v>378272356</v>
      </c>
      <c r="F114" s="60"/>
      <c r="G114" s="60">
        <v>0</v>
      </c>
      <c r="H114" s="60"/>
      <c r="I114" s="60">
        <v>378272356</v>
      </c>
      <c r="K114" s="117">
        <f>I114/درآمد!$F$12</f>
        <v>8.3265434693510082E-4</v>
      </c>
      <c r="M114" s="59">
        <v>0</v>
      </c>
      <c r="O114" s="60">
        <v>378272356</v>
      </c>
      <c r="Q114" s="59">
        <v>0</v>
      </c>
      <c r="S114" s="60">
        <f t="shared" si="2"/>
        <v>378272356</v>
      </c>
      <c r="U114" s="117">
        <f>S114/درآمد!$F$12</f>
        <v>8.3265434693510082E-4</v>
      </c>
      <c r="W114" s="34"/>
      <c r="X114" s="37"/>
    </row>
    <row r="115" spans="1:24" ht="18.75">
      <c r="A115" s="31" t="s">
        <v>431</v>
      </c>
      <c r="C115" s="60">
        <v>0</v>
      </c>
      <c r="D115" s="60"/>
      <c r="E115" s="60">
        <v>2299060092</v>
      </c>
      <c r="F115" s="60"/>
      <c r="G115" s="60">
        <v>14928238</v>
      </c>
      <c r="H115" s="60"/>
      <c r="I115" s="60">
        <v>2313988330</v>
      </c>
      <c r="K115" s="117">
        <f>I115/درآمد!$F$12</f>
        <v>5.0935586784766123E-3</v>
      </c>
      <c r="M115" s="59">
        <v>0</v>
      </c>
      <c r="O115" s="60">
        <v>2279696516</v>
      </c>
      <c r="Q115" s="60">
        <v>14928238</v>
      </c>
      <c r="S115" s="60">
        <f t="shared" si="2"/>
        <v>2294624754</v>
      </c>
      <c r="U115" s="117">
        <f>S115/درآمد!$F$12</f>
        <v>5.0509355116687043E-3</v>
      </c>
      <c r="W115" s="34"/>
      <c r="X115" s="37"/>
    </row>
    <row r="116" spans="1:24" ht="18.75">
      <c r="A116" s="31" t="s">
        <v>432</v>
      </c>
      <c r="C116" s="60">
        <v>0</v>
      </c>
      <c r="D116" s="60"/>
      <c r="E116" s="60">
        <v>56178050</v>
      </c>
      <c r="F116" s="60"/>
      <c r="G116" s="60">
        <v>0</v>
      </c>
      <c r="H116" s="60"/>
      <c r="I116" s="60">
        <v>56178050</v>
      </c>
      <c r="K116" s="117">
        <f>I116/درآمد!$F$12</f>
        <v>1.2365930735588153E-4</v>
      </c>
      <c r="M116" s="59">
        <v>0</v>
      </c>
      <c r="O116" s="60">
        <v>56178050</v>
      </c>
      <c r="Q116" s="59">
        <v>0</v>
      </c>
      <c r="S116" s="60">
        <f t="shared" si="2"/>
        <v>56178050</v>
      </c>
      <c r="U116" s="117">
        <f>S116/درآمد!$F$12</f>
        <v>1.2365930735588153E-4</v>
      </c>
      <c r="W116" s="34"/>
      <c r="X116" s="37"/>
    </row>
    <row r="117" spans="1:24" ht="18.75">
      <c r="A117" s="31" t="s">
        <v>433</v>
      </c>
      <c r="C117" s="60">
        <v>0</v>
      </c>
      <c r="D117" s="60"/>
      <c r="E117" s="60">
        <v>78655741</v>
      </c>
      <c r="F117" s="60"/>
      <c r="G117" s="60">
        <v>0</v>
      </c>
      <c r="H117" s="60"/>
      <c r="I117" s="60">
        <v>78655741</v>
      </c>
      <c r="K117" s="117">
        <f>I117/درآمد!$F$12</f>
        <v>1.7313727428459359E-4</v>
      </c>
      <c r="M117" s="59">
        <v>0</v>
      </c>
      <c r="O117" s="60">
        <v>78683012</v>
      </c>
      <c r="Q117" s="59">
        <v>0</v>
      </c>
      <c r="S117" s="60">
        <f t="shared" si="2"/>
        <v>78683012</v>
      </c>
      <c r="U117" s="117">
        <f>S117/درآمد!$F$12</f>
        <v>1.7319730329896669E-4</v>
      </c>
      <c r="W117" s="34"/>
      <c r="X117" s="37"/>
    </row>
    <row r="118" spans="1:24" ht="18.75">
      <c r="A118" s="31" t="s">
        <v>434</v>
      </c>
      <c r="C118" s="60">
        <v>0</v>
      </c>
      <c r="D118" s="60"/>
      <c r="E118" s="60">
        <v>0</v>
      </c>
      <c r="F118" s="60"/>
      <c r="G118" s="60">
        <v>0</v>
      </c>
      <c r="H118" s="60"/>
      <c r="I118" s="60">
        <v>0</v>
      </c>
      <c r="K118" s="117">
        <f>I118/درآمد!$F$12</f>
        <v>0</v>
      </c>
      <c r="M118" s="59">
        <v>0</v>
      </c>
      <c r="O118" s="60">
        <v>1030</v>
      </c>
      <c r="Q118" s="59">
        <v>0</v>
      </c>
      <c r="S118" s="60">
        <f t="shared" si="2"/>
        <v>1030</v>
      </c>
      <c r="U118" s="117">
        <f>S118/درآمد!$F$12</f>
        <v>2.2672393679837229E-9</v>
      </c>
      <c r="W118" s="34"/>
      <c r="X118" s="37"/>
    </row>
    <row r="119" spans="1:24" ht="18.75">
      <c r="A119" s="31" t="s">
        <v>203</v>
      </c>
      <c r="C119" s="60">
        <v>0</v>
      </c>
      <c r="D119" s="60"/>
      <c r="E119" s="60">
        <v>-238794</v>
      </c>
      <c r="F119" s="60"/>
      <c r="G119" s="60">
        <v>0</v>
      </c>
      <c r="H119" s="60"/>
      <c r="I119" s="60">
        <v>-238794</v>
      </c>
      <c r="K119" s="117">
        <f>I119/درآمد!$F$12</f>
        <v>-5.2563413362942249E-7</v>
      </c>
      <c r="M119" s="59">
        <v>0</v>
      </c>
      <c r="O119" s="60">
        <v>-238794</v>
      </c>
      <c r="Q119" s="59">
        <v>0</v>
      </c>
      <c r="S119" s="60">
        <f t="shared" si="2"/>
        <v>-238794</v>
      </c>
      <c r="U119" s="117">
        <f>S119/درآمد!$F$12</f>
        <v>-5.2563413362942249E-7</v>
      </c>
      <c r="W119" s="34"/>
      <c r="X119" s="37"/>
    </row>
    <row r="120" spans="1:24" ht="18.75">
      <c r="A120" s="31" t="s">
        <v>421</v>
      </c>
      <c r="C120" s="60">
        <v>0</v>
      </c>
      <c r="D120" s="60"/>
      <c r="E120" s="60">
        <v>116209170</v>
      </c>
      <c r="F120" s="60"/>
      <c r="G120" s="60">
        <v>0</v>
      </c>
      <c r="H120" s="60"/>
      <c r="I120" s="60">
        <v>116209170</v>
      </c>
      <c r="K120" s="117">
        <f>I120/درآمد!$F$12</f>
        <v>2.5580000499486703E-4</v>
      </c>
      <c r="M120" s="59">
        <v>0</v>
      </c>
      <c r="O120" s="60">
        <v>1</v>
      </c>
      <c r="Q120" s="59">
        <v>0</v>
      </c>
      <c r="S120" s="60">
        <f t="shared" si="2"/>
        <v>1</v>
      </c>
      <c r="U120" s="117">
        <f>S120/درآمد!$F$12</f>
        <v>2.2012032698871096E-12</v>
      </c>
      <c r="W120" s="34"/>
      <c r="X120" s="37"/>
    </row>
    <row r="121" spans="1:24" ht="18.75">
      <c r="A121" s="31" t="s">
        <v>227</v>
      </c>
      <c r="C121" s="60">
        <v>0</v>
      </c>
      <c r="D121" s="60"/>
      <c r="E121" s="60">
        <v>128</v>
      </c>
      <c r="F121" s="60"/>
      <c r="G121" s="60">
        <v>0</v>
      </c>
      <c r="H121" s="60"/>
      <c r="I121" s="60">
        <v>128</v>
      </c>
      <c r="K121" s="117">
        <f>I121/درآمد!$F$12</f>
        <v>2.8175401854555003E-10</v>
      </c>
      <c r="M121" s="59">
        <v>0</v>
      </c>
      <c r="O121" s="60">
        <v>128</v>
      </c>
      <c r="Q121" s="59">
        <v>0</v>
      </c>
      <c r="S121" s="60">
        <f t="shared" si="2"/>
        <v>128</v>
      </c>
      <c r="U121" s="117">
        <f>S121/درآمد!$F$12</f>
        <v>2.8175401854555003E-10</v>
      </c>
      <c r="W121" s="34"/>
      <c r="X121" s="37"/>
    </row>
    <row r="122" spans="1:24" ht="18.75">
      <c r="A122" s="31" t="s">
        <v>190</v>
      </c>
      <c r="C122" s="60">
        <v>0</v>
      </c>
      <c r="D122" s="60"/>
      <c r="E122" s="60">
        <v>91573263750</v>
      </c>
      <c r="F122" s="60"/>
      <c r="G122" s="60">
        <v>0</v>
      </c>
      <c r="H122" s="60"/>
      <c r="I122" s="60">
        <v>91573263750</v>
      </c>
      <c r="K122" s="117">
        <f>I122/درآمد!$F$12</f>
        <v>0.20157136760073471</v>
      </c>
      <c r="M122" s="59">
        <v>0</v>
      </c>
      <c r="O122" s="60">
        <v>91573261750</v>
      </c>
      <c r="Q122" s="59">
        <v>0</v>
      </c>
      <c r="S122" s="60">
        <f t="shared" si="2"/>
        <v>91573261750</v>
      </c>
      <c r="U122" s="117">
        <f>S122/درآمد!$F$12</f>
        <v>0.20157136319832819</v>
      </c>
      <c r="W122" s="34"/>
      <c r="X122" s="37"/>
    </row>
    <row r="123" spans="1:24" ht="18.75">
      <c r="A123" s="31" t="s">
        <v>207</v>
      </c>
      <c r="C123" s="60">
        <v>0</v>
      </c>
      <c r="D123" s="60"/>
      <c r="E123" s="60">
        <v>18602040</v>
      </c>
      <c r="F123" s="60"/>
      <c r="G123" s="60">
        <v>0</v>
      </c>
      <c r="H123" s="60"/>
      <c r="I123" s="60">
        <v>18602040</v>
      </c>
      <c r="K123" s="117">
        <f>I123/درآمد!$F$12</f>
        <v>4.0946871274570812E-5</v>
      </c>
      <c r="M123" s="59">
        <v>0</v>
      </c>
      <c r="O123" s="60">
        <v>18602040</v>
      </c>
      <c r="Q123" s="59">
        <v>0</v>
      </c>
      <c r="S123" s="60">
        <f t="shared" si="2"/>
        <v>18602040</v>
      </c>
      <c r="U123" s="117">
        <f>S123/درآمد!$F$12</f>
        <v>4.0946871274570812E-5</v>
      </c>
      <c r="W123" s="34"/>
      <c r="X123" s="37"/>
    </row>
    <row r="124" spans="1:24" ht="18.75">
      <c r="A124" s="31" t="s">
        <v>199</v>
      </c>
      <c r="C124" s="60">
        <v>0</v>
      </c>
      <c r="D124" s="60"/>
      <c r="E124" s="60">
        <v>1545</v>
      </c>
      <c r="F124" s="60"/>
      <c r="G124" s="60">
        <v>0</v>
      </c>
      <c r="H124" s="60"/>
      <c r="I124" s="60">
        <v>1545</v>
      </c>
      <c r="K124" s="117">
        <f>I124/درآمد!$F$12</f>
        <v>3.4008590519755843E-9</v>
      </c>
      <c r="M124" s="59">
        <v>0</v>
      </c>
      <c r="O124" s="60">
        <v>1545</v>
      </c>
      <c r="Q124" s="59">
        <v>0</v>
      </c>
      <c r="S124" s="60">
        <f t="shared" si="2"/>
        <v>1545</v>
      </c>
      <c r="U124" s="117">
        <f>S124/درآمد!$F$12</f>
        <v>3.4008590519755843E-9</v>
      </c>
      <c r="W124" s="34"/>
      <c r="X124" s="37"/>
    </row>
    <row r="125" spans="1:24" ht="18.75">
      <c r="A125" s="31" t="s">
        <v>223</v>
      </c>
      <c r="C125" s="60">
        <v>0</v>
      </c>
      <c r="D125" s="60"/>
      <c r="E125" s="60">
        <v>92080487</v>
      </c>
      <c r="F125" s="60"/>
      <c r="G125" s="60">
        <v>0</v>
      </c>
      <c r="H125" s="60"/>
      <c r="I125" s="60">
        <v>92080487</v>
      </c>
      <c r="K125" s="117">
        <f>I125/درآمد!$F$12</f>
        <v>2.026878690771975E-4</v>
      </c>
      <c r="M125" s="59">
        <v>0</v>
      </c>
      <c r="O125" s="60">
        <v>92080487</v>
      </c>
      <c r="Q125" s="59">
        <v>0</v>
      </c>
      <c r="S125" s="60">
        <f t="shared" si="2"/>
        <v>92080487</v>
      </c>
      <c r="U125" s="117">
        <f>S125/درآمد!$F$12</f>
        <v>2.026878690771975E-4</v>
      </c>
      <c r="W125" s="34"/>
      <c r="X125" s="37"/>
    </row>
    <row r="126" spans="1:24" ht="18.75">
      <c r="A126" s="31" t="s">
        <v>220</v>
      </c>
      <c r="C126" s="60">
        <v>0</v>
      </c>
      <c r="D126" s="60"/>
      <c r="E126" s="60">
        <v>1281</v>
      </c>
      <c r="F126" s="60"/>
      <c r="G126" s="60">
        <v>0</v>
      </c>
      <c r="H126" s="60"/>
      <c r="I126" s="60">
        <v>1281</v>
      </c>
      <c r="K126" s="117">
        <f>I126/درآمد!$F$12</f>
        <v>2.8197413887253873E-9</v>
      </c>
      <c r="M126" s="59">
        <v>0</v>
      </c>
      <c r="O126" s="60">
        <v>1281</v>
      </c>
      <c r="Q126" s="59">
        <v>0</v>
      </c>
      <c r="S126" s="60">
        <f t="shared" si="2"/>
        <v>1281</v>
      </c>
      <c r="U126" s="117">
        <f>S126/درآمد!$F$12</f>
        <v>2.8197413887253873E-9</v>
      </c>
      <c r="W126" s="34"/>
      <c r="X126" s="37"/>
    </row>
    <row r="127" spans="1:24" ht="18.75">
      <c r="A127" s="31" t="s">
        <v>181</v>
      </c>
      <c r="C127" s="60">
        <v>0</v>
      </c>
      <c r="D127" s="60"/>
      <c r="E127" s="60">
        <v>-1025735</v>
      </c>
      <c r="F127" s="60"/>
      <c r="G127" s="60">
        <v>0</v>
      </c>
      <c r="H127" s="60"/>
      <c r="I127" s="60">
        <v>-1025735</v>
      </c>
      <c r="K127" s="117">
        <f>I127/درآمد!$F$12</f>
        <v>-2.2578512360376546E-6</v>
      </c>
      <c r="M127" s="59">
        <v>0</v>
      </c>
      <c r="O127" s="60">
        <v>-1019124</v>
      </c>
      <c r="Q127" s="59">
        <v>0</v>
      </c>
      <c r="S127" s="60">
        <f t="shared" si="2"/>
        <v>-1019124</v>
      </c>
      <c r="U127" s="117">
        <f>S127/درآمد!$F$12</f>
        <v>-2.2432990812204307E-6</v>
      </c>
      <c r="W127" s="34"/>
      <c r="X127" s="37"/>
    </row>
    <row r="128" spans="1:24" ht="18.75">
      <c r="A128" s="31" t="s">
        <v>224</v>
      </c>
      <c r="C128" s="60">
        <v>0</v>
      </c>
      <c r="D128" s="60"/>
      <c r="E128" s="60">
        <v>48154306</v>
      </c>
      <c r="F128" s="60"/>
      <c r="G128" s="60">
        <v>0</v>
      </c>
      <c r="H128" s="60"/>
      <c r="I128" s="60">
        <v>48154306</v>
      </c>
      <c r="K128" s="117">
        <f>I128/درآمد!$F$12</f>
        <v>1.0599741582634446E-4</v>
      </c>
      <c r="M128" s="59">
        <v>0</v>
      </c>
      <c r="O128" s="60">
        <v>48154306</v>
      </c>
      <c r="Q128" s="59">
        <v>0</v>
      </c>
      <c r="S128" s="60">
        <f t="shared" si="2"/>
        <v>48154306</v>
      </c>
      <c r="U128" s="117">
        <f>S128/درآمد!$F$12</f>
        <v>1.0599741582634446E-4</v>
      </c>
      <c r="W128" s="34"/>
      <c r="X128" s="37"/>
    </row>
    <row r="129" spans="1:24" ht="18.75">
      <c r="A129" s="31" t="s">
        <v>231</v>
      </c>
      <c r="C129" s="60">
        <v>0</v>
      </c>
      <c r="D129" s="60"/>
      <c r="E129" s="60">
        <v>6676396</v>
      </c>
      <c r="F129" s="60"/>
      <c r="G129" s="60">
        <v>0</v>
      </c>
      <c r="H129" s="60"/>
      <c r="I129" s="60">
        <v>6676396</v>
      </c>
      <c r="K129" s="117">
        <f>I129/درآمد!$F$12</f>
        <v>1.4696104706261219E-5</v>
      </c>
      <c r="M129" s="59">
        <v>0</v>
      </c>
      <c r="O129" s="60">
        <v>6676396</v>
      </c>
      <c r="Q129" s="59">
        <v>0</v>
      </c>
      <c r="S129" s="60">
        <f t="shared" si="2"/>
        <v>6676396</v>
      </c>
      <c r="U129" s="117">
        <f>S129/درآمد!$F$12</f>
        <v>1.4696104706261219E-5</v>
      </c>
      <c r="W129" s="34"/>
      <c r="X129" s="37"/>
    </row>
    <row r="130" spans="1:24" ht="18.75">
      <c r="A130" s="31" t="s">
        <v>126</v>
      </c>
      <c r="C130" s="60">
        <v>0</v>
      </c>
      <c r="D130" s="60"/>
      <c r="E130" s="60">
        <v>21663887215</v>
      </c>
      <c r="F130" s="60"/>
      <c r="G130" s="60">
        <v>0</v>
      </c>
      <c r="H130" s="60"/>
      <c r="I130" s="60">
        <v>21663887215</v>
      </c>
      <c r="K130" s="117">
        <f>I130/درآمد!$F$12</f>
        <v>4.7686619376123549E-2</v>
      </c>
      <c r="M130" s="59">
        <v>0</v>
      </c>
      <c r="O130" s="60">
        <v>21569274354</v>
      </c>
      <c r="Q130" s="59">
        <v>0</v>
      </c>
      <c r="S130" s="60">
        <f t="shared" si="2"/>
        <v>21569274354</v>
      </c>
      <c r="U130" s="117">
        <f>S130/درآمد!$F$12</f>
        <v>4.7478357237116971E-2</v>
      </c>
      <c r="W130" s="34"/>
      <c r="X130" s="37"/>
    </row>
    <row r="131" spans="1:24" ht="18.75">
      <c r="A131" s="31" t="s">
        <v>70</v>
      </c>
      <c r="C131" s="60">
        <v>0</v>
      </c>
      <c r="D131" s="60"/>
      <c r="E131" s="60">
        <v>-163943857</v>
      </c>
      <c r="F131" s="60"/>
      <c r="G131" s="60">
        <v>323214572</v>
      </c>
      <c r="H131" s="60"/>
      <c r="I131" s="60">
        <v>159270715</v>
      </c>
      <c r="K131" s="117">
        <f>I131/درآمد!$F$12</f>
        <v>3.5058721865525793E-4</v>
      </c>
      <c r="M131" s="59">
        <v>0</v>
      </c>
      <c r="O131" s="60">
        <v>-163916949</v>
      </c>
      <c r="Q131" s="60">
        <v>323214572</v>
      </c>
      <c r="S131" s="60">
        <f t="shared" si="2"/>
        <v>159297623</v>
      </c>
      <c r="U131" s="117">
        <f>S131/درآمد!$F$12</f>
        <v>3.5064644863284407E-4</v>
      </c>
      <c r="W131" s="34"/>
      <c r="X131" s="37"/>
    </row>
    <row r="132" spans="1:24" ht="18.75">
      <c r="A132" s="31" t="s">
        <v>217</v>
      </c>
      <c r="C132" s="60">
        <v>0</v>
      </c>
      <c r="D132" s="60"/>
      <c r="E132" s="60">
        <v>-5225125</v>
      </c>
      <c r="F132" s="60"/>
      <c r="G132" s="60">
        <v>0</v>
      </c>
      <c r="H132" s="60"/>
      <c r="I132" s="60">
        <v>-5225125</v>
      </c>
      <c r="K132" s="117">
        <f>I132/درآمد!$F$12</f>
        <v>-1.1501562235568883E-5</v>
      </c>
      <c r="M132" s="59">
        <v>0</v>
      </c>
      <c r="O132" s="60">
        <v>-5225125</v>
      </c>
      <c r="Q132" s="59">
        <v>0</v>
      </c>
      <c r="S132" s="60">
        <f t="shared" si="2"/>
        <v>-5225125</v>
      </c>
      <c r="U132" s="117">
        <f>S132/درآمد!$F$12</f>
        <v>-1.1501562235568883E-5</v>
      </c>
      <c r="W132" s="34"/>
      <c r="X132" s="37"/>
    </row>
    <row r="133" spans="1:24" ht="18.75">
      <c r="A133" s="31" t="s">
        <v>201</v>
      </c>
      <c r="C133" s="60">
        <v>0</v>
      </c>
      <c r="D133" s="60"/>
      <c r="E133" s="60">
        <v>-13408758</v>
      </c>
      <c r="F133" s="60"/>
      <c r="G133" s="60">
        <v>0</v>
      </c>
      <c r="H133" s="60"/>
      <c r="I133" s="60">
        <v>-13408758</v>
      </c>
      <c r="K133" s="117">
        <f>I133/درآمد!$F$12</f>
        <v>-2.9515401954724941E-5</v>
      </c>
      <c r="M133" s="59">
        <v>0</v>
      </c>
      <c r="O133" s="60">
        <v>-13408758</v>
      </c>
      <c r="Q133" s="59">
        <v>0</v>
      </c>
      <c r="S133" s="60">
        <f t="shared" si="2"/>
        <v>-13408758</v>
      </c>
      <c r="U133" s="117">
        <f>S133/درآمد!$F$12</f>
        <v>-2.9515401954724941E-5</v>
      </c>
      <c r="W133" s="34"/>
      <c r="X133" s="37"/>
    </row>
    <row r="134" spans="1:24" ht="18.75">
      <c r="A134" s="31" t="s">
        <v>212</v>
      </c>
      <c r="C134" s="60">
        <v>0</v>
      </c>
      <c r="D134" s="60"/>
      <c r="E134" s="60">
        <v>5580236</v>
      </c>
      <c r="F134" s="60"/>
      <c r="G134" s="60">
        <v>0</v>
      </c>
      <c r="H134" s="60"/>
      <c r="I134" s="60">
        <v>5580236</v>
      </c>
      <c r="K134" s="117">
        <f>I134/درآمد!$F$12</f>
        <v>1.2283233729941765E-5</v>
      </c>
      <c r="M134" s="59">
        <v>0</v>
      </c>
      <c r="O134" s="60">
        <v>5580236</v>
      </c>
      <c r="Q134" s="59">
        <v>0</v>
      </c>
      <c r="S134" s="60">
        <f t="shared" si="2"/>
        <v>5580236</v>
      </c>
      <c r="U134" s="117">
        <f>S134/درآمد!$F$12</f>
        <v>1.2283233729941765E-5</v>
      </c>
      <c r="W134" s="34"/>
      <c r="X134" s="37"/>
    </row>
    <row r="135" spans="1:24" ht="18.75">
      <c r="A135" s="31" t="s">
        <v>230</v>
      </c>
      <c r="C135" s="60">
        <v>0</v>
      </c>
      <c r="D135" s="60"/>
      <c r="E135" s="60">
        <v>929027757</v>
      </c>
      <c r="F135" s="60"/>
      <c r="G135" s="60">
        <v>0</v>
      </c>
      <c r="H135" s="60"/>
      <c r="I135" s="60">
        <v>929027757</v>
      </c>
      <c r="K135" s="117">
        <f>I135/درآمد!$F$12</f>
        <v>2.0449789365242872E-3</v>
      </c>
      <c r="M135" s="59">
        <v>0</v>
      </c>
      <c r="O135" s="60">
        <v>929027757</v>
      </c>
      <c r="Q135" s="59">
        <v>0</v>
      </c>
      <c r="S135" s="60">
        <f t="shared" si="2"/>
        <v>929027757</v>
      </c>
      <c r="U135" s="117">
        <f>S135/درآمد!$F$12</f>
        <v>2.0449789365242872E-3</v>
      </c>
      <c r="W135" s="34"/>
      <c r="X135" s="37"/>
    </row>
    <row r="136" spans="1:24" ht="18.75">
      <c r="A136" s="31" t="s">
        <v>226</v>
      </c>
      <c r="C136" s="60">
        <v>0</v>
      </c>
      <c r="D136" s="60"/>
      <c r="E136" s="60">
        <v>2401531060</v>
      </c>
      <c r="F136" s="60"/>
      <c r="G136" s="60">
        <v>194861010</v>
      </c>
      <c r="H136" s="60"/>
      <c r="I136" s="60">
        <v>2596392070</v>
      </c>
      <c r="K136" s="117">
        <f>I136/درآمد!$F$12</f>
        <v>5.7151867143929612E-3</v>
      </c>
      <c r="M136" s="59">
        <v>0</v>
      </c>
      <c r="O136" s="60">
        <v>2401531060</v>
      </c>
      <c r="Q136" s="60">
        <v>194861010</v>
      </c>
      <c r="S136" s="60">
        <f t="shared" si="2"/>
        <v>2596392070</v>
      </c>
      <c r="U136" s="117">
        <f>S136/درآمد!$F$12</f>
        <v>5.7151867143929612E-3</v>
      </c>
      <c r="W136" s="34"/>
      <c r="X136" s="37"/>
    </row>
    <row r="137" spans="1:24" ht="18.75">
      <c r="A137" s="31" t="s">
        <v>234</v>
      </c>
      <c r="C137" s="60">
        <v>0</v>
      </c>
      <c r="D137" s="60"/>
      <c r="E137" s="60">
        <v>334</v>
      </c>
      <c r="F137" s="60"/>
      <c r="G137" s="60">
        <v>0</v>
      </c>
      <c r="H137" s="60"/>
      <c r="I137" s="60">
        <v>334</v>
      </c>
      <c r="K137" s="117">
        <f>I137/درآمد!$F$12</f>
        <v>7.3520189214229464E-10</v>
      </c>
      <c r="M137" s="59">
        <v>0</v>
      </c>
      <c r="O137" s="60">
        <v>334</v>
      </c>
      <c r="Q137" s="59">
        <v>0</v>
      </c>
      <c r="S137" s="60">
        <f t="shared" si="2"/>
        <v>334</v>
      </c>
      <c r="U137" s="117">
        <f>S137/درآمد!$F$12</f>
        <v>7.3520189214229464E-10</v>
      </c>
      <c r="W137" s="34"/>
      <c r="X137" s="37"/>
    </row>
    <row r="138" spans="1:24" ht="18.75">
      <c r="A138" s="31" t="s">
        <v>185</v>
      </c>
      <c r="C138" s="60">
        <v>0</v>
      </c>
      <c r="D138" s="60"/>
      <c r="E138" s="60">
        <v>-18681301</v>
      </c>
      <c r="F138" s="60"/>
      <c r="G138" s="60">
        <v>0</v>
      </c>
      <c r="H138" s="60"/>
      <c r="I138" s="60">
        <v>-18681301</v>
      </c>
      <c r="K138" s="117">
        <f>I138/درآمد!$F$12</f>
        <v>-4.1121340846945328E-5</v>
      </c>
      <c r="M138" s="59">
        <v>0</v>
      </c>
      <c r="O138" s="60">
        <v>-18681301</v>
      </c>
      <c r="Q138" s="59">
        <v>0</v>
      </c>
      <c r="S138" s="60">
        <f t="shared" si="2"/>
        <v>-18681301</v>
      </c>
      <c r="U138" s="117">
        <f>S138/درآمد!$F$12</f>
        <v>-4.1121340846945328E-5</v>
      </c>
      <c r="W138" s="34"/>
      <c r="X138" s="37"/>
    </row>
    <row r="139" spans="1:24" ht="18.75">
      <c r="A139" s="31" t="s">
        <v>225</v>
      </c>
      <c r="C139" s="60">
        <v>0</v>
      </c>
      <c r="D139" s="60"/>
      <c r="E139" s="60">
        <v>30487076</v>
      </c>
      <c r="F139" s="60"/>
      <c r="G139" s="60">
        <v>0</v>
      </c>
      <c r="H139" s="60"/>
      <c r="I139" s="60">
        <v>30487076</v>
      </c>
      <c r="K139" s="117">
        <f>I139/درآمد!$F$12</f>
        <v>6.7108251380496817E-5</v>
      </c>
      <c r="M139" s="59">
        <v>0</v>
      </c>
      <c r="O139" s="60">
        <v>30487076</v>
      </c>
      <c r="Q139" s="59">
        <v>0</v>
      </c>
      <c r="S139" s="60">
        <f t="shared" si="2"/>
        <v>30487076</v>
      </c>
      <c r="U139" s="117">
        <f>S139/درآمد!$F$12</f>
        <v>6.7108251380496817E-5</v>
      </c>
      <c r="W139" s="34"/>
      <c r="X139" s="37"/>
    </row>
    <row r="140" spans="1:24" ht="18.75">
      <c r="A140" s="31" t="s">
        <v>202</v>
      </c>
      <c r="C140" s="60">
        <v>0</v>
      </c>
      <c r="D140" s="60"/>
      <c r="E140" s="60">
        <v>331601866</v>
      </c>
      <c r="F140" s="60"/>
      <c r="G140" s="60">
        <v>0</v>
      </c>
      <c r="H140" s="60"/>
      <c r="I140" s="60">
        <v>331601866</v>
      </c>
      <c r="K140" s="117">
        <f>I140/درآمد!$F$12</f>
        <v>7.2992311173986719E-4</v>
      </c>
      <c r="M140" s="59">
        <v>0</v>
      </c>
      <c r="O140" s="60">
        <v>331601866</v>
      </c>
      <c r="Q140" s="59">
        <v>0</v>
      </c>
      <c r="S140" s="60">
        <f t="shared" si="2"/>
        <v>331601866</v>
      </c>
      <c r="U140" s="117">
        <f>S140/درآمد!$F$12</f>
        <v>7.2992311173986719E-4</v>
      </c>
      <c r="W140" s="34"/>
      <c r="X140" s="37"/>
    </row>
    <row r="141" spans="1:24" ht="18.75">
      <c r="A141" s="31" t="s">
        <v>213</v>
      </c>
      <c r="C141" s="60">
        <v>0</v>
      </c>
      <c r="D141" s="60"/>
      <c r="E141" s="60">
        <v>24029373</v>
      </c>
      <c r="F141" s="60"/>
      <c r="G141" s="60">
        <v>0</v>
      </c>
      <c r="H141" s="60"/>
      <c r="I141" s="60">
        <v>24029373</v>
      </c>
      <c r="K141" s="117">
        <f>I141/درآمد!$F$12</f>
        <v>5.2893534420937025E-5</v>
      </c>
      <c r="M141" s="59">
        <v>0</v>
      </c>
      <c r="O141" s="60">
        <v>24029373</v>
      </c>
      <c r="Q141" s="59">
        <v>0</v>
      </c>
      <c r="S141" s="60">
        <f t="shared" si="2"/>
        <v>24029373</v>
      </c>
      <c r="U141" s="117">
        <f>S141/درآمد!$F$12</f>
        <v>5.2893534420937025E-5</v>
      </c>
      <c r="W141" s="34"/>
      <c r="X141" s="37"/>
    </row>
    <row r="142" spans="1:24" ht="18.75">
      <c r="A142" s="31" t="s">
        <v>183</v>
      </c>
      <c r="C142" s="60">
        <v>0</v>
      </c>
      <c r="D142" s="60"/>
      <c r="E142" s="60">
        <v>-54659365</v>
      </c>
      <c r="F142" s="60"/>
      <c r="G142" s="60">
        <v>0</v>
      </c>
      <c r="H142" s="60"/>
      <c r="I142" s="60">
        <v>-54659365</v>
      </c>
      <c r="K142" s="117">
        <f>I142/درآمد!$F$12</f>
        <v>-1.2031637296795304E-4</v>
      </c>
      <c r="M142" s="59">
        <v>0</v>
      </c>
      <c r="O142" s="60">
        <v>-54659365</v>
      </c>
      <c r="Q142" s="59">
        <v>0</v>
      </c>
      <c r="S142" s="60">
        <f t="shared" si="2"/>
        <v>-54659365</v>
      </c>
      <c r="U142" s="117">
        <f>S142/درآمد!$F$12</f>
        <v>-1.2031637296795304E-4</v>
      </c>
      <c r="W142" s="34"/>
      <c r="X142" s="37"/>
    </row>
    <row r="143" spans="1:24" ht="18.75">
      <c r="A143" s="31" t="s">
        <v>211</v>
      </c>
      <c r="C143" s="60">
        <v>0</v>
      </c>
      <c r="D143" s="60"/>
      <c r="E143" s="60">
        <v>-104674571</v>
      </c>
      <c r="F143" s="60"/>
      <c r="G143" s="60">
        <v>0</v>
      </c>
      <c r="H143" s="60"/>
      <c r="I143" s="60">
        <v>-104674571</v>
      </c>
      <c r="K143" s="117">
        <f>I143/درآمد!$F$12</f>
        <v>-2.3041000795923043E-4</v>
      </c>
      <c r="M143" s="59">
        <v>0</v>
      </c>
      <c r="O143" s="60">
        <v>-104674571</v>
      </c>
      <c r="Q143" s="59">
        <v>0</v>
      </c>
      <c r="S143" s="60">
        <f t="shared" si="2"/>
        <v>-104674571</v>
      </c>
      <c r="U143" s="117">
        <f>S143/درآمد!$F$12</f>
        <v>-2.3041000795923043E-4</v>
      </c>
      <c r="W143" s="34"/>
      <c r="X143" s="37"/>
    </row>
    <row r="144" spans="1:24" ht="18.75">
      <c r="A144" s="31" t="s">
        <v>196</v>
      </c>
      <c r="C144" s="60">
        <v>0</v>
      </c>
      <c r="D144" s="60"/>
      <c r="E144" s="60">
        <v>-49986134</v>
      </c>
      <c r="F144" s="60"/>
      <c r="G144" s="60">
        <v>0</v>
      </c>
      <c r="H144" s="60"/>
      <c r="I144" s="60">
        <v>-49986134</v>
      </c>
      <c r="K144" s="117">
        <f>I144/درآمد!$F$12</f>
        <v>-1.1002964160981523E-4</v>
      </c>
      <c r="M144" s="59">
        <v>0</v>
      </c>
      <c r="O144" s="60">
        <v>-49986134</v>
      </c>
      <c r="Q144" s="59">
        <v>0</v>
      </c>
      <c r="S144" s="60">
        <f t="shared" si="2"/>
        <v>-49986134</v>
      </c>
      <c r="U144" s="117">
        <f>S144/درآمد!$F$12</f>
        <v>-1.1002964160981523E-4</v>
      </c>
      <c r="W144" s="34"/>
      <c r="X144" s="37"/>
    </row>
    <row r="145" spans="1:24" ht="18.75">
      <c r="A145" s="31" t="s">
        <v>193</v>
      </c>
      <c r="C145" s="60">
        <v>0</v>
      </c>
      <c r="D145" s="60"/>
      <c r="E145" s="60">
        <v>7153904</v>
      </c>
      <c r="F145" s="60"/>
      <c r="G145" s="60">
        <v>0</v>
      </c>
      <c r="H145" s="60"/>
      <c r="I145" s="60">
        <v>7153904</v>
      </c>
      <c r="K145" s="117">
        <f>I145/درآمد!$F$12</f>
        <v>1.5747196877258474E-5</v>
      </c>
      <c r="M145" s="59">
        <v>0</v>
      </c>
      <c r="O145" s="60">
        <v>7153904</v>
      </c>
      <c r="Q145" s="59">
        <v>0</v>
      </c>
      <c r="S145" s="60">
        <f t="shared" si="2"/>
        <v>7153904</v>
      </c>
      <c r="U145" s="117">
        <f>S145/درآمد!$F$12</f>
        <v>1.5747196877258474E-5</v>
      </c>
      <c r="W145" s="34"/>
      <c r="X145" s="37"/>
    </row>
    <row r="146" spans="1:24" ht="18.75">
      <c r="A146" s="31" t="s">
        <v>219</v>
      </c>
      <c r="C146" s="60">
        <v>0</v>
      </c>
      <c r="D146" s="60"/>
      <c r="E146" s="60">
        <v>-64374327</v>
      </c>
      <c r="F146" s="60"/>
      <c r="G146" s="60">
        <v>0</v>
      </c>
      <c r="H146" s="60"/>
      <c r="I146" s="60">
        <v>-64374327</v>
      </c>
      <c r="K146" s="117">
        <f>I146/درآمد!$F$12</f>
        <v>-1.4170097908918205E-4</v>
      </c>
      <c r="M146" s="59">
        <v>0</v>
      </c>
      <c r="O146" s="60">
        <v>-64374327</v>
      </c>
      <c r="Q146" s="59">
        <v>0</v>
      </c>
      <c r="S146" s="60">
        <f t="shared" si="2"/>
        <v>-64374327</v>
      </c>
      <c r="U146" s="117">
        <f>S146/درآمد!$F$12</f>
        <v>-1.4170097908918205E-4</v>
      </c>
      <c r="W146" s="34"/>
      <c r="X146" s="37"/>
    </row>
    <row r="147" spans="1:24" ht="18.75">
      <c r="A147" s="31" t="s">
        <v>233</v>
      </c>
      <c r="C147" s="60">
        <v>0</v>
      </c>
      <c r="D147" s="60"/>
      <c r="E147" s="60">
        <v>577696367</v>
      </c>
      <c r="F147" s="60"/>
      <c r="G147" s="60">
        <v>0</v>
      </c>
      <c r="H147" s="60"/>
      <c r="I147" s="60">
        <v>577696367</v>
      </c>
      <c r="K147" s="117">
        <f>I147/درآمد!$F$12</f>
        <v>1.2716271320423037E-3</v>
      </c>
      <c r="M147" s="59">
        <v>0</v>
      </c>
      <c r="O147" s="60">
        <v>577696367</v>
      </c>
      <c r="Q147" s="59">
        <v>0</v>
      </c>
      <c r="S147" s="60">
        <f t="shared" si="2"/>
        <v>577696367</v>
      </c>
      <c r="U147" s="117">
        <f>S147/درآمد!$F$12</f>
        <v>1.2716271320423037E-3</v>
      </c>
      <c r="W147" s="34"/>
      <c r="X147" s="37"/>
    </row>
    <row r="148" spans="1:24" ht="18.75">
      <c r="A148" s="31" t="s">
        <v>195</v>
      </c>
      <c r="C148" s="60">
        <v>0</v>
      </c>
      <c r="D148" s="60"/>
      <c r="E148" s="60">
        <v>3523021368</v>
      </c>
      <c r="F148" s="60"/>
      <c r="G148" s="60">
        <v>45003699</v>
      </c>
      <c r="H148" s="60"/>
      <c r="I148" s="60">
        <v>3568025067</v>
      </c>
      <c r="K148" s="117">
        <f>I148/درآمد!$F$12</f>
        <v>7.8539484445195734E-3</v>
      </c>
      <c r="M148" s="59">
        <v>0</v>
      </c>
      <c r="O148" s="60">
        <v>3523021368</v>
      </c>
      <c r="Q148" s="60">
        <v>45003699</v>
      </c>
      <c r="S148" s="60">
        <f t="shared" si="2"/>
        <v>3568025067</v>
      </c>
      <c r="U148" s="117">
        <f>S148/درآمد!$F$12</f>
        <v>7.8539484445195734E-3</v>
      </c>
      <c r="W148" s="34"/>
      <c r="X148" s="37"/>
    </row>
    <row r="149" spans="1:24" ht="18.75">
      <c r="A149" s="31" t="s">
        <v>222</v>
      </c>
      <c r="C149" s="60">
        <v>0</v>
      </c>
      <c r="D149" s="60"/>
      <c r="E149" s="60">
        <v>15842243</v>
      </c>
      <c r="F149" s="60"/>
      <c r="G149" s="60">
        <v>0</v>
      </c>
      <c r="H149" s="60"/>
      <c r="I149" s="60">
        <v>15842243</v>
      </c>
      <c r="K149" s="117">
        <f>I149/درآمد!$F$12</f>
        <v>3.4871997093946172E-5</v>
      </c>
      <c r="M149" s="59">
        <v>0</v>
      </c>
      <c r="O149" s="60">
        <v>15842243</v>
      </c>
      <c r="Q149" s="59">
        <v>0</v>
      </c>
      <c r="S149" s="60">
        <f>M149+O149+Q149</f>
        <v>15842243</v>
      </c>
      <c r="U149" s="117">
        <f>S149/درآمد!$F$12</f>
        <v>3.4871997093946172E-5</v>
      </c>
      <c r="W149" s="34"/>
      <c r="X149" s="37"/>
    </row>
    <row r="150" spans="1:24" ht="18.75">
      <c r="A150" s="31" t="s">
        <v>198</v>
      </c>
      <c r="C150" s="60">
        <v>0</v>
      </c>
      <c r="D150" s="60"/>
      <c r="E150" s="60">
        <v>166750244</v>
      </c>
      <c r="F150" s="60"/>
      <c r="G150" s="60">
        <v>0</v>
      </c>
      <c r="H150" s="60"/>
      <c r="I150" s="60">
        <v>166750244</v>
      </c>
      <c r="K150" s="117">
        <f>I150/درآمد!$F$12</f>
        <v>3.6705118234727337E-4</v>
      </c>
      <c r="M150" s="59">
        <v>0</v>
      </c>
      <c r="O150" s="60">
        <v>166750244</v>
      </c>
      <c r="Q150" s="59">
        <v>0</v>
      </c>
      <c r="S150" s="60">
        <f>M150+O150+Q150</f>
        <v>166750244</v>
      </c>
      <c r="U150" s="117">
        <f>S150/درآمد!$F$12</f>
        <v>3.6705118234727337E-4</v>
      </c>
      <c r="W150" s="34"/>
      <c r="X150" s="37"/>
    </row>
    <row r="151" spans="1:24" ht="19.5" thickBot="1">
      <c r="A151" s="45" t="s">
        <v>415</v>
      </c>
      <c r="C151" s="29">
        <f>SUM(C103:C150)</f>
        <v>15327425513</v>
      </c>
      <c r="E151" s="29">
        <f>SUM(E103:E150)</f>
        <v>220139993191</v>
      </c>
      <c r="G151" s="29">
        <f>SUM(G103:G150)</f>
        <v>33787011273</v>
      </c>
      <c r="I151" s="29">
        <f>SUM(I103:I150)</f>
        <v>269254429977</v>
      </c>
      <c r="K151" s="126">
        <f>SUM(K103:K150)</f>
        <v>0.59268373169696198</v>
      </c>
      <c r="M151" s="29">
        <f>SUM(M103:M150)</f>
        <v>42891223050</v>
      </c>
      <c r="O151" s="29">
        <f>SUM(O103:O150)</f>
        <v>295975874445</v>
      </c>
      <c r="Q151" s="29">
        <f>SUM(Q103:Q150)</f>
        <v>54909114857</v>
      </c>
      <c r="S151" s="29">
        <f>SUM(S103:S150)</f>
        <v>393776212352</v>
      </c>
      <c r="U151" s="126">
        <f>SUM(U103:U150)</f>
        <v>0.86678148623298312</v>
      </c>
      <c r="W151" s="34"/>
      <c r="X151" s="37"/>
    </row>
    <row r="152" spans="1:24" ht="19.5" thickTop="1">
      <c r="A152" s="213">
        <v>12</v>
      </c>
      <c r="B152" s="213"/>
      <c r="C152" s="213"/>
      <c r="D152" s="213"/>
      <c r="E152" s="213"/>
      <c r="F152" s="213"/>
      <c r="G152" s="213"/>
      <c r="H152" s="213"/>
      <c r="I152" s="213"/>
      <c r="J152" s="213"/>
      <c r="K152" s="213"/>
      <c r="L152" s="213"/>
      <c r="M152" s="213"/>
      <c r="N152" s="213"/>
      <c r="O152" s="213"/>
      <c r="P152" s="213"/>
      <c r="Q152" s="213"/>
      <c r="R152" s="213"/>
      <c r="S152" s="213"/>
      <c r="T152" s="213"/>
      <c r="U152" s="213"/>
      <c r="V152" s="213"/>
      <c r="W152" s="34"/>
      <c r="X152" s="37"/>
    </row>
    <row r="153" spans="1:24" ht="23.25" customHeight="1">
      <c r="A153" s="207" t="s">
        <v>0</v>
      </c>
      <c r="B153" s="207"/>
      <c r="C153" s="207"/>
      <c r="D153" s="207"/>
      <c r="E153" s="207"/>
      <c r="F153" s="207"/>
      <c r="G153" s="207"/>
      <c r="H153" s="207"/>
      <c r="I153" s="207"/>
      <c r="J153" s="207"/>
      <c r="K153" s="207"/>
      <c r="L153" s="207"/>
      <c r="M153" s="207"/>
      <c r="N153" s="207"/>
      <c r="O153" s="207"/>
      <c r="P153" s="207"/>
      <c r="Q153" s="207"/>
      <c r="R153" s="207"/>
      <c r="S153" s="207"/>
      <c r="T153" s="207"/>
      <c r="U153" s="207"/>
      <c r="W153" s="34"/>
      <c r="X153" s="37"/>
    </row>
    <row r="154" spans="1:24" ht="23.25" customHeight="1">
      <c r="A154" s="207" t="s">
        <v>278</v>
      </c>
      <c r="B154" s="207"/>
      <c r="C154" s="207"/>
      <c r="D154" s="207"/>
      <c r="E154" s="207"/>
      <c r="F154" s="207"/>
      <c r="G154" s="207"/>
      <c r="H154" s="207"/>
      <c r="I154" s="207"/>
      <c r="J154" s="207"/>
      <c r="K154" s="207"/>
      <c r="L154" s="207"/>
      <c r="M154" s="207"/>
      <c r="N154" s="207"/>
      <c r="O154" s="207"/>
      <c r="P154" s="207"/>
      <c r="Q154" s="207"/>
      <c r="R154" s="207"/>
      <c r="S154" s="207"/>
      <c r="T154" s="207"/>
      <c r="U154" s="207"/>
      <c r="W154" s="34"/>
      <c r="X154" s="37"/>
    </row>
    <row r="155" spans="1:24" ht="23.25" customHeight="1">
      <c r="A155" s="207" t="s">
        <v>2</v>
      </c>
      <c r="B155" s="207"/>
      <c r="C155" s="207"/>
      <c r="D155" s="207"/>
      <c r="E155" s="207"/>
      <c r="F155" s="207"/>
      <c r="G155" s="207"/>
      <c r="H155" s="207"/>
      <c r="I155" s="207"/>
      <c r="J155" s="207"/>
      <c r="K155" s="207"/>
      <c r="L155" s="207"/>
      <c r="M155" s="207"/>
      <c r="N155" s="207"/>
      <c r="O155" s="207"/>
      <c r="P155" s="207"/>
      <c r="Q155" s="207"/>
      <c r="R155" s="207"/>
      <c r="S155" s="207"/>
      <c r="T155" s="207"/>
      <c r="U155" s="207"/>
      <c r="W155" s="34"/>
      <c r="X155" s="37"/>
    </row>
    <row r="156" spans="1:24" ht="21">
      <c r="C156" s="217" t="s">
        <v>293</v>
      </c>
      <c r="D156" s="217"/>
      <c r="E156" s="217"/>
      <c r="F156" s="217"/>
      <c r="G156" s="217"/>
      <c r="H156" s="217"/>
      <c r="I156" s="217"/>
      <c r="J156" s="217"/>
      <c r="K156" s="217"/>
      <c r="M156" s="217" t="s">
        <v>294</v>
      </c>
      <c r="N156" s="217"/>
      <c r="O156" s="217"/>
      <c r="P156" s="217"/>
      <c r="Q156" s="217"/>
      <c r="R156" s="217"/>
      <c r="S156" s="217"/>
      <c r="T156" s="217"/>
      <c r="U156" s="217"/>
      <c r="W156" s="34"/>
      <c r="X156" s="37"/>
    </row>
    <row r="157" spans="1:24" ht="21">
      <c r="C157" s="28"/>
      <c r="D157" s="28"/>
      <c r="E157" s="28"/>
      <c r="F157" s="28"/>
      <c r="G157" s="28"/>
      <c r="H157" s="28"/>
      <c r="I157" s="210" t="s">
        <v>85</v>
      </c>
      <c r="J157" s="210"/>
      <c r="K157" s="210"/>
      <c r="M157" s="28"/>
      <c r="N157" s="28"/>
      <c r="O157" s="28"/>
      <c r="P157" s="28"/>
      <c r="Q157" s="28"/>
      <c r="R157" s="28"/>
      <c r="S157" s="210" t="s">
        <v>85</v>
      </c>
      <c r="T157" s="210"/>
      <c r="U157" s="210"/>
      <c r="W157" s="34"/>
      <c r="X157" s="37"/>
    </row>
    <row r="158" spans="1:24" s="120" customFormat="1" ht="18.75">
      <c r="A158" s="119" t="s">
        <v>295</v>
      </c>
      <c r="C158" s="73" t="s">
        <v>296</v>
      </c>
      <c r="D158" s="122"/>
      <c r="E158" s="73" t="s">
        <v>297</v>
      </c>
      <c r="F158" s="122"/>
      <c r="G158" s="73" t="s">
        <v>298</v>
      </c>
      <c r="H158" s="122"/>
      <c r="I158" s="130" t="s">
        <v>268</v>
      </c>
      <c r="J158" s="131"/>
      <c r="K158" s="135" t="s">
        <v>283</v>
      </c>
      <c r="L158" s="122"/>
      <c r="M158" s="73" t="s">
        <v>296</v>
      </c>
      <c r="N158" s="122"/>
      <c r="O158" s="20" t="s">
        <v>297</v>
      </c>
      <c r="P158" s="122"/>
      <c r="Q158" s="73" t="s">
        <v>298</v>
      </c>
      <c r="R158" s="122"/>
      <c r="S158" s="132" t="s">
        <v>268</v>
      </c>
      <c r="T158" s="131"/>
      <c r="U158" s="135" t="s">
        <v>283</v>
      </c>
      <c r="W158" s="133"/>
      <c r="X158" s="134"/>
    </row>
    <row r="159" spans="1:24" ht="18.75">
      <c r="A159" s="31" t="s">
        <v>417</v>
      </c>
      <c r="C159" s="59">
        <f>C151</f>
        <v>15327425513</v>
      </c>
      <c r="E159" s="59">
        <f>E151</f>
        <v>220139993191</v>
      </c>
      <c r="F159" s="60"/>
      <c r="G159" s="59">
        <f>G151</f>
        <v>33787011273</v>
      </c>
      <c r="H159" s="60"/>
      <c r="I159" s="59">
        <f>I151</f>
        <v>269254429977</v>
      </c>
      <c r="K159" s="117">
        <f>K151</f>
        <v>0.59268373169696198</v>
      </c>
      <c r="M159" s="59">
        <f>M151</f>
        <v>42891223050</v>
      </c>
      <c r="O159" s="59">
        <f>O151</f>
        <v>295975874445</v>
      </c>
      <c r="Q159" s="59">
        <f>Q151</f>
        <v>54909114857</v>
      </c>
      <c r="S159" s="59">
        <f>S151</f>
        <v>393776212352</v>
      </c>
      <c r="U159" s="117">
        <f>U151</f>
        <v>0.86678148623298312</v>
      </c>
      <c r="W159" s="34"/>
      <c r="X159" s="37"/>
    </row>
    <row r="160" spans="1:24" ht="18.75">
      <c r="A160" s="31" t="s">
        <v>205</v>
      </c>
      <c r="C160" s="60">
        <v>0</v>
      </c>
      <c r="D160" s="60"/>
      <c r="E160" s="60">
        <v>53696</v>
      </c>
      <c r="F160" s="60"/>
      <c r="G160" s="60">
        <v>0</v>
      </c>
      <c r="H160" s="60"/>
      <c r="I160" s="60">
        <v>53696</v>
      </c>
      <c r="K160" s="117">
        <f>I160/درآمد!$F$12</f>
        <v>1.1819581077985824E-7</v>
      </c>
      <c r="M160" s="59">
        <v>0</v>
      </c>
      <c r="O160" s="60">
        <v>53696</v>
      </c>
      <c r="Q160" s="59">
        <v>0</v>
      </c>
      <c r="S160" s="60">
        <f t="shared" si="2"/>
        <v>53696</v>
      </c>
      <c r="U160" s="117">
        <f>S160/درآمد!$F$12</f>
        <v>1.1819581077985824E-7</v>
      </c>
      <c r="W160" s="34"/>
      <c r="X160" s="37"/>
    </row>
    <row r="161" spans="1:24" ht="18.75">
      <c r="A161" s="31" t="s">
        <v>209</v>
      </c>
      <c r="C161" s="60">
        <v>0</v>
      </c>
      <c r="D161" s="60"/>
      <c r="E161" s="60">
        <v>12900</v>
      </c>
      <c r="F161" s="60"/>
      <c r="G161" s="60">
        <v>0</v>
      </c>
      <c r="H161" s="60"/>
      <c r="I161" s="60">
        <v>12900</v>
      </c>
      <c r="K161" s="117">
        <f>I161/درآمد!$F$12</f>
        <v>2.8395522181543713E-8</v>
      </c>
      <c r="M161" s="59">
        <v>0</v>
      </c>
      <c r="O161" s="60">
        <v>12900</v>
      </c>
      <c r="Q161" s="59">
        <v>0</v>
      </c>
      <c r="S161" s="60">
        <f t="shared" si="2"/>
        <v>12900</v>
      </c>
      <c r="U161" s="117">
        <f>S161/درآمد!$F$12</f>
        <v>2.8395522181543713E-8</v>
      </c>
      <c r="W161" s="34"/>
      <c r="X161" s="37"/>
    </row>
    <row r="162" spans="1:24" ht="18.75">
      <c r="A162" s="31" t="s">
        <v>187</v>
      </c>
      <c r="C162" s="60">
        <v>0</v>
      </c>
      <c r="D162" s="60"/>
      <c r="E162" s="60">
        <v>-1996395</v>
      </c>
      <c r="F162" s="60"/>
      <c r="G162" s="60">
        <v>0</v>
      </c>
      <c r="H162" s="60"/>
      <c r="I162" s="60">
        <v>-1996395</v>
      </c>
      <c r="K162" s="117">
        <f>I162/درآمد!$F$12</f>
        <v>-4.3944712019862759E-6</v>
      </c>
      <c r="M162" s="59">
        <v>0</v>
      </c>
      <c r="O162" s="60">
        <v>-1996395</v>
      </c>
      <c r="Q162" s="59">
        <v>0</v>
      </c>
      <c r="S162" s="60">
        <f t="shared" si="2"/>
        <v>-1996395</v>
      </c>
      <c r="U162" s="117">
        <f>S162/درآمد!$F$12</f>
        <v>-4.3944712019862759E-6</v>
      </c>
      <c r="W162" s="34"/>
      <c r="X162" s="37"/>
    </row>
    <row r="163" spans="1:24" ht="18.75">
      <c r="A163" s="31" t="s">
        <v>214</v>
      </c>
      <c r="C163" s="60">
        <v>0</v>
      </c>
      <c r="D163" s="60"/>
      <c r="E163" s="60">
        <v>-2661069</v>
      </c>
      <c r="F163" s="60"/>
      <c r="G163" s="60">
        <v>0</v>
      </c>
      <c r="H163" s="60"/>
      <c r="I163" s="60">
        <v>-2661069</v>
      </c>
      <c r="K163" s="117">
        <f>I163/درآمد!$F$12</f>
        <v>-5.8575537841952213E-6</v>
      </c>
      <c r="M163" s="59">
        <v>0</v>
      </c>
      <c r="O163" s="60">
        <v>-2661069</v>
      </c>
      <c r="Q163" s="59">
        <v>0</v>
      </c>
      <c r="S163" s="60">
        <f t="shared" si="2"/>
        <v>-2661069</v>
      </c>
      <c r="U163" s="117">
        <f>S163/درآمد!$F$12</f>
        <v>-5.8575537841952213E-6</v>
      </c>
      <c r="W163" s="34"/>
      <c r="X163" s="37"/>
    </row>
    <row r="164" spans="1:24" ht="18.75">
      <c r="A164" s="31" t="s">
        <v>215</v>
      </c>
      <c r="C164" s="60">
        <v>0</v>
      </c>
      <c r="D164" s="60"/>
      <c r="E164" s="60">
        <v>4462266</v>
      </c>
      <c r="F164" s="60"/>
      <c r="G164" s="60">
        <v>0</v>
      </c>
      <c r="H164" s="60"/>
      <c r="I164" s="60">
        <v>4462266</v>
      </c>
      <c r="K164" s="117">
        <f>I164/درآمد!$F$12</f>
        <v>9.8223545103060734E-6</v>
      </c>
      <c r="M164" s="59">
        <v>0</v>
      </c>
      <c r="O164" s="60">
        <v>4462266</v>
      </c>
      <c r="Q164" s="59">
        <v>0</v>
      </c>
      <c r="S164" s="60">
        <f t="shared" si="2"/>
        <v>4462266</v>
      </c>
      <c r="U164" s="117">
        <f>S164/درآمد!$F$12</f>
        <v>9.8223545103060734E-6</v>
      </c>
      <c r="W164" s="34"/>
      <c r="X164" s="37"/>
    </row>
    <row r="165" spans="1:24" ht="18.75">
      <c r="A165" s="31" t="s">
        <v>435</v>
      </c>
      <c r="C165" s="60">
        <v>0</v>
      </c>
      <c r="D165" s="60"/>
      <c r="E165" s="60">
        <v>0</v>
      </c>
      <c r="F165" s="60"/>
      <c r="G165" s="60">
        <v>0</v>
      </c>
      <c r="H165" s="60"/>
      <c r="I165" s="60">
        <v>0</v>
      </c>
      <c r="K165" s="117">
        <f>I165/درآمد!$F$12</f>
        <v>0</v>
      </c>
      <c r="M165" s="59">
        <v>0</v>
      </c>
      <c r="O165" s="59">
        <v>0</v>
      </c>
      <c r="Q165" s="60">
        <v>-52702045</v>
      </c>
      <c r="S165" s="60">
        <f t="shared" ref="S165:S237" si="3">M165+O165+Q165</f>
        <v>-52702045</v>
      </c>
      <c r="U165" s="117">
        <f>S165/درآمد!$F$12</f>
        <v>-1.1600791378373759E-4</v>
      </c>
      <c r="W165" s="34"/>
      <c r="X165" s="37"/>
    </row>
    <row r="166" spans="1:24" ht="18.75">
      <c r="A166" s="31" t="s">
        <v>436</v>
      </c>
      <c r="C166" s="60">
        <v>0</v>
      </c>
      <c r="D166" s="60"/>
      <c r="E166" s="60">
        <v>0</v>
      </c>
      <c r="F166" s="60"/>
      <c r="G166" s="60">
        <v>0</v>
      </c>
      <c r="H166" s="60"/>
      <c r="I166" s="60">
        <v>0</v>
      </c>
      <c r="K166" s="117">
        <f>I166/درآمد!$F$12</f>
        <v>0</v>
      </c>
      <c r="M166" s="59">
        <v>0</v>
      </c>
      <c r="O166" s="59">
        <v>0</v>
      </c>
      <c r="Q166" s="60">
        <v>-25033423</v>
      </c>
      <c r="S166" s="60">
        <f t="shared" si="3"/>
        <v>-25033423</v>
      </c>
      <c r="U166" s="117">
        <f>S166/درآمد!$F$12</f>
        <v>-5.5103652564067179E-5</v>
      </c>
      <c r="W166" s="34"/>
      <c r="X166" s="37"/>
    </row>
    <row r="167" spans="1:24" ht="18.75">
      <c r="A167" s="31" t="s">
        <v>437</v>
      </c>
      <c r="C167" s="60">
        <v>0</v>
      </c>
      <c r="D167" s="60"/>
      <c r="E167" s="60">
        <v>0</v>
      </c>
      <c r="F167" s="60"/>
      <c r="G167" s="60">
        <v>0</v>
      </c>
      <c r="H167" s="60"/>
      <c r="I167" s="60">
        <v>0</v>
      </c>
      <c r="K167" s="117">
        <f>I167/درآمد!$F$12</f>
        <v>0</v>
      </c>
      <c r="M167" s="59">
        <v>0</v>
      </c>
      <c r="O167" s="59">
        <v>0</v>
      </c>
      <c r="Q167" s="60">
        <v>-422925704</v>
      </c>
      <c r="S167" s="60">
        <f t="shared" si="3"/>
        <v>-422925704</v>
      </c>
      <c r="U167" s="117">
        <f>S167/درآمد!$F$12</f>
        <v>-9.3094544256410784E-4</v>
      </c>
      <c r="W167" s="34"/>
      <c r="X167" s="37"/>
    </row>
    <row r="168" spans="1:24" ht="18.75">
      <c r="A168" s="31" t="s">
        <v>438</v>
      </c>
      <c r="C168" s="60">
        <v>0</v>
      </c>
      <c r="D168" s="60"/>
      <c r="E168" s="60">
        <v>0</v>
      </c>
      <c r="F168" s="60"/>
      <c r="G168" s="60">
        <v>0</v>
      </c>
      <c r="H168" s="60"/>
      <c r="I168" s="60">
        <v>0</v>
      </c>
      <c r="K168" s="117">
        <f>I168/درآمد!$F$12</f>
        <v>0</v>
      </c>
      <c r="M168" s="59">
        <v>0</v>
      </c>
      <c r="O168" s="59">
        <v>0</v>
      </c>
      <c r="Q168" s="60">
        <v>90495150</v>
      </c>
      <c r="S168" s="60">
        <f t="shared" si="3"/>
        <v>90495150</v>
      </c>
      <c r="U168" s="117">
        <f>S168/درآمد!$F$12</f>
        <v>1.9919822008892447E-4</v>
      </c>
      <c r="W168" s="34"/>
      <c r="X168" s="37"/>
    </row>
    <row r="169" spans="1:24" ht="18.75">
      <c r="A169" s="31" t="s">
        <v>439</v>
      </c>
      <c r="C169" s="60">
        <v>0</v>
      </c>
      <c r="D169" s="60"/>
      <c r="E169" s="60">
        <v>0</v>
      </c>
      <c r="F169" s="60"/>
      <c r="G169" s="60">
        <v>0</v>
      </c>
      <c r="H169" s="60"/>
      <c r="I169" s="60">
        <v>0</v>
      </c>
      <c r="K169" s="117">
        <f>I169/درآمد!$F$12</f>
        <v>0</v>
      </c>
      <c r="M169" s="59">
        <v>0</v>
      </c>
      <c r="O169" s="59">
        <v>0</v>
      </c>
      <c r="Q169" s="60">
        <v>93883819</v>
      </c>
      <c r="S169" s="60">
        <f t="shared" si="3"/>
        <v>93883819</v>
      </c>
      <c r="U169" s="117">
        <f>S169/درآمد!$F$12</f>
        <v>2.0665736937228955E-4</v>
      </c>
      <c r="W169" s="34"/>
      <c r="X169" s="37"/>
    </row>
    <row r="170" spans="1:24" ht="18.75">
      <c r="A170" s="31" t="s">
        <v>440</v>
      </c>
      <c r="C170" s="60">
        <v>0</v>
      </c>
      <c r="D170" s="60"/>
      <c r="E170" s="60">
        <v>0</v>
      </c>
      <c r="F170" s="60"/>
      <c r="G170" s="60">
        <v>0</v>
      </c>
      <c r="H170" s="60"/>
      <c r="I170" s="60">
        <v>0</v>
      </c>
      <c r="K170" s="117">
        <f>I170/درآمد!$F$12</f>
        <v>0</v>
      </c>
      <c r="M170" s="59">
        <v>0</v>
      </c>
      <c r="O170" s="59">
        <v>0</v>
      </c>
      <c r="Q170" s="60">
        <v>-2933624</v>
      </c>
      <c r="S170" s="60">
        <f t="shared" si="3"/>
        <v>-2933624</v>
      </c>
      <c r="U170" s="117">
        <f>S170/درآمد!$F$12</f>
        <v>-6.4575027414193017E-6</v>
      </c>
      <c r="W170" s="34"/>
      <c r="X170" s="37"/>
    </row>
    <row r="171" spans="1:24" ht="18.75">
      <c r="A171" s="31" t="s">
        <v>441</v>
      </c>
      <c r="C171" s="60">
        <v>0</v>
      </c>
      <c r="D171" s="60"/>
      <c r="E171" s="60">
        <v>0</v>
      </c>
      <c r="F171" s="60"/>
      <c r="G171" s="60">
        <v>0</v>
      </c>
      <c r="H171" s="60"/>
      <c r="I171" s="60">
        <v>0</v>
      </c>
      <c r="K171" s="117">
        <f>I171/درآمد!$F$12</f>
        <v>0</v>
      </c>
      <c r="M171" s="59">
        <v>0</v>
      </c>
      <c r="O171" s="59">
        <v>0</v>
      </c>
      <c r="Q171" s="60">
        <v>29992275</v>
      </c>
      <c r="S171" s="60">
        <f t="shared" si="3"/>
        <v>29992275</v>
      </c>
      <c r="U171" s="117">
        <f>S171/درآمد!$F$12</f>
        <v>6.6019093801353409E-5</v>
      </c>
      <c r="W171" s="34"/>
      <c r="X171" s="37"/>
    </row>
    <row r="172" spans="1:24" ht="18.75">
      <c r="A172" s="31" t="s">
        <v>442</v>
      </c>
      <c r="C172" s="60">
        <v>0</v>
      </c>
      <c r="D172" s="60"/>
      <c r="E172" s="60">
        <v>0</v>
      </c>
      <c r="F172" s="60"/>
      <c r="G172" s="60">
        <v>0</v>
      </c>
      <c r="H172" s="60"/>
      <c r="I172" s="60">
        <v>0</v>
      </c>
      <c r="K172" s="117">
        <f>I172/درآمد!$F$12</f>
        <v>0</v>
      </c>
      <c r="M172" s="59">
        <v>0</v>
      </c>
      <c r="O172" s="59">
        <v>0</v>
      </c>
      <c r="Q172" s="60">
        <v>132569586</v>
      </c>
      <c r="S172" s="60">
        <f t="shared" si="3"/>
        <v>132569586</v>
      </c>
      <c r="U172" s="117">
        <f>S172/درآمد!$F$12</f>
        <v>2.9181260619078037E-4</v>
      </c>
      <c r="W172" s="34"/>
      <c r="X172" s="37"/>
    </row>
    <row r="173" spans="1:24" ht="18.75">
      <c r="A173" s="31" t="s">
        <v>443</v>
      </c>
      <c r="C173" s="60">
        <v>0</v>
      </c>
      <c r="D173" s="60"/>
      <c r="E173" s="60">
        <v>0</v>
      </c>
      <c r="F173" s="60"/>
      <c r="G173" s="60">
        <v>0</v>
      </c>
      <c r="H173" s="60"/>
      <c r="I173" s="60">
        <v>0</v>
      </c>
      <c r="K173" s="117">
        <f>I173/درآمد!$F$12</f>
        <v>0</v>
      </c>
      <c r="M173" s="59">
        <v>0</v>
      </c>
      <c r="O173" s="59">
        <v>0</v>
      </c>
      <c r="Q173" s="60">
        <v>486272081</v>
      </c>
      <c r="S173" s="60">
        <f t="shared" si="3"/>
        <v>486272081</v>
      </c>
      <c r="U173" s="117">
        <f>S173/درآمد!$F$12</f>
        <v>1.0703836947520094E-3</v>
      </c>
      <c r="W173" s="34"/>
      <c r="X173" s="37"/>
    </row>
    <row r="174" spans="1:24" ht="18.75">
      <c r="A174" s="31" t="s">
        <v>444</v>
      </c>
      <c r="C174" s="60">
        <v>0</v>
      </c>
      <c r="D174" s="60"/>
      <c r="E174" s="60">
        <v>0</v>
      </c>
      <c r="F174" s="60"/>
      <c r="G174" s="60">
        <v>0</v>
      </c>
      <c r="H174" s="60"/>
      <c r="I174" s="60">
        <v>0</v>
      </c>
      <c r="K174" s="117">
        <f>I174/درآمد!$F$12</f>
        <v>0</v>
      </c>
      <c r="M174" s="59">
        <v>0</v>
      </c>
      <c r="O174" s="59">
        <v>0</v>
      </c>
      <c r="Q174" s="60">
        <v>20693469</v>
      </c>
      <c r="S174" s="60">
        <f t="shared" si="3"/>
        <v>20693469</v>
      </c>
      <c r="U174" s="117">
        <f>S174/درآمد!$F$12</f>
        <v>4.555053162810754E-5</v>
      </c>
      <c r="W174" s="34"/>
      <c r="X174" s="37"/>
    </row>
    <row r="175" spans="1:24" ht="18.75">
      <c r="A175" s="31" t="s">
        <v>445</v>
      </c>
      <c r="C175" s="60">
        <v>0</v>
      </c>
      <c r="D175" s="60"/>
      <c r="E175" s="60">
        <v>0</v>
      </c>
      <c r="F175" s="60"/>
      <c r="G175" s="60">
        <v>0</v>
      </c>
      <c r="H175" s="60"/>
      <c r="I175" s="60">
        <v>0</v>
      </c>
      <c r="K175" s="117">
        <f>I175/درآمد!$F$12</f>
        <v>0</v>
      </c>
      <c r="M175" s="59">
        <v>0</v>
      </c>
      <c r="O175" s="59">
        <v>0</v>
      </c>
      <c r="Q175" s="60">
        <v>37436345</v>
      </c>
      <c r="S175" s="60">
        <f t="shared" si="3"/>
        <v>37436345</v>
      </c>
      <c r="U175" s="117">
        <f>S175/درآمد!$F$12</f>
        <v>8.2405005026621949E-5</v>
      </c>
      <c r="W175" s="34"/>
      <c r="X175" s="37"/>
    </row>
    <row r="176" spans="1:24" ht="18.75">
      <c r="A176" s="31" t="s">
        <v>99</v>
      </c>
      <c r="C176" s="60">
        <v>0</v>
      </c>
      <c r="D176" s="60"/>
      <c r="E176" s="60">
        <v>0</v>
      </c>
      <c r="F176" s="60"/>
      <c r="G176" s="60">
        <v>0</v>
      </c>
      <c r="H176" s="60"/>
      <c r="I176" s="60">
        <v>0</v>
      </c>
      <c r="K176" s="117">
        <f>I176/درآمد!$F$12</f>
        <v>0</v>
      </c>
      <c r="M176" s="59">
        <v>0</v>
      </c>
      <c r="O176" s="59">
        <v>0</v>
      </c>
      <c r="Q176" s="60">
        <v>61544149</v>
      </c>
      <c r="S176" s="60">
        <f t="shared" si="3"/>
        <v>61544149</v>
      </c>
      <c r="U176" s="117">
        <f>S176/درآمد!$F$12</f>
        <v>1.3547118202121949E-4</v>
      </c>
      <c r="W176" s="34"/>
      <c r="X176" s="37"/>
    </row>
    <row r="177" spans="1:24" ht="18.75">
      <c r="A177" s="31" t="s">
        <v>176</v>
      </c>
      <c r="C177" s="60">
        <v>0</v>
      </c>
      <c r="D177" s="60"/>
      <c r="E177" s="60">
        <v>0</v>
      </c>
      <c r="F177" s="60"/>
      <c r="G177" s="60">
        <v>0</v>
      </c>
      <c r="H177" s="60"/>
      <c r="I177" s="60">
        <v>0</v>
      </c>
      <c r="K177" s="117">
        <f>I177/درآمد!$F$12</f>
        <v>0</v>
      </c>
      <c r="M177" s="59">
        <v>0</v>
      </c>
      <c r="O177" s="59">
        <v>0</v>
      </c>
      <c r="Q177" s="60">
        <v>980748</v>
      </c>
      <c r="S177" s="60">
        <f t="shared" si="3"/>
        <v>980748</v>
      </c>
      <c r="U177" s="117">
        <f>S177/درآمد!$F$12</f>
        <v>2.1588257045352431E-6</v>
      </c>
      <c r="W177" s="34"/>
      <c r="X177" s="37"/>
    </row>
    <row r="178" spans="1:24" ht="18.75">
      <c r="A178" s="31" t="s">
        <v>112</v>
      </c>
      <c r="C178" s="60">
        <v>0</v>
      </c>
      <c r="D178" s="60"/>
      <c r="E178" s="60">
        <v>0</v>
      </c>
      <c r="F178" s="60"/>
      <c r="G178" s="60">
        <v>0</v>
      </c>
      <c r="H178" s="60"/>
      <c r="I178" s="60">
        <v>0</v>
      </c>
      <c r="K178" s="117">
        <f>I178/درآمد!$F$12</f>
        <v>0</v>
      </c>
      <c r="M178" s="59">
        <v>0</v>
      </c>
      <c r="O178" s="59">
        <v>0</v>
      </c>
      <c r="Q178" s="60">
        <v>36536756</v>
      </c>
      <c r="S178" s="60">
        <f t="shared" si="3"/>
        <v>36536756</v>
      </c>
      <c r="U178" s="117">
        <f>S178/درآمد!$F$12</f>
        <v>8.0424826778267473E-5</v>
      </c>
      <c r="W178" s="34"/>
      <c r="X178" s="37"/>
    </row>
    <row r="179" spans="1:24" ht="18.75">
      <c r="A179" s="31" t="s">
        <v>156</v>
      </c>
      <c r="C179" s="60">
        <v>0</v>
      </c>
      <c r="D179" s="60"/>
      <c r="E179" s="60">
        <v>0</v>
      </c>
      <c r="F179" s="60"/>
      <c r="G179" s="60">
        <v>0</v>
      </c>
      <c r="H179" s="60"/>
      <c r="I179" s="60">
        <v>0</v>
      </c>
      <c r="K179" s="117">
        <f>I179/درآمد!$F$12</f>
        <v>0</v>
      </c>
      <c r="M179" s="59">
        <v>0</v>
      </c>
      <c r="O179" s="59">
        <v>0</v>
      </c>
      <c r="Q179" s="60">
        <v>534819068</v>
      </c>
      <c r="S179" s="60">
        <f t="shared" si="3"/>
        <v>534819068</v>
      </c>
      <c r="U179" s="117">
        <f>S179/درآمد!$F$12</f>
        <v>1.1772454812795765E-3</v>
      </c>
      <c r="W179" s="34"/>
      <c r="X179" s="37"/>
    </row>
    <row r="180" spans="1:24" ht="18.75">
      <c r="A180" s="31" t="s">
        <v>120</v>
      </c>
      <c r="C180" s="60">
        <v>0</v>
      </c>
      <c r="D180" s="60"/>
      <c r="E180" s="60">
        <v>0</v>
      </c>
      <c r="F180" s="60"/>
      <c r="G180" s="60">
        <v>0</v>
      </c>
      <c r="H180" s="60"/>
      <c r="I180" s="60">
        <v>0</v>
      </c>
      <c r="K180" s="117">
        <f>I180/درآمد!$F$12</f>
        <v>0</v>
      </c>
      <c r="M180" s="59">
        <v>0</v>
      </c>
      <c r="O180" s="59">
        <v>0</v>
      </c>
      <c r="Q180" s="60">
        <v>79661327</v>
      </c>
      <c r="S180" s="60">
        <f t="shared" si="3"/>
        <v>79661327</v>
      </c>
      <c r="U180" s="117">
        <f>S180/درآمد!$F$12</f>
        <v>1.753507734759463E-4</v>
      </c>
      <c r="W180" s="34"/>
      <c r="X180" s="37"/>
    </row>
    <row r="181" spans="1:24" ht="18.75">
      <c r="A181" s="31" t="s">
        <v>159</v>
      </c>
      <c r="C181" s="60">
        <v>0</v>
      </c>
      <c r="D181" s="60"/>
      <c r="E181" s="60">
        <v>0</v>
      </c>
      <c r="F181" s="60"/>
      <c r="G181" s="60">
        <v>0</v>
      </c>
      <c r="H181" s="60"/>
      <c r="I181" s="60">
        <v>0</v>
      </c>
      <c r="K181" s="117">
        <f>I181/درآمد!$F$12</f>
        <v>0</v>
      </c>
      <c r="M181" s="59">
        <v>0</v>
      </c>
      <c r="O181" s="59">
        <v>0</v>
      </c>
      <c r="Q181" s="60">
        <v>17035613</v>
      </c>
      <c r="S181" s="60">
        <f t="shared" si="3"/>
        <v>17035613</v>
      </c>
      <c r="U181" s="117">
        <f>S181/درآمد!$F$12</f>
        <v>3.7498847040131353E-5</v>
      </c>
      <c r="W181" s="34"/>
    </row>
    <row r="182" spans="1:24" ht="18.75">
      <c r="A182" s="31" t="s">
        <v>125</v>
      </c>
      <c r="C182" s="60">
        <v>0</v>
      </c>
      <c r="D182" s="60"/>
      <c r="E182" s="60">
        <v>0</v>
      </c>
      <c r="F182" s="60"/>
      <c r="G182" s="60">
        <v>0</v>
      </c>
      <c r="H182" s="60"/>
      <c r="I182" s="60">
        <v>0</v>
      </c>
      <c r="K182" s="117">
        <f>I182/درآمد!$F$12</f>
        <v>0</v>
      </c>
      <c r="M182" s="59">
        <v>0</v>
      </c>
      <c r="O182" s="59">
        <v>0</v>
      </c>
      <c r="Q182" s="60">
        <v>20994593</v>
      </c>
      <c r="S182" s="60">
        <f t="shared" si="3"/>
        <v>20994593</v>
      </c>
      <c r="U182" s="117">
        <f>S182/درآمد!$F$12</f>
        <v>4.6213366761549021E-5</v>
      </c>
      <c r="W182" s="34"/>
    </row>
    <row r="183" spans="1:24" ht="18.75">
      <c r="A183" s="31" t="s">
        <v>151</v>
      </c>
      <c r="C183" s="60">
        <v>0</v>
      </c>
      <c r="D183" s="60"/>
      <c r="E183" s="60">
        <v>0</v>
      </c>
      <c r="F183" s="60"/>
      <c r="G183" s="60">
        <v>0</v>
      </c>
      <c r="H183" s="60"/>
      <c r="I183" s="60">
        <v>0</v>
      </c>
      <c r="K183" s="117">
        <f>I183/درآمد!$F$12</f>
        <v>0</v>
      </c>
      <c r="M183" s="59">
        <v>0</v>
      </c>
      <c r="O183" s="59">
        <v>0</v>
      </c>
      <c r="Q183" s="60">
        <v>639836</v>
      </c>
      <c r="S183" s="60">
        <f t="shared" si="3"/>
        <v>639836</v>
      </c>
      <c r="U183" s="117">
        <f>S183/درآمد!$F$12</f>
        <v>1.4084090953914887E-6</v>
      </c>
      <c r="W183" s="34"/>
    </row>
    <row r="184" spans="1:24" ht="18.75">
      <c r="A184" s="31" t="s">
        <v>180</v>
      </c>
      <c r="C184" s="60">
        <v>0</v>
      </c>
      <c r="D184" s="60"/>
      <c r="E184" s="60">
        <v>0</v>
      </c>
      <c r="F184" s="60"/>
      <c r="G184" s="60">
        <v>0</v>
      </c>
      <c r="H184" s="60"/>
      <c r="I184" s="60">
        <v>0</v>
      </c>
      <c r="K184" s="117">
        <f>I184/درآمد!$F$12</f>
        <v>0</v>
      </c>
      <c r="M184" s="59">
        <v>0</v>
      </c>
      <c r="O184" s="59">
        <v>0</v>
      </c>
      <c r="Q184" s="60">
        <v>67752550</v>
      </c>
      <c r="S184" s="60">
        <f t="shared" si="3"/>
        <v>67752550</v>
      </c>
      <c r="U184" s="117">
        <f>S184/درآمد!$F$12</f>
        <v>1.491371346031899E-4</v>
      </c>
      <c r="W184" s="34"/>
    </row>
    <row r="185" spans="1:24" ht="18.75">
      <c r="A185" s="31" t="s">
        <v>177</v>
      </c>
      <c r="C185" s="60">
        <v>0</v>
      </c>
      <c r="D185" s="60"/>
      <c r="E185" s="60">
        <v>0</v>
      </c>
      <c r="F185" s="60"/>
      <c r="G185" s="60">
        <v>0</v>
      </c>
      <c r="H185" s="60"/>
      <c r="I185" s="60">
        <v>0</v>
      </c>
      <c r="K185" s="117">
        <f>I185/درآمد!$F$12</f>
        <v>0</v>
      </c>
      <c r="M185" s="59">
        <v>0</v>
      </c>
      <c r="O185" s="59">
        <v>0</v>
      </c>
      <c r="Q185" s="60">
        <v>3599073</v>
      </c>
      <c r="S185" s="60">
        <f t="shared" si="3"/>
        <v>3599073</v>
      </c>
      <c r="U185" s="117">
        <f>S185/درآمد!$F$12</f>
        <v>7.9222912561624101E-6</v>
      </c>
      <c r="W185" s="34"/>
    </row>
    <row r="186" spans="1:24" ht="18.75">
      <c r="A186" s="31" t="s">
        <v>446</v>
      </c>
      <c r="C186" s="60">
        <v>0</v>
      </c>
      <c r="D186" s="60"/>
      <c r="E186" s="60">
        <v>0</v>
      </c>
      <c r="F186" s="60"/>
      <c r="G186" s="60">
        <v>0</v>
      </c>
      <c r="H186" s="60"/>
      <c r="I186" s="60">
        <v>0</v>
      </c>
      <c r="K186" s="117">
        <f>I186/درآمد!$F$12</f>
        <v>0</v>
      </c>
      <c r="M186" s="59">
        <v>0</v>
      </c>
      <c r="O186" s="59">
        <v>0</v>
      </c>
      <c r="Q186" s="60">
        <v>120578179</v>
      </c>
      <c r="S186" s="60">
        <f t="shared" si="3"/>
        <v>120578179</v>
      </c>
      <c r="U186" s="117">
        <f>S186/درآمد!$F$12</f>
        <v>2.6541708189183321E-4</v>
      </c>
      <c r="W186" s="34"/>
    </row>
    <row r="187" spans="1:24" ht="18.75">
      <c r="A187" s="31" t="s">
        <v>447</v>
      </c>
      <c r="C187" s="60">
        <v>0</v>
      </c>
      <c r="D187" s="60"/>
      <c r="E187" s="60">
        <v>0</v>
      </c>
      <c r="F187" s="60"/>
      <c r="G187" s="60">
        <v>0</v>
      </c>
      <c r="H187" s="60"/>
      <c r="I187" s="60">
        <v>0</v>
      </c>
      <c r="K187" s="117">
        <f>I187/درآمد!$F$12</f>
        <v>0</v>
      </c>
      <c r="M187" s="59">
        <v>0</v>
      </c>
      <c r="O187" s="59">
        <v>0</v>
      </c>
      <c r="Q187" s="60">
        <v>1818800</v>
      </c>
      <c r="S187" s="60">
        <f t="shared" si="3"/>
        <v>1818800</v>
      </c>
      <c r="U187" s="117">
        <f>S187/درآمد!$F$12</f>
        <v>4.0035485072706751E-6</v>
      </c>
      <c r="W187" s="34"/>
    </row>
    <row r="188" spans="1:24" ht="18.75">
      <c r="A188" s="31" t="s">
        <v>448</v>
      </c>
      <c r="C188" s="60">
        <v>0</v>
      </c>
      <c r="D188" s="60"/>
      <c r="E188" s="60">
        <v>0</v>
      </c>
      <c r="F188" s="60"/>
      <c r="G188" s="60">
        <v>0</v>
      </c>
      <c r="H188" s="60"/>
      <c r="I188" s="60">
        <v>0</v>
      </c>
      <c r="K188" s="117">
        <f>I188/درآمد!$F$12</f>
        <v>0</v>
      </c>
      <c r="M188" s="59">
        <v>0</v>
      </c>
      <c r="O188" s="59">
        <v>0</v>
      </c>
      <c r="Q188" s="60">
        <v>54811108</v>
      </c>
      <c r="S188" s="60">
        <f t="shared" si="3"/>
        <v>54811108</v>
      </c>
      <c r="U188" s="117">
        <f>S188/درآمد!$F$12</f>
        <v>1.2065039015573551E-4</v>
      </c>
      <c r="W188" s="34"/>
    </row>
    <row r="189" spans="1:24" ht="18.75">
      <c r="A189" s="31" t="s">
        <v>449</v>
      </c>
      <c r="C189" s="60">
        <v>0</v>
      </c>
      <c r="D189" s="60"/>
      <c r="E189" s="60">
        <v>0</v>
      </c>
      <c r="F189" s="60"/>
      <c r="G189" s="60">
        <v>0</v>
      </c>
      <c r="H189" s="60"/>
      <c r="I189" s="60">
        <v>0</v>
      </c>
      <c r="K189" s="117">
        <f>I189/درآمد!$F$12</f>
        <v>0</v>
      </c>
      <c r="M189" s="59">
        <v>0</v>
      </c>
      <c r="O189" s="59">
        <v>0</v>
      </c>
      <c r="Q189" s="60">
        <v>208473878</v>
      </c>
      <c r="S189" s="60">
        <f t="shared" si="3"/>
        <v>208473878</v>
      </c>
      <c r="U189" s="117">
        <f>S189/درآمد!$F$12</f>
        <v>4.5889338193964635E-4</v>
      </c>
      <c r="W189" s="34"/>
    </row>
    <row r="190" spans="1:24" ht="18.75">
      <c r="A190" s="31" t="s">
        <v>450</v>
      </c>
      <c r="C190" s="60">
        <v>0</v>
      </c>
      <c r="D190" s="60"/>
      <c r="E190" s="60">
        <v>0</v>
      </c>
      <c r="F190" s="60"/>
      <c r="G190" s="60">
        <v>0</v>
      </c>
      <c r="H190" s="60"/>
      <c r="I190" s="60">
        <v>0</v>
      </c>
      <c r="K190" s="117">
        <f>I190/درآمد!$F$12</f>
        <v>0</v>
      </c>
      <c r="M190" s="59">
        <v>0</v>
      </c>
      <c r="O190" s="59">
        <v>0</v>
      </c>
      <c r="Q190" s="60">
        <v>-351790</v>
      </c>
      <c r="S190" s="60">
        <f t="shared" si="3"/>
        <v>-351790</v>
      </c>
      <c r="U190" s="117">
        <f>S190/درآمد!$F$12</f>
        <v>-7.7436129831358627E-7</v>
      </c>
      <c r="W190" s="34"/>
    </row>
    <row r="191" spans="1:24" ht="18.75">
      <c r="A191" s="31" t="s">
        <v>451</v>
      </c>
      <c r="C191" s="60">
        <v>0</v>
      </c>
      <c r="D191" s="60"/>
      <c r="E191" s="60">
        <v>0</v>
      </c>
      <c r="F191" s="60"/>
      <c r="G191" s="60">
        <v>0</v>
      </c>
      <c r="H191" s="60"/>
      <c r="I191" s="60">
        <v>0</v>
      </c>
      <c r="K191" s="117">
        <f>I191/درآمد!$F$12</f>
        <v>0</v>
      </c>
      <c r="M191" s="59">
        <v>0</v>
      </c>
      <c r="O191" s="59">
        <v>0</v>
      </c>
      <c r="Q191" s="60">
        <v>52766409</v>
      </c>
      <c r="S191" s="60">
        <f t="shared" si="3"/>
        <v>52766409</v>
      </c>
      <c r="U191" s="117">
        <f>S191/درآمد!$F$12</f>
        <v>1.1614959203100061E-4</v>
      </c>
      <c r="W191" s="34"/>
    </row>
    <row r="192" spans="1:24" ht="18.75">
      <c r="A192" s="31" t="s">
        <v>452</v>
      </c>
      <c r="C192" s="60">
        <v>0</v>
      </c>
      <c r="D192" s="60"/>
      <c r="E192" s="60">
        <v>0</v>
      </c>
      <c r="F192" s="60"/>
      <c r="G192" s="60">
        <v>0</v>
      </c>
      <c r="H192" s="60"/>
      <c r="I192" s="60">
        <v>0</v>
      </c>
      <c r="K192" s="117">
        <f>I192/درآمد!$F$12</f>
        <v>0</v>
      </c>
      <c r="M192" s="59">
        <v>0</v>
      </c>
      <c r="O192" s="59">
        <v>0</v>
      </c>
      <c r="Q192" s="60">
        <v>-454752800</v>
      </c>
      <c r="S192" s="60">
        <f t="shared" si="3"/>
        <v>-454752800</v>
      </c>
      <c r="U192" s="117">
        <f>S192/درآمد!$F$12</f>
        <v>-1.0010033503503187E-3</v>
      </c>
      <c r="W192" s="34"/>
    </row>
    <row r="193" spans="1:23" ht="18.75">
      <c r="A193" s="31" t="s">
        <v>453</v>
      </c>
      <c r="C193" s="60">
        <v>0</v>
      </c>
      <c r="D193" s="60"/>
      <c r="E193" s="60">
        <v>0</v>
      </c>
      <c r="F193" s="60"/>
      <c r="G193" s="60">
        <v>0</v>
      </c>
      <c r="H193" s="60"/>
      <c r="I193" s="60">
        <v>0</v>
      </c>
      <c r="K193" s="117">
        <f>I193/درآمد!$F$12</f>
        <v>0</v>
      </c>
      <c r="M193" s="59">
        <v>0</v>
      </c>
      <c r="O193" s="59">
        <v>0</v>
      </c>
      <c r="Q193" s="60">
        <v>9745918</v>
      </c>
      <c r="S193" s="60">
        <f t="shared" si="3"/>
        <v>9745918</v>
      </c>
      <c r="U193" s="117">
        <f>S193/درآمد!$F$12</f>
        <v>2.1452746569651641E-5</v>
      </c>
      <c r="W193" s="34"/>
    </row>
    <row r="194" spans="1:23" ht="18.75">
      <c r="A194" s="31" t="s">
        <v>454</v>
      </c>
      <c r="C194" s="60">
        <v>0</v>
      </c>
      <c r="D194" s="60"/>
      <c r="E194" s="60">
        <v>0</v>
      </c>
      <c r="F194" s="60"/>
      <c r="G194" s="60">
        <v>0</v>
      </c>
      <c r="H194" s="60"/>
      <c r="I194" s="60">
        <v>0</v>
      </c>
      <c r="K194" s="117">
        <f>I194/درآمد!$F$12</f>
        <v>0</v>
      </c>
      <c r="M194" s="59">
        <v>0</v>
      </c>
      <c r="O194" s="59">
        <v>0</v>
      </c>
      <c r="Q194" s="60">
        <v>30928449</v>
      </c>
      <c r="S194" s="60">
        <f t="shared" si="3"/>
        <v>30928449</v>
      </c>
      <c r="U194" s="117">
        <f>S194/درآمد!$F$12</f>
        <v>6.8079803071336708E-5</v>
      </c>
      <c r="W194" s="34"/>
    </row>
    <row r="195" spans="1:23" ht="18.75">
      <c r="A195" s="31" t="s">
        <v>455</v>
      </c>
      <c r="C195" s="60">
        <v>0</v>
      </c>
      <c r="D195" s="60"/>
      <c r="E195" s="60">
        <v>0</v>
      </c>
      <c r="F195" s="60"/>
      <c r="G195" s="60">
        <v>0</v>
      </c>
      <c r="H195" s="60"/>
      <c r="I195" s="60">
        <v>0</v>
      </c>
      <c r="K195" s="117">
        <f>I195/درآمد!$F$12</f>
        <v>0</v>
      </c>
      <c r="M195" s="59">
        <v>0</v>
      </c>
      <c r="O195" s="59">
        <v>0</v>
      </c>
      <c r="Q195" s="60">
        <v>96876</v>
      </c>
      <c r="S195" s="60">
        <f t="shared" si="3"/>
        <v>96876</v>
      </c>
      <c r="U195" s="117">
        <f>S195/درآمد!$F$12</f>
        <v>2.1324376797358364E-7</v>
      </c>
      <c r="W195" s="34"/>
    </row>
    <row r="196" spans="1:23" ht="18.75">
      <c r="A196" s="31" t="s">
        <v>456</v>
      </c>
      <c r="C196" s="60">
        <v>0</v>
      </c>
      <c r="D196" s="60"/>
      <c r="E196" s="60">
        <v>0</v>
      </c>
      <c r="F196" s="60"/>
      <c r="G196" s="60">
        <v>0</v>
      </c>
      <c r="H196" s="60"/>
      <c r="I196" s="60">
        <v>0</v>
      </c>
      <c r="K196" s="117">
        <f>I196/درآمد!$F$12</f>
        <v>0</v>
      </c>
      <c r="M196" s="59">
        <v>0</v>
      </c>
      <c r="O196" s="59">
        <v>0</v>
      </c>
      <c r="Q196" s="60">
        <v>1060295</v>
      </c>
      <c r="S196" s="60">
        <f t="shared" si="3"/>
        <v>1060295</v>
      </c>
      <c r="U196" s="117">
        <f>S196/درآمد!$F$12</f>
        <v>2.3339248210449528E-6</v>
      </c>
      <c r="W196" s="34"/>
    </row>
    <row r="197" spans="1:23" ht="18.75">
      <c r="A197" s="31" t="s">
        <v>457</v>
      </c>
      <c r="C197" s="60">
        <v>0</v>
      </c>
      <c r="D197" s="60"/>
      <c r="E197" s="60">
        <v>0</v>
      </c>
      <c r="F197" s="60"/>
      <c r="G197" s="60">
        <v>0</v>
      </c>
      <c r="H197" s="60"/>
      <c r="I197" s="60">
        <v>0</v>
      </c>
      <c r="K197" s="117">
        <f>I197/درآمد!$F$12</f>
        <v>0</v>
      </c>
      <c r="M197" s="59">
        <v>0</v>
      </c>
      <c r="O197" s="59">
        <v>0</v>
      </c>
      <c r="Q197" s="60">
        <v>-39087607</v>
      </c>
      <c r="S197" s="60">
        <f t="shared" si="3"/>
        <v>-39087607</v>
      </c>
      <c r="U197" s="117">
        <f>S197/درآمد!$F$12</f>
        <v>-8.6039768340462279E-5</v>
      </c>
      <c r="W197" s="34"/>
    </row>
    <row r="198" spans="1:23" ht="18.75">
      <c r="A198" s="31" t="s">
        <v>458</v>
      </c>
      <c r="C198" s="60">
        <v>0</v>
      </c>
      <c r="D198" s="60"/>
      <c r="E198" s="60">
        <v>0</v>
      </c>
      <c r="F198" s="60"/>
      <c r="G198" s="60">
        <v>0</v>
      </c>
      <c r="H198" s="60"/>
      <c r="I198" s="60">
        <v>0</v>
      </c>
      <c r="K198" s="117">
        <f>I198/درآمد!$F$12</f>
        <v>0</v>
      </c>
      <c r="M198" s="59">
        <v>0</v>
      </c>
      <c r="O198" s="59">
        <v>0</v>
      </c>
      <c r="Q198" s="60">
        <v>-32045690</v>
      </c>
      <c r="S198" s="60">
        <f t="shared" si="3"/>
        <v>-32045690</v>
      </c>
      <c r="U198" s="117">
        <f>S198/درآمد!$F$12</f>
        <v>-7.0539077613788657E-5</v>
      </c>
      <c r="W198" s="34"/>
    </row>
    <row r="199" spans="1:23" ht="18.75">
      <c r="A199" s="31" t="s">
        <v>459</v>
      </c>
      <c r="C199" s="60">
        <v>0</v>
      </c>
      <c r="D199" s="60"/>
      <c r="E199" s="60">
        <v>0</v>
      </c>
      <c r="F199" s="60"/>
      <c r="G199" s="60">
        <v>0</v>
      </c>
      <c r="H199" s="60"/>
      <c r="I199" s="60">
        <v>0</v>
      </c>
      <c r="K199" s="117">
        <f>I199/درآمد!$F$12</f>
        <v>0</v>
      </c>
      <c r="M199" s="59">
        <v>0</v>
      </c>
      <c r="O199" s="59">
        <v>0</v>
      </c>
      <c r="Q199" s="60">
        <v>6674386</v>
      </c>
      <c r="S199" s="60">
        <f t="shared" si="3"/>
        <v>6674386</v>
      </c>
      <c r="U199" s="117">
        <f>S199/درآمد!$F$12</f>
        <v>1.4691680287688746E-5</v>
      </c>
      <c r="W199" s="34"/>
    </row>
    <row r="200" spans="1:23" ht="18.75">
      <c r="A200" s="31" t="s">
        <v>460</v>
      </c>
      <c r="C200" s="60">
        <v>0</v>
      </c>
      <c r="D200" s="60"/>
      <c r="E200" s="60">
        <v>0</v>
      </c>
      <c r="F200" s="60"/>
      <c r="G200" s="60">
        <v>0</v>
      </c>
      <c r="H200" s="60"/>
      <c r="I200" s="60">
        <v>0</v>
      </c>
      <c r="K200" s="117">
        <f>I200/درآمد!$F$12</f>
        <v>0</v>
      </c>
      <c r="M200" s="59">
        <v>0</v>
      </c>
      <c r="O200" s="59">
        <v>0</v>
      </c>
      <c r="Q200" s="60">
        <v>138482382</v>
      </c>
      <c r="S200" s="60">
        <f t="shared" si="3"/>
        <v>138482382</v>
      </c>
      <c r="U200" s="117">
        <f>S200/درآمد!$F$12</f>
        <v>3.0482787208015584E-4</v>
      </c>
      <c r="W200" s="34"/>
    </row>
    <row r="201" spans="1:23" ht="18.75">
      <c r="A201" s="31" t="s">
        <v>461</v>
      </c>
      <c r="C201" s="60">
        <v>0</v>
      </c>
      <c r="D201" s="60"/>
      <c r="E201" s="60">
        <v>0</v>
      </c>
      <c r="F201" s="60"/>
      <c r="G201" s="60">
        <v>0</v>
      </c>
      <c r="H201" s="60"/>
      <c r="I201" s="60">
        <v>0</v>
      </c>
      <c r="K201" s="117">
        <f>I201/درآمد!$F$12</f>
        <v>0</v>
      </c>
      <c r="M201" s="59">
        <v>0</v>
      </c>
      <c r="O201" s="59">
        <v>0</v>
      </c>
      <c r="Q201" s="60">
        <v>-22595148</v>
      </c>
      <c r="S201" s="60">
        <f t="shared" si="3"/>
        <v>-22595148</v>
      </c>
      <c r="U201" s="117">
        <f>S201/درآمد!$F$12</f>
        <v>-4.9736513661183188E-5</v>
      </c>
      <c r="W201" s="34"/>
    </row>
    <row r="202" spans="1:23" ht="18.75">
      <c r="A202" s="31" t="s">
        <v>462</v>
      </c>
      <c r="C202" s="60">
        <v>0</v>
      </c>
      <c r="D202" s="60"/>
      <c r="E202" s="60">
        <v>0</v>
      </c>
      <c r="F202" s="60"/>
      <c r="G202" s="60">
        <v>0</v>
      </c>
      <c r="H202" s="60"/>
      <c r="I202" s="60">
        <v>0</v>
      </c>
      <c r="K202" s="117">
        <f>I202/درآمد!$F$12</f>
        <v>0</v>
      </c>
      <c r="M202" s="59">
        <v>0</v>
      </c>
      <c r="O202" s="59">
        <v>0</v>
      </c>
      <c r="Q202" s="60">
        <v>718985085</v>
      </c>
      <c r="S202" s="60">
        <f t="shared" si="3"/>
        <v>718985085</v>
      </c>
      <c r="U202" s="117">
        <f>S202/درآمد!$F$12</f>
        <v>1.5826323201020614E-3</v>
      </c>
      <c r="W202" s="34"/>
    </row>
    <row r="203" spans="1:23" ht="18.75">
      <c r="A203" s="31" t="s">
        <v>463</v>
      </c>
      <c r="C203" s="60">
        <v>0</v>
      </c>
      <c r="D203" s="60"/>
      <c r="E203" s="60">
        <v>0</v>
      </c>
      <c r="F203" s="60"/>
      <c r="G203" s="60">
        <v>0</v>
      </c>
      <c r="H203" s="60"/>
      <c r="I203" s="60">
        <v>0</v>
      </c>
      <c r="K203" s="117">
        <f>I203/درآمد!$F$12</f>
        <v>0</v>
      </c>
      <c r="M203" s="59">
        <v>0</v>
      </c>
      <c r="O203" s="59">
        <v>0</v>
      </c>
      <c r="Q203" s="60">
        <v>-889278886</v>
      </c>
      <c r="S203" s="60">
        <f t="shared" si="3"/>
        <v>-889278886</v>
      </c>
      <c r="U203" s="117">
        <f>S203/درآمد!$F$12</f>
        <v>-1.9574835917047662E-3</v>
      </c>
      <c r="W203" s="34"/>
    </row>
    <row r="204" spans="1:23" ht="18.75">
      <c r="A204" s="31" t="s">
        <v>464</v>
      </c>
      <c r="C204" s="60">
        <v>0</v>
      </c>
      <c r="D204" s="60"/>
      <c r="E204" s="60">
        <v>0</v>
      </c>
      <c r="F204" s="60"/>
      <c r="G204" s="60">
        <v>0</v>
      </c>
      <c r="H204" s="60"/>
      <c r="I204" s="60">
        <v>0</v>
      </c>
      <c r="K204" s="117">
        <f>I204/درآمد!$F$12</f>
        <v>0</v>
      </c>
      <c r="M204" s="59">
        <v>0</v>
      </c>
      <c r="O204" s="59">
        <v>0</v>
      </c>
      <c r="Q204" s="60">
        <v>837526144</v>
      </c>
      <c r="S204" s="60">
        <f t="shared" si="3"/>
        <v>837526144</v>
      </c>
      <c r="U204" s="117">
        <f>S204/درآمد!$F$12</f>
        <v>1.8435652867887422E-3</v>
      </c>
      <c r="W204" s="34"/>
    </row>
    <row r="205" spans="1:23" ht="19.5" thickBot="1">
      <c r="A205" s="45" t="s">
        <v>415</v>
      </c>
      <c r="C205" s="29">
        <f>SUM(C159:C204)</f>
        <v>15327425513</v>
      </c>
      <c r="E205" s="29">
        <f>SUM(E159:E204)</f>
        <v>220139864589</v>
      </c>
      <c r="G205" s="29">
        <f>SUM(G159:G204)</f>
        <v>33787011273</v>
      </c>
      <c r="I205" s="29">
        <f>SUM(I159:I204)</f>
        <v>269254301375</v>
      </c>
      <c r="K205" s="126">
        <f>SUM(K159:K204)</f>
        <v>0.59268344861781896</v>
      </c>
      <c r="M205" s="29">
        <f>SUM(M159:M204)</f>
        <v>42891223050</v>
      </c>
      <c r="O205" s="29">
        <f>SUM(O159:O204)</f>
        <v>295975745843</v>
      </c>
      <c r="Q205" s="29">
        <f>SUM(Q159:Q204)</f>
        <v>56864262487</v>
      </c>
      <c r="S205" s="29">
        <f>SUM(S159:S204)</f>
        <v>395731231380</v>
      </c>
      <c r="U205" s="126">
        <f>SUM(U159:U204)</f>
        <v>0.87108488051010824</v>
      </c>
      <c r="W205" s="34"/>
    </row>
    <row r="206" spans="1:23" ht="19.5" thickTop="1">
      <c r="A206" s="213">
        <v>13</v>
      </c>
      <c r="B206" s="213"/>
      <c r="C206" s="213"/>
      <c r="D206" s="213"/>
      <c r="E206" s="213"/>
      <c r="F206" s="213"/>
      <c r="G206" s="213"/>
      <c r="H206" s="213"/>
      <c r="I206" s="213"/>
      <c r="J206" s="213"/>
      <c r="K206" s="213"/>
      <c r="L206" s="213"/>
      <c r="M206" s="213"/>
      <c r="N206" s="213"/>
      <c r="O206" s="213"/>
      <c r="P206" s="213"/>
      <c r="Q206" s="213"/>
      <c r="R206" s="213"/>
      <c r="S206" s="213"/>
      <c r="T206" s="213"/>
      <c r="U206" s="213"/>
      <c r="V206" s="213"/>
      <c r="W206" s="34"/>
    </row>
    <row r="207" spans="1:23" ht="25.5">
      <c r="A207" s="207" t="s">
        <v>0</v>
      </c>
      <c r="B207" s="207"/>
      <c r="C207" s="207"/>
      <c r="D207" s="207"/>
      <c r="E207" s="207"/>
      <c r="F207" s="207"/>
      <c r="G207" s="207"/>
      <c r="H207" s="207"/>
      <c r="I207" s="207"/>
      <c r="J207" s="207"/>
      <c r="K207" s="207"/>
      <c r="L207" s="207"/>
      <c r="M207" s="207"/>
      <c r="N207" s="207"/>
      <c r="O207" s="207"/>
      <c r="P207" s="207"/>
      <c r="Q207" s="207"/>
      <c r="R207" s="207"/>
      <c r="S207" s="207"/>
      <c r="T207" s="207"/>
      <c r="U207" s="207"/>
      <c r="W207" s="34"/>
    </row>
    <row r="208" spans="1:23" ht="25.5">
      <c r="A208" s="207" t="s">
        <v>278</v>
      </c>
      <c r="B208" s="207"/>
      <c r="C208" s="207"/>
      <c r="D208" s="207"/>
      <c r="E208" s="207"/>
      <c r="F208" s="207"/>
      <c r="G208" s="207"/>
      <c r="H208" s="207"/>
      <c r="I208" s="207"/>
      <c r="J208" s="207"/>
      <c r="K208" s="207"/>
      <c r="L208" s="207"/>
      <c r="M208" s="207"/>
      <c r="N208" s="207"/>
      <c r="O208" s="207"/>
      <c r="P208" s="207"/>
      <c r="Q208" s="207"/>
      <c r="R208" s="207"/>
      <c r="S208" s="207"/>
      <c r="T208" s="207"/>
      <c r="U208" s="207"/>
      <c r="W208" s="34"/>
    </row>
    <row r="209" spans="1:23" ht="25.5">
      <c r="A209" s="207" t="s">
        <v>2</v>
      </c>
      <c r="B209" s="207"/>
      <c r="C209" s="207"/>
      <c r="D209" s="207"/>
      <c r="E209" s="207"/>
      <c r="F209" s="207"/>
      <c r="G209" s="207"/>
      <c r="H209" s="207"/>
      <c r="I209" s="207"/>
      <c r="J209" s="207"/>
      <c r="K209" s="207"/>
      <c r="L209" s="207"/>
      <c r="M209" s="207"/>
      <c r="N209" s="207"/>
      <c r="O209" s="207"/>
      <c r="P209" s="207"/>
      <c r="Q209" s="207"/>
      <c r="R209" s="207"/>
      <c r="S209" s="207"/>
      <c r="T209" s="207"/>
      <c r="U209" s="207"/>
      <c r="W209" s="34"/>
    </row>
    <row r="210" spans="1:23" ht="21">
      <c r="C210" s="217" t="s">
        <v>293</v>
      </c>
      <c r="D210" s="217"/>
      <c r="E210" s="217"/>
      <c r="F210" s="217"/>
      <c r="G210" s="217"/>
      <c r="H210" s="217"/>
      <c r="I210" s="217"/>
      <c r="J210" s="217"/>
      <c r="K210" s="217"/>
      <c r="M210" s="217" t="s">
        <v>294</v>
      </c>
      <c r="N210" s="217"/>
      <c r="O210" s="217"/>
      <c r="P210" s="217"/>
      <c r="Q210" s="217"/>
      <c r="R210" s="217"/>
      <c r="S210" s="217"/>
      <c r="T210" s="217"/>
      <c r="U210" s="217"/>
      <c r="W210" s="34"/>
    </row>
    <row r="211" spans="1:23" ht="21">
      <c r="C211" s="28"/>
      <c r="D211" s="28"/>
      <c r="E211" s="28"/>
      <c r="F211" s="28"/>
      <c r="G211" s="28"/>
      <c r="H211" s="28"/>
      <c r="I211" s="210" t="s">
        <v>85</v>
      </c>
      <c r="J211" s="210"/>
      <c r="K211" s="210"/>
      <c r="M211" s="28"/>
      <c r="N211" s="28"/>
      <c r="O211" s="28"/>
      <c r="P211" s="28"/>
      <c r="Q211" s="28"/>
      <c r="R211" s="28"/>
      <c r="S211" s="210" t="s">
        <v>85</v>
      </c>
      <c r="T211" s="210"/>
      <c r="U211" s="210"/>
      <c r="W211" s="34"/>
    </row>
    <row r="212" spans="1:23" ht="21">
      <c r="A212" s="32" t="s">
        <v>295</v>
      </c>
      <c r="C212" s="3" t="s">
        <v>296</v>
      </c>
      <c r="E212" s="3" t="s">
        <v>297</v>
      </c>
      <c r="G212" s="3" t="s">
        <v>298</v>
      </c>
      <c r="I212" s="5" t="s">
        <v>268</v>
      </c>
      <c r="J212" s="28"/>
      <c r="K212" s="136" t="s">
        <v>283</v>
      </c>
      <c r="M212" s="3" t="s">
        <v>296</v>
      </c>
      <c r="O212" s="50" t="s">
        <v>297</v>
      </c>
      <c r="Q212" s="3" t="s">
        <v>298</v>
      </c>
      <c r="S212" s="35" t="s">
        <v>268</v>
      </c>
      <c r="T212" s="28"/>
      <c r="U212" s="136" t="s">
        <v>283</v>
      </c>
      <c r="W212" s="34"/>
    </row>
    <row r="213" spans="1:23" ht="18.75">
      <c r="A213" s="31" t="s">
        <v>417</v>
      </c>
      <c r="C213" s="59">
        <f>C205</f>
        <v>15327425513</v>
      </c>
      <c r="E213" s="59">
        <f>E205</f>
        <v>220139864589</v>
      </c>
      <c r="F213" s="60"/>
      <c r="G213" s="59">
        <f>G205</f>
        <v>33787011273</v>
      </c>
      <c r="H213" s="60"/>
      <c r="I213" s="59">
        <f>I205</f>
        <v>269254301375</v>
      </c>
      <c r="K213" s="117">
        <f>K205</f>
        <v>0.59268344861781896</v>
      </c>
      <c r="M213" s="59">
        <f>M205</f>
        <v>42891223050</v>
      </c>
      <c r="O213" s="59">
        <f>O205</f>
        <v>295975745843</v>
      </c>
      <c r="Q213" s="59">
        <f>Q205</f>
        <v>56864262487</v>
      </c>
      <c r="S213" s="59">
        <f>S205</f>
        <v>395731231380</v>
      </c>
      <c r="U213" s="117">
        <f>U205</f>
        <v>0.87108488051010824</v>
      </c>
      <c r="W213" s="34"/>
    </row>
    <row r="214" spans="1:23" ht="18.75">
      <c r="A214" s="31" t="s">
        <v>465</v>
      </c>
      <c r="C214" s="60">
        <v>0</v>
      </c>
      <c r="D214" s="60"/>
      <c r="E214" s="60">
        <v>0</v>
      </c>
      <c r="F214" s="60"/>
      <c r="G214" s="60">
        <v>0</v>
      </c>
      <c r="H214" s="60"/>
      <c r="I214" s="60">
        <v>0</v>
      </c>
      <c r="K214" s="117">
        <f>I214/درآمد!$F$12</f>
        <v>0</v>
      </c>
      <c r="M214" s="59">
        <v>0</v>
      </c>
      <c r="O214" s="59">
        <v>0</v>
      </c>
      <c r="Q214" s="60">
        <v>19579155</v>
      </c>
      <c r="S214" s="60">
        <f>M214+O214+Q214</f>
        <v>19579155</v>
      </c>
      <c r="U214" s="117">
        <f>S214/درآمد!$F$12</f>
        <v>4.3097700007626555E-5</v>
      </c>
      <c r="W214" s="34"/>
    </row>
    <row r="215" spans="1:23" ht="18.75">
      <c r="A215" s="31" t="s">
        <v>466</v>
      </c>
      <c r="C215" s="60">
        <v>0</v>
      </c>
      <c r="D215" s="60"/>
      <c r="E215" s="60">
        <v>0</v>
      </c>
      <c r="F215" s="60"/>
      <c r="G215" s="60">
        <v>0</v>
      </c>
      <c r="H215" s="60"/>
      <c r="I215" s="60">
        <v>0</v>
      </c>
      <c r="K215" s="117">
        <f>I215/درآمد!$F$12</f>
        <v>0</v>
      </c>
      <c r="M215" s="59">
        <v>0</v>
      </c>
      <c r="O215" s="59">
        <v>0</v>
      </c>
      <c r="Q215" s="60">
        <v>279651964</v>
      </c>
      <c r="S215" s="60">
        <f t="shared" si="3"/>
        <v>279651964</v>
      </c>
      <c r="U215" s="117">
        <f>S215/درآمد!$F$12</f>
        <v>6.1557081758715224E-4</v>
      </c>
      <c r="W215" s="34"/>
    </row>
    <row r="216" spans="1:23" ht="18.75">
      <c r="A216" s="31" t="s">
        <v>467</v>
      </c>
      <c r="C216" s="60">
        <v>0</v>
      </c>
      <c r="D216" s="60"/>
      <c r="E216" s="60">
        <v>0</v>
      </c>
      <c r="F216" s="60"/>
      <c r="G216" s="60">
        <v>0</v>
      </c>
      <c r="H216" s="60"/>
      <c r="I216" s="60">
        <v>0</v>
      </c>
      <c r="K216" s="117">
        <f>I216/درآمد!$F$12</f>
        <v>0</v>
      </c>
      <c r="M216" s="59">
        <v>0</v>
      </c>
      <c r="O216" s="59">
        <v>0</v>
      </c>
      <c r="Q216" s="60">
        <v>381041853</v>
      </c>
      <c r="S216" s="60">
        <f t="shared" si="3"/>
        <v>381041853</v>
      </c>
      <c r="U216" s="117">
        <f>S216/درآمد!$F$12</f>
        <v>8.3875057278744332E-4</v>
      </c>
      <c r="W216" s="34"/>
    </row>
    <row r="217" spans="1:23" ht="18.75">
      <c r="A217" s="31" t="s">
        <v>468</v>
      </c>
      <c r="C217" s="60">
        <v>0</v>
      </c>
      <c r="D217" s="60"/>
      <c r="E217" s="60">
        <v>0</v>
      </c>
      <c r="F217" s="60"/>
      <c r="G217" s="60">
        <v>0</v>
      </c>
      <c r="H217" s="60"/>
      <c r="I217" s="60">
        <v>0</v>
      </c>
      <c r="K217" s="117">
        <f>I217/درآمد!$F$12</f>
        <v>0</v>
      </c>
      <c r="M217" s="59">
        <v>0</v>
      </c>
      <c r="O217" s="59">
        <v>0</v>
      </c>
      <c r="Q217" s="60">
        <v>32595605</v>
      </c>
      <c r="S217" s="60">
        <f t="shared" si="3"/>
        <v>32595605</v>
      </c>
      <c r="U217" s="117">
        <f>S217/درآمد!$F$12</f>
        <v>7.1749552309948624E-5</v>
      </c>
      <c r="W217" s="34"/>
    </row>
    <row r="218" spans="1:23" ht="18.75">
      <c r="A218" s="31" t="s">
        <v>469</v>
      </c>
      <c r="C218" s="60">
        <v>0</v>
      </c>
      <c r="D218" s="60"/>
      <c r="E218" s="60">
        <v>0</v>
      </c>
      <c r="F218" s="60"/>
      <c r="G218" s="60">
        <v>0</v>
      </c>
      <c r="H218" s="60"/>
      <c r="I218" s="60">
        <v>0</v>
      </c>
      <c r="K218" s="117">
        <f>I218/درآمد!$F$12</f>
        <v>0</v>
      </c>
      <c r="M218" s="59">
        <v>0</v>
      </c>
      <c r="O218" s="59">
        <v>0</v>
      </c>
      <c r="Q218" s="60">
        <v>319054300</v>
      </c>
      <c r="S218" s="60">
        <f t="shared" si="3"/>
        <v>319054300</v>
      </c>
      <c r="U218" s="117">
        <f>S218/درآمد!$F$12</f>
        <v>7.023033684315428E-4</v>
      </c>
      <c r="W218" s="34"/>
    </row>
    <row r="219" spans="1:23" ht="18.75">
      <c r="A219" s="31" t="s">
        <v>470</v>
      </c>
      <c r="C219" s="60">
        <v>0</v>
      </c>
      <c r="D219" s="60"/>
      <c r="E219" s="60">
        <v>0</v>
      </c>
      <c r="F219" s="60"/>
      <c r="G219" s="60">
        <v>0</v>
      </c>
      <c r="H219" s="60"/>
      <c r="I219" s="60">
        <v>0</v>
      </c>
      <c r="K219" s="117">
        <f>I219/درآمد!$F$12</f>
        <v>0</v>
      </c>
      <c r="M219" s="59">
        <v>0</v>
      </c>
      <c r="O219" s="59">
        <v>0</v>
      </c>
      <c r="Q219" s="60">
        <v>39950774</v>
      </c>
      <c r="S219" s="60">
        <f t="shared" si="3"/>
        <v>39950774</v>
      </c>
      <c r="U219" s="117">
        <f>S219/درآمد!$F$12</f>
        <v>8.7939774363320929E-5</v>
      </c>
      <c r="W219" s="34"/>
    </row>
    <row r="220" spans="1:23" ht="18.75">
      <c r="A220" s="31" t="s">
        <v>471</v>
      </c>
      <c r="C220" s="60">
        <v>0</v>
      </c>
      <c r="D220" s="60"/>
      <c r="E220" s="60">
        <v>0</v>
      </c>
      <c r="F220" s="60"/>
      <c r="G220" s="60">
        <v>0</v>
      </c>
      <c r="H220" s="60"/>
      <c r="I220" s="60">
        <v>0</v>
      </c>
      <c r="K220" s="117">
        <f>I220/درآمد!$F$12</f>
        <v>0</v>
      </c>
      <c r="M220" s="59">
        <v>0</v>
      </c>
      <c r="O220" s="59">
        <v>0</v>
      </c>
      <c r="Q220" s="60">
        <v>3071351848</v>
      </c>
      <c r="S220" s="60">
        <f t="shared" si="3"/>
        <v>3071351848</v>
      </c>
      <c r="U220" s="117">
        <f>S220/درآمد!$F$12</f>
        <v>6.7606697307914165E-3</v>
      </c>
      <c r="W220" s="34"/>
    </row>
    <row r="221" spans="1:23" ht="18.75">
      <c r="A221" s="31" t="s">
        <v>472</v>
      </c>
      <c r="C221" s="60">
        <v>0</v>
      </c>
      <c r="D221" s="60"/>
      <c r="E221" s="60">
        <v>0</v>
      </c>
      <c r="F221" s="60"/>
      <c r="G221" s="60">
        <v>0</v>
      </c>
      <c r="H221" s="60"/>
      <c r="I221" s="60">
        <v>0</v>
      </c>
      <c r="K221" s="117">
        <f>I221/درآمد!$F$12</f>
        <v>0</v>
      </c>
      <c r="M221" s="59">
        <v>0</v>
      </c>
      <c r="O221" s="59">
        <v>0</v>
      </c>
      <c r="Q221" s="60">
        <v>1725687726</v>
      </c>
      <c r="S221" s="60">
        <f t="shared" si="3"/>
        <v>1725687726</v>
      </c>
      <c r="U221" s="117">
        <f>S221/درآمد!$F$12</f>
        <v>3.7985894652752504E-3</v>
      </c>
      <c r="W221" s="34"/>
    </row>
    <row r="222" spans="1:23" ht="18.75">
      <c r="A222" s="31" t="s">
        <v>473</v>
      </c>
      <c r="C222" s="60">
        <v>0</v>
      </c>
      <c r="D222" s="60"/>
      <c r="E222" s="60">
        <v>0</v>
      </c>
      <c r="F222" s="60"/>
      <c r="G222" s="60">
        <v>0</v>
      </c>
      <c r="H222" s="60"/>
      <c r="I222" s="60">
        <v>0</v>
      </c>
      <c r="K222" s="117">
        <f>I222/درآمد!$F$12</f>
        <v>0</v>
      </c>
      <c r="M222" s="59">
        <v>0</v>
      </c>
      <c r="O222" s="59">
        <v>0</v>
      </c>
      <c r="Q222" s="60">
        <v>1439629</v>
      </c>
      <c r="S222" s="60">
        <f t="shared" si="3"/>
        <v>1439629</v>
      </c>
      <c r="U222" s="117">
        <f>S222/درآمد!$F$12</f>
        <v>3.1689160622243099E-6</v>
      </c>
      <c r="W222" s="34"/>
    </row>
    <row r="223" spans="1:23" ht="18.75">
      <c r="A223" s="31" t="s">
        <v>474</v>
      </c>
      <c r="C223" s="60">
        <v>0</v>
      </c>
      <c r="D223" s="60"/>
      <c r="E223" s="60">
        <v>0</v>
      </c>
      <c r="F223" s="60"/>
      <c r="G223" s="60">
        <v>0</v>
      </c>
      <c r="H223" s="60"/>
      <c r="I223" s="60">
        <v>0</v>
      </c>
      <c r="K223" s="117">
        <f>I223/درآمد!$F$12</f>
        <v>0</v>
      </c>
      <c r="M223" s="59">
        <v>0</v>
      </c>
      <c r="O223" s="59">
        <v>0</v>
      </c>
      <c r="Q223" s="60">
        <v>18000</v>
      </c>
      <c r="S223" s="60">
        <f t="shared" si="3"/>
        <v>18000</v>
      </c>
      <c r="U223" s="117">
        <f>S223/درآمد!$F$12</f>
        <v>3.9621658857967976E-8</v>
      </c>
      <c r="W223" s="34"/>
    </row>
    <row r="224" spans="1:23" ht="18.75">
      <c r="A224" s="31" t="s">
        <v>475</v>
      </c>
      <c r="C224" s="60">
        <v>0</v>
      </c>
      <c r="D224" s="60"/>
      <c r="E224" s="60">
        <v>0</v>
      </c>
      <c r="F224" s="60"/>
      <c r="G224" s="60">
        <v>0</v>
      </c>
      <c r="H224" s="60"/>
      <c r="I224" s="60">
        <v>0</v>
      </c>
      <c r="K224" s="117">
        <f>I224/درآمد!$F$12</f>
        <v>0</v>
      </c>
      <c r="M224" s="59">
        <v>0</v>
      </c>
      <c r="O224" s="59">
        <v>0</v>
      </c>
      <c r="Q224" s="60">
        <v>32421297</v>
      </c>
      <c r="S224" s="60">
        <f t="shared" si="3"/>
        <v>32421297</v>
      </c>
      <c r="U224" s="117">
        <f>S224/درآمد!$F$12</f>
        <v>7.1365864970381133E-5</v>
      </c>
      <c r="W224" s="34"/>
    </row>
    <row r="225" spans="1:23" ht="18.75">
      <c r="A225" s="31" t="s">
        <v>476</v>
      </c>
      <c r="C225" s="60">
        <v>0</v>
      </c>
      <c r="D225" s="60"/>
      <c r="E225" s="60">
        <v>0</v>
      </c>
      <c r="F225" s="60"/>
      <c r="G225" s="60">
        <v>0</v>
      </c>
      <c r="H225" s="60"/>
      <c r="I225" s="60">
        <v>0</v>
      </c>
      <c r="K225" s="117">
        <f>I225/درآمد!$F$12</f>
        <v>0</v>
      </c>
      <c r="M225" s="59">
        <v>0</v>
      </c>
      <c r="O225" s="59">
        <v>0</v>
      </c>
      <c r="Q225" s="60">
        <v>4054157</v>
      </c>
      <c r="S225" s="60">
        <f t="shared" si="3"/>
        <v>4054157</v>
      </c>
      <c r="U225" s="117">
        <f>S225/درآمد!$F$12</f>
        <v>8.924023645035714E-6</v>
      </c>
      <c r="W225" s="34"/>
    </row>
    <row r="226" spans="1:23" ht="18.75">
      <c r="A226" s="31" t="s">
        <v>477</v>
      </c>
      <c r="C226" s="60">
        <v>0</v>
      </c>
      <c r="D226" s="60"/>
      <c r="E226" s="60">
        <v>0</v>
      </c>
      <c r="F226" s="60"/>
      <c r="G226" s="60">
        <v>0</v>
      </c>
      <c r="H226" s="60"/>
      <c r="I226" s="60">
        <v>0</v>
      </c>
      <c r="K226" s="117">
        <f>I226/درآمد!$F$12</f>
        <v>0</v>
      </c>
      <c r="M226" s="59">
        <v>0</v>
      </c>
      <c r="O226" s="59">
        <v>0</v>
      </c>
      <c r="Q226" s="60">
        <v>2364422467</v>
      </c>
      <c r="S226" s="60">
        <f t="shared" si="3"/>
        <v>2364422467</v>
      </c>
      <c r="U226" s="117">
        <f>S226/درآمد!$F$12</f>
        <v>5.2045744657549468E-3</v>
      </c>
      <c r="W226" s="34"/>
    </row>
    <row r="227" spans="1:23" ht="18.75">
      <c r="A227" s="31" t="s">
        <v>478</v>
      </c>
      <c r="C227" s="60">
        <v>0</v>
      </c>
      <c r="D227" s="60"/>
      <c r="E227" s="60">
        <v>0</v>
      </c>
      <c r="F227" s="60"/>
      <c r="G227" s="60">
        <v>0</v>
      </c>
      <c r="H227" s="60"/>
      <c r="I227" s="60">
        <v>0</v>
      </c>
      <c r="K227" s="117">
        <f>I227/درآمد!$F$12</f>
        <v>0</v>
      </c>
      <c r="M227" s="59">
        <v>0</v>
      </c>
      <c r="O227" s="59">
        <v>0</v>
      </c>
      <c r="Q227" s="60">
        <v>19833660</v>
      </c>
      <c r="S227" s="60">
        <f t="shared" si="3"/>
        <v>19833660</v>
      </c>
      <c r="U227" s="117">
        <f>S227/درآمد!$F$12</f>
        <v>4.3657917245829169E-5</v>
      </c>
      <c r="W227" s="34"/>
    </row>
    <row r="228" spans="1:23" ht="18.75">
      <c r="A228" s="31" t="s">
        <v>479</v>
      </c>
      <c r="C228" s="60">
        <v>0</v>
      </c>
      <c r="D228" s="60"/>
      <c r="E228" s="60">
        <v>0</v>
      </c>
      <c r="F228" s="60"/>
      <c r="G228" s="60">
        <v>0</v>
      </c>
      <c r="H228" s="60"/>
      <c r="I228" s="60">
        <v>0</v>
      </c>
      <c r="K228" s="117">
        <f>I228/درآمد!$F$12</f>
        <v>0</v>
      </c>
      <c r="M228" s="59">
        <v>0</v>
      </c>
      <c r="O228" s="59">
        <v>0</v>
      </c>
      <c r="Q228" s="60">
        <v>91545102</v>
      </c>
      <c r="S228" s="60">
        <f t="shared" si="3"/>
        <v>91545102</v>
      </c>
      <c r="U228" s="117">
        <f>S228/درآمد!$F$12</f>
        <v>2.0150937786454897E-4</v>
      </c>
      <c r="W228" s="34"/>
    </row>
    <row r="229" spans="1:23" ht="18.75">
      <c r="A229" s="31" t="s">
        <v>480</v>
      </c>
      <c r="C229" s="60">
        <v>0</v>
      </c>
      <c r="D229" s="60"/>
      <c r="E229" s="60">
        <v>0</v>
      </c>
      <c r="F229" s="60"/>
      <c r="G229" s="60">
        <v>0</v>
      </c>
      <c r="H229" s="60"/>
      <c r="I229" s="60">
        <v>0</v>
      </c>
      <c r="K229" s="117">
        <f>I229/درآمد!$F$12</f>
        <v>0</v>
      </c>
      <c r="M229" s="59">
        <v>0</v>
      </c>
      <c r="O229" s="59">
        <v>0</v>
      </c>
      <c r="Q229" s="60">
        <v>351806517</v>
      </c>
      <c r="S229" s="60">
        <f t="shared" si="3"/>
        <v>351806517</v>
      </c>
      <c r="U229" s="117">
        <f>S229/درآمد!$F$12</f>
        <v>7.7439765558799504E-4</v>
      </c>
      <c r="W229" s="34"/>
    </row>
    <row r="230" spans="1:23" ht="18.75">
      <c r="A230" s="31" t="s">
        <v>481</v>
      </c>
      <c r="C230" s="60">
        <v>0</v>
      </c>
      <c r="D230" s="60"/>
      <c r="E230" s="60">
        <v>0</v>
      </c>
      <c r="F230" s="60"/>
      <c r="G230" s="60">
        <v>0</v>
      </c>
      <c r="H230" s="60"/>
      <c r="I230" s="60">
        <v>0</v>
      </c>
      <c r="K230" s="117">
        <f>I230/درآمد!$F$12</f>
        <v>0</v>
      </c>
      <c r="M230" s="59">
        <v>0</v>
      </c>
      <c r="O230" s="59">
        <v>0</v>
      </c>
      <c r="Q230" s="60">
        <v>625891691</v>
      </c>
      <c r="S230" s="60">
        <f t="shared" si="3"/>
        <v>625891691</v>
      </c>
      <c r="U230" s="117">
        <f>S230/درآمد!$F$12</f>
        <v>1.3777148368243723E-3</v>
      </c>
      <c r="W230" s="34"/>
    </row>
    <row r="231" spans="1:23" ht="18.75">
      <c r="A231" s="31" t="s">
        <v>482</v>
      </c>
      <c r="C231" s="60">
        <v>0</v>
      </c>
      <c r="D231" s="60"/>
      <c r="E231" s="60">
        <v>0</v>
      </c>
      <c r="F231" s="60"/>
      <c r="G231" s="60">
        <v>0</v>
      </c>
      <c r="H231" s="60"/>
      <c r="I231" s="60">
        <v>0</v>
      </c>
      <c r="K231" s="117">
        <f>I231/درآمد!$F$12</f>
        <v>0</v>
      </c>
      <c r="M231" s="59">
        <v>0</v>
      </c>
      <c r="O231" s="59">
        <v>0</v>
      </c>
      <c r="Q231" s="60">
        <v>2221885575</v>
      </c>
      <c r="S231" s="60">
        <f t="shared" si="3"/>
        <v>2221885575</v>
      </c>
      <c r="U231" s="117">
        <f>S231/درآمد!$F$12</f>
        <v>4.8908217930050011E-3</v>
      </c>
      <c r="W231" s="34"/>
    </row>
    <row r="232" spans="1:23" ht="18.75">
      <c r="A232" s="31" t="s">
        <v>483</v>
      </c>
      <c r="C232" s="60">
        <v>0</v>
      </c>
      <c r="D232" s="60"/>
      <c r="E232" s="60">
        <v>0</v>
      </c>
      <c r="F232" s="60"/>
      <c r="G232" s="60">
        <v>0</v>
      </c>
      <c r="H232" s="60"/>
      <c r="I232" s="60">
        <v>0</v>
      </c>
      <c r="K232" s="117">
        <f>I232/درآمد!$F$12</f>
        <v>0</v>
      </c>
      <c r="M232" s="59">
        <v>0</v>
      </c>
      <c r="O232" s="59">
        <v>0</v>
      </c>
      <c r="Q232" s="60">
        <v>697411776</v>
      </c>
      <c r="S232" s="60">
        <f t="shared" si="3"/>
        <v>697411776</v>
      </c>
      <c r="U232" s="117">
        <f>S232/درآمد!$F$12</f>
        <v>1.5351450817889765E-3</v>
      </c>
      <c r="W232" s="34"/>
    </row>
    <row r="233" spans="1:23" ht="18.75">
      <c r="A233" s="31" t="s">
        <v>41</v>
      </c>
      <c r="C233" s="60">
        <v>0</v>
      </c>
      <c r="D233" s="60"/>
      <c r="E233" s="60">
        <v>0</v>
      </c>
      <c r="F233" s="60"/>
      <c r="G233" s="60">
        <v>47539126</v>
      </c>
      <c r="H233" s="60"/>
      <c r="I233" s="60">
        <v>47539126</v>
      </c>
      <c r="K233" s="117">
        <f>I233/درآمد!$F$12</f>
        <v>1.0464327959877531E-4</v>
      </c>
      <c r="M233" s="59">
        <v>0</v>
      </c>
      <c r="O233" s="59">
        <v>0</v>
      </c>
      <c r="Q233" s="60">
        <v>47539126</v>
      </c>
      <c r="S233" s="60">
        <f t="shared" si="3"/>
        <v>47539126</v>
      </c>
      <c r="U233" s="117">
        <f>S233/درآمد!$F$12</f>
        <v>1.0464327959877531E-4</v>
      </c>
      <c r="W233" s="34"/>
    </row>
    <row r="234" spans="1:23" ht="18.75">
      <c r="A234" s="31" t="s">
        <v>149</v>
      </c>
      <c r="C234" s="60">
        <v>0</v>
      </c>
      <c r="D234" s="60"/>
      <c r="E234" s="60">
        <v>0</v>
      </c>
      <c r="F234" s="60"/>
      <c r="G234" s="60">
        <v>337281204</v>
      </c>
      <c r="H234" s="60"/>
      <c r="I234" s="60">
        <v>337281204</v>
      </c>
      <c r="K234" s="117">
        <f>I234/درآمد!$F$12</f>
        <v>7.4242448911626127E-4</v>
      </c>
      <c r="M234" s="59">
        <v>0</v>
      </c>
      <c r="O234" s="59">
        <v>0</v>
      </c>
      <c r="Q234" s="60">
        <v>337281204</v>
      </c>
      <c r="S234" s="60">
        <f t="shared" si="3"/>
        <v>337281204</v>
      </c>
      <c r="U234" s="117">
        <f>S234/درآمد!$F$12</f>
        <v>7.4242448911626127E-4</v>
      </c>
      <c r="W234" s="34"/>
    </row>
    <row r="235" spans="1:23" ht="18.75">
      <c r="A235" s="31" t="s">
        <v>171</v>
      </c>
      <c r="C235" s="60">
        <v>0</v>
      </c>
      <c r="D235" s="60"/>
      <c r="E235" s="60">
        <v>0</v>
      </c>
      <c r="F235" s="60"/>
      <c r="G235" s="60">
        <v>3997515367</v>
      </c>
      <c r="H235" s="60"/>
      <c r="I235" s="60">
        <v>3997515367</v>
      </c>
      <c r="K235" s="117">
        <f>I235/درآمد!$F$12</f>
        <v>8.7993438972643698E-3</v>
      </c>
      <c r="M235" s="59">
        <v>0</v>
      </c>
      <c r="O235" s="59">
        <v>0</v>
      </c>
      <c r="Q235" s="60">
        <v>3997515367</v>
      </c>
      <c r="S235" s="60">
        <f t="shared" si="3"/>
        <v>3997515367</v>
      </c>
      <c r="U235" s="117">
        <f>S235/درآمد!$F$12</f>
        <v>8.7993438972643698E-3</v>
      </c>
      <c r="W235" s="34"/>
    </row>
    <row r="236" spans="1:23" ht="18.75">
      <c r="A236" s="31" t="s">
        <v>136</v>
      </c>
      <c r="C236" s="60">
        <v>0</v>
      </c>
      <c r="D236" s="60"/>
      <c r="E236" s="60">
        <v>0</v>
      </c>
      <c r="F236" s="60"/>
      <c r="G236" s="60">
        <v>412295378</v>
      </c>
      <c r="H236" s="60"/>
      <c r="I236" s="60">
        <v>412295378</v>
      </c>
      <c r="K236" s="117">
        <f>I236/درآمد!$F$12</f>
        <v>9.0754593421294187E-4</v>
      </c>
      <c r="M236" s="59">
        <v>0</v>
      </c>
      <c r="O236" s="59">
        <v>0</v>
      </c>
      <c r="Q236" s="60">
        <v>412295378</v>
      </c>
      <c r="S236" s="60">
        <f t="shared" si="3"/>
        <v>412295378</v>
      </c>
      <c r="U236" s="117">
        <f>S236/درآمد!$F$12</f>
        <v>9.0754593421294187E-4</v>
      </c>
      <c r="W236" s="34"/>
    </row>
    <row r="237" spans="1:23" ht="18.75">
      <c r="A237" s="31" t="s">
        <v>161</v>
      </c>
      <c r="C237" s="60">
        <v>0</v>
      </c>
      <c r="D237" s="60"/>
      <c r="E237" s="60">
        <v>0</v>
      </c>
      <c r="F237" s="60"/>
      <c r="G237" s="60">
        <v>2616006358</v>
      </c>
      <c r="H237" s="60"/>
      <c r="I237" s="60">
        <v>2616006358</v>
      </c>
      <c r="K237" s="117">
        <f>I237/درآمد!$F$12</f>
        <v>5.7583617492750691E-3</v>
      </c>
      <c r="M237" s="59">
        <v>0</v>
      </c>
      <c r="O237" s="59">
        <v>0</v>
      </c>
      <c r="Q237" s="60">
        <v>2616006358</v>
      </c>
      <c r="S237" s="60">
        <f t="shared" si="3"/>
        <v>2616006358</v>
      </c>
      <c r="U237" s="117">
        <f>S237/درآمد!$F$12</f>
        <v>5.7583617492750691E-3</v>
      </c>
      <c r="W237" s="34"/>
    </row>
    <row r="238" spans="1:23" ht="18.75">
      <c r="A238" s="31" t="s">
        <v>84</v>
      </c>
      <c r="C238" s="60">
        <v>0</v>
      </c>
      <c r="D238" s="60"/>
      <c r="E238" s="60">
        <v>0</v>
      </c>
      <c r="F238" s="60"/>
      <c r="G238" s="60">
        <v>3830111134</v>
      </c>
      <c r="H238" s="60"/>
      <c r="I238" s="60">
        <v>3830111134</v>
      </c>
      <c r="K238" s="117">
        <f>I238/درآمد!$F$12</f>
        <v>8.4308531521918254E-3</v>
      </c>
      <c r="M238" s="59">
        <v>0</v>
      </c>
      <c r="O238" s="59">
        <v>0</v>
      </c>
      <c r="Q238" s="60">
        <v>3830111134</v>
      </c>
      <c r="S238" s="60">
        <f t="shared" ref="S238:S289" si="4">M238+O238+Q238</f>
        <v>3830111134</v>
      </c>
      <c r="U238" s="117">
        <f>S238/درآمد!$F$12</f>
        <v>8.4308531521918254E-3</v>
      </c>
      <c r="W238" s="34"/>
    </row>
    <row r="239" spans="1:23" ht="18.75">
      <c r="A239" s="31" t="s">
        <v>484</v>
      </c>
      <c r="C239" s="60">
        <v>0</v>
      </c>
      <c r="D239" s="60"/>
      <c r="E239" s="60">
        <v>0</v>
      </c>
      <c r="F239" s="60"/>
      <c r="G239" s="60">
        <v>2184129107</v>
      </c>
      <c r="H239" s="60"/>
      <c r="I239" s="60">
        <v>2184129107</v>
      </c>
      <c r="K239" s="117">
        <f>I239/درآمد!$F$12</f>
        <v>4.8077121321840124E-3</v>
      </c>
      <c r="M239" s="59">
        <v>0</v>
      </c>
      <c r="O239" s="59">
        <v>0</v>
      </c>
      <c r="Q239" s="60">
        <v>2184129107</v>
      </c>
      <c r="S239" s="60">
        <f t="shared" si="4"/>
        <v>2184129107</v>
      </c>
      <c r="U239" s="117">
        <f>S239/درآمد!$F$12</f>
        <v>4.8077121321840124E-3</v>
      </c>
      <c r="W239" s="34"/>
    </row>
    <row r="240" spans="1:23" ht="18.75">
      <c r="A240" s="31" t="s">
        <v>485</v>
      </c>
      <c r="C240" s="60">
        <v>0</v>
      </c>
      <c r="D240" s="60"/>
      <c r="E240" s="60">
        <v>0</v>
      </c>
      <c r="F240" s="60"/>
      <c r="G240" s="60">
        <v>331626677</v>
      </c>
      <c r="H240" s="60"/>
      <c r="I240" s="60">
        <v>331626677</v>
      </c>
      <c r="K240" s="117">
        <f>I240/درآمد!$F$12</f>
        <v>7.2997772579419637E-4</v>
      </c>
      <c r="M240" s="59">
        <v>0</v>
      </c>
      <c r="O240" s="59">
        <v>0</v>
      </c>
      <c r="Q240" s="60">
        <v>331626677</v>
      </c>
      <c r="S240" s="60">
        <f t="shared" si="4"/>
        <v>331626677</v>
      </c>
      <c r="U240" s="117">
        <f>S240/درآمد!$F$12</f>
        <v>7.2997772579419637E-4</v>
      </c>
      <c r="W240" s="34"/>
    </row>
    <row r="241" spans="1:23" ht="18.75">
      <c r="A241" s="31" t="s">
        <v>175</v>
      </c>
      <c r="C241" s="60">
        <v>0</v>
      </c>
      <c r="D241" s="60"/>
      <c r="E241" s="60">
        <v>0</v>
      </c>
      <c r="F241" s="60"/>
      <c r="G241" s="60">
        <v>429056866</v>
      </c>
      <c r="H241" s="60"/>
      <c r="I241" s="60">
        <v>429056866</v>
      </c>
      <c r="K241" s="117">
        <f>I241/درآمد!$F$12</f>
        <v>9.4444137640671544E-4</v>
      </c>
      <c r="M241" s="59">
        <v>0</v>
      </c>
      <c r="O241" s="59">
        <v>0</v>
      </c>
      <c r="Q241" s="60">
        <v>429056866</v>
      </c>
      <c r="S241" s="60">
        <f t="shared" si="4"/>
        <v>429056866</v>
      </c>
      <c r="U241" s="117">
        <f>S241/درآمد!$F$12</f>
        <v>9.4444137640671544E-4</v>
      </c>
      <c r="W241" s="34"/>
    </row>
    <row r="242" spans="1:23" ht="18.75">
      <c r="A242" s="31" t="s">
        <v>122</v>
      </c>
      <c r="C242" s="60">
        <v>0</v>
      </c>
      <c r="D242" s="60"/>
      <c r="E242" s="60">
        <v>0</v>
      </c>
      <c r="F242" s="60"/>
      <c r="G242" s="60">
        <v>232824</v>
      </c>
      <c r="H242" s="60"/>
      <c r="I242" s="60">
        <v>232824</v>
      </c>
      <c r="K242" s="117">
        <f>I242/درآمد!$F$12</f>
        <v>5.124929501081964E-7</v>
      </c>
      <c r="M242" s="59">
        <v>0</v>
      </c>
      <c r="O242" s="59">
        <v>0</v>
      </c>
      <c r="Q242" s="60">
        <v>232824</v>
      </c>
      <c r="S242" s="60">
        <f t="shared" si="4"/>
        <v>232824</v>
      </c>
      <c r="U242" s="117">
        <f>S242/درآمد!$F$12</f>
        <v>5.124929501081964E-7</v>
      </c>
      <c r="W242" s="34"/>
    </row>
    <row r="243" spans="1:23" ht="18.75">
      <c r="A243" s="31" t="s">
        <v>486</v>
      </c>
      <c r="C243" s="60">
        <v>0</v>
      </c>
      <c r="D243" s="60"/>
      <c r="E243" s="60">
        <v>0</v>
      </c>
      <c r="F243" s="60"/>
      <c r="G243" s="60">
        <v>55985580</v>
      </c>
      <c r="H243" s="60"/>
      <c r="I243" s="60">
        <v>55985580</v>
      </c>
      <c r="K243" s="117">
        <f>I243/درآمد!$F$12</f>
        <v>1.2323564176252636E-4</v>
      </c>
      <c r="M243" s="59">
        <v>0</v>
      </c>
      <c r="O243" s="59">
        <v>0</v>
      </c>
      <c r="Q243" s="60">
        <v>55985580</v>
      </c>
      <c r="S243" s="60">
        <f t="shared" si="4"/>
        <v>55985580</v>
      </c>
      <c r="U243" s="117">
        <f>S243/درآمد!$F$12</f>
        <v>1.2323564176252636E-4</v>
      </c>
      <c r="W243" s="34"/>
    </row>
    <row r="244" spans="1:23" ht="18.75">
      <c r="A244" s="31" t="s">
        <v>487</v>
      </c>
      <c r="C244" s="60">
        <v>0</v>
      </c>
      <c r="D244" s="60"/>
      <c r="E244" s="60">
        <v>0</v>
      </c>
      <c r="F244" s="60"/>
      <c r="G244" s="60">
        <v>499872</v>
      </c>
      <c r="H244" s="60"/>
      <c r="I244" s="60">
        <v>499872</v>
      </c>
      <c r="K244" s="117">
        <f>I244/درآمد!$F$12</f>
        <v>1.1003198809250093E-6</v>
      </c>
      <c r="M244" s="59">
        <v>0</v>
      </c>
      <c r="O244" s="59">
        <v>0</v>
      </c>
      <c r="Q244" s="60">
        <v>499872</v>
      </c>
      <c r="S244" s="60">
        <f t="shared" si="4"/>
        <v>499872</v>
      </c>
      <c r="U244" s="117">
        <f>S244/درآمد!$F$12</f>
        <v>1.1003198809250093E-6</v>
      </c>
      <c r="W244" s="34"/>
    </row>
    <row r="245" spans="1:23" ht="18.75">
      <c r="A245" s="31" t="s">
        <v>94</v>
      </c>
      <c r="C245" s="60">
        <v>0</v>
      </c>
      <c r="D245" s="60"/>
      <c r="E245" s="60">
        <v>0</v>
      </c>
      <c r="F245" s="60"/>
      <c r="G245" s="60">
        <v>2011763246</v>
      </c>
      <c r="H245" s="60"/>
      <c r="I245" s="60">
        <v>2011763246</v>
      </c>
      <c r="K245" s="117">
        <f>I245/درآمد!$F$12</f>
        <v>4.4282998353339055E-3</v>
      </c>
      <c r="M245" s="59">
        <v>0</v>
      </c>
      <c r="O245" s="59">
        <v>0</v>
      </c>
      <c r="Q245" s="60">
        <v>2011763246</v>
      </c>
      <c r="S245" s="60">
        <f t="shared" si="4"/>
        <v>2011763246</v>
      </c>
      <c r="U245" s="117">
        <f>S245/درآمد!$F$12</f>
        <v>4.4282998353339055E-3</v>
      </c>
      <c r="W245" s="34"/>
    </row>
    <row r="246" spans="1:23" ht="18.75">
      <c r="A246" s="31" t="s">
        <v>165</v>
      </c>
      <c r="C246" s="60">
        <v>0</v>
      </c>
      <c r="D246" s="60"/>
      <c r="E246" s="60">
        <v>0</v>
      </c>
      <c r="F246" s="60"/>
      <c r="G246" s="60">
        <v>4979934</v>
      </c>
      <c r="H246" s="60"/>
      <c r="I246" s="60">
        <v>4979934</v>
      </c>
      <c r="K246" s="117">
        <f>I246/درآمد!$F$12</f>
        <v>1.0961847004621994E-5</v>
      </c>
      <c r="M246" s="59">
        <v>0</v>
      </c>
      <c r="O246" s="59">
        <v>0</v>
      </c>
      <c r="Q246" s="60">
        <v>4979934</v>
      </c>
      <c r="S246" s="60">
        <f t="shared" si="4"/>
        <v>4979934</v>
      </c>
      <c r="U246" s="117">
        <f>S246/درآمد!$F$12</f>
        <v>1.0961847004621994E-5</v>
      </c>
      <c r="W246" s="34"/>
    </row>
    <row r="247" spans="1:23" ht="18.75">
      <c r="A247" s="31" t="s">
        <v>132</v>
      </c>
      <c r="C247" s="60">
        <v>0</v>
      </c>
      <c r="D247" s="60"/>
      <c r="E247" s="60">
        <v>0</v>
      </c>
      <c r="F247" s="60"/>
      <c r="G247" s="60">
        <v>4956872</v>
      </c>
      <c r="H247" s="60"/>
      <c r="I247" s="60">
        <v>4956872</v>
      </c>
      <c r="K247" s="117">
        <f>I247/درآمد!$F$12</f>
        <v>1.0911082854811858E-5</v>
      </c>
      <c r="M247" s="59">
        <v>0</v>
      </c>
      <c r="O247" s="59">
        <v>0</v>
      </c>
      <c r="Q247" s="60">
        <v>4956872</v>
      </c>
      <c r="S247" s="60">
        <f t="shared" si="4"/>
        <v>4956872</v>
      </c>
      <c r="U247" s="117">
        <f>S247/درآمد!$F$12</f>
        <v>1.0911082854811858E-5</v>
      </c>
      <c r="W247" s="34"/>
    </row>
    <row r="248" spans="1:23" ht="18.75">
      <c r="A248" s="31" t="s">
        <v>173</v>
      </c>
      <c r="C248" s="60">
        <v>0</v>
      </c>
      <c r="D248" s="60"/>
      <c r="E248" s="60">
        <v>0</v>
      </c>
      <c r="F248" s="60"/>
      <c r="G248" s="60">
        <v>25960523</v>
      </c>
      <c r="H248" s="60"/>
      <c r="I248" s="60">
        <v>25960523</v>
      </c>
      <c r="K248" s="117">
        <f>I248/درآمد!$F$12</f>
        <v>5.7144388115579518E-5</v>
      </c>
      <c r="M248" s="59">
        <v>0</v>
      </c>
      <c r="O248" s="59">
        <v>0</v>
      </c>
      <c r="Q248" s="60">
        <v>25960523</v>
      </c>
      <c r="S248" s="60">
        <f t="shared" si="4"/>
        <v>25960523</v>
      </c>
      <c r="U248" s="117">
        <f>S248/درآمد!$F$12</f>
        <v>5.7144388115579518E-5</v>
      </c>
      <c r="W248" s="34"/>
    </row>
    <row r="249" spans="1:23" ht="18.75">
      <c r="A249" s="31" t="s">
        <v>137</v>
      </c>
      <c r="C249" s="60">
        <v>0</v>
      </c>
      <c r="D249" s="60"/>
      <c r="E249" s="60">
        <v>0</v>
      </c>
      <c r="F249" s="60"/>
      <c r="G249" s="60">
        <v>-3183135524</v>
      </c>
      <c r="H249" s="60"/>
      <c r="I249" s="60">
        <v>-3183135524</v>
      </c>
      <c r="K249" s="117">
        <f>I249/درآمد!$F$12</f>
        <v>-7.0067283239226182E-3</v>
      </c>
      <c r="M249" s="59">
        <v>0</v>
      </c>
      <c r="O249" s="59">
        <v>0</v>
      </c>
      <c r="Q249" s="60">
        <v>-3183135524</v>
      </c>
      <c r="S249" s="60">
        <f t="shared" si="4"/>
        <v>-3183135524</v>
      </c>
      <c r="U249" s="117">
        <f>S249/درآمد!$F$12</f>
        <v>-7.0067283239226182E-3</v>
      </c>
      <c r="W249" s="34"/>
    </row>
    <row r="250" spans="1:23" ht="18.75">
      <c r="A250" s="31" t="s">
        <v>166</v>
      </c>
      <c r="C250" s="60">
        <v>0</v>
      </c>
      <c r="D250" s="60"/>
      <c r="E250" s="60">
        <v>0</v>
      </c>
      <c r="F250" s="60"/>
      <c r="G250" s="60">
        <v>18828873801</v>
      </c>
      <c r="H250" s="60"/>
      <c r="I250" s="60">
        <v>18828873801</v>
      </c>
      <c r="K250" s="117">
        <f>I250/درآمد!$F$12</f>
        <v>4.1446178579052931E-2</v>
      </c>
      <c r="M250" s="59">
        <v>0</v>
      </c>
      <c r="O250" s="59">
        <v>0</v>
      </c>
      <c r="Q250" s="60">
        <v>18828873801</v>
      </c>
      <c r="S250" s="60">
        <f t="shared" si="4"/>
        <v>18828873801</v>
      </c>
      <c r="U250" s="117">
        <f>S250/درآمد!$F$12</f>
        <v>4.1446178579052931E-2</v>
      </c>
      <c r="W250" s="34"/>
    </row>
    <row r="251" spans="1:23" ht="18.75">
      <c r="A251" s="31" t="s">
        <v>174</v>
      </c>
      <c r="C251" s="60">
        <v>0</v>
      </c>
      <c r="D251" s="60"/>
      <c r="E251" s="60">
        <v>0</v>
      </c>
      <c r="F251" s="60"/>
      <c r="G251" s="60">
        <v>766520730</v>
      </c>
      <c r="H251" s="60"/>
      <c r="I251" s="60">
        <v>766520730</v>
      </c>
      <c r="K251" s="117">
        <f>I251/درآمد!$F$12</f>
        <v>1.6872679373122544E-3</v>
      </c>
      <c r="M251" s="59">
        <v>0</v>
      </c>
      <c r="O251" s="59">
        <v>0</v>
      </c>
      <c r="Q251" s="60">
        <v>766520730</v>
      </c>
      <c r="S251" s="60">
        <f t="shared" si="4"/>
        <v>766520730</v>
      </c>
      <c r="U251" s="117">
        <f>S251/درآمد!$F$12</f>
        <v>1.6872679373122544E-3</v>
      </c>
      <c r="W251" s="34"/>
    </row>
    <row r="252" spans="1:23" ht="18.75">
      <c r="A252" s="31" t="s">
        <v>488</v>
      </c>
      <c r="C252" s="60">
        <v>0</v>
      </c>
      <c r="D252" s="60"/>
      <c r="E252" s="60">
        <v>0</v>
      </c>
      <c r="F252" s="60"/>
      <c r="G252" s="60">
        <v>12124329</v>
      </c>
      <c r="H252" s="60"/>
      <c r="I252" s="60">
        <v>12124329</v>
      </c>
      <c r="K252" s="117">
        <f>I252/درآمد!$F$12</f>
        <v>2.6688112639987109E-5</v>
      </c>
      <c r="M252" s="59">
        <v>0</v>
      </c>
      <c r="O252" s="59">
        <v>0</v>
      </c>
      <c r="Q252" s="60">
        <v>12124329</v>
      </c>
      <c r="S252" s="60">
        <f t="shared" si="4"/>
        <v>12124329</v>
      </c>
      <c r="U252" s="117">
        <f>S252/درآمد!$F$12</f>
        <v>2.6688112639987109E-5</v>
      </c>
      <c r="W252" s="34"/>
    </row>
    <row r="253" spans="1:23" ht="18.75">
      <c r="A253" s="31" t="s">
        <v>32</v>
      </c>
      <c r="C253" s="60">
        <v>0</v>
      </c>
      <c r="D253" s="60"/>
      <c r="E253" s="60">
        <v>0</v>
      </c>
      <c r="F253" s="60"/>
      <c r="G253" s="60">
        <v>-172827076</v>
      </c>
      <c r="H253" s="60"/>
      <c r="I253" s="60">
        <v>-172827076</v>
      </c>
      <c r="K253" s="117">
        <f>I253/درآمد!$F$12</f>
        <v>-3.8042752481622799E-4</v>
      </c>
      <c r="M253" s="59">
        <v>0</v>
      </c>
      <c r="O253" s="59">
        <v>0</v>
      </c>
      <c r="Q253" s="60">
        <v>-172827076</v>
      </c>
      <c r="S253" s="60">
        <f t="shared" si="4"/>
        <v>-172827076</v>
      </c>
      <c r="U253" s="117">
        <f>S253/درآمد!$F$12</f>
        <v>-3.8042752481622799E-4</v>
      </c>
      <c r="W253" s="34"/>
    </row>
    <row r="254" spans="1:23" ht="18.75">
      <c r="A254" s="31" t="s">
        <v>26</v>
      </c>
      <c r="C254" s="60">
        <v>0</v>
      </c>
      <c r="D254" s="60"/>
      <c r="E254" s="60">
        <v>0</v>
      </c>
      <c r="F254" s="60"/>
      <c r="G254" s="60">
        <v>-9453370113</v>
      </c>
      <c r="H254" s="60"/>
      <c r="I254" s="60">
        <v>-9453370113</v>
      </c>
      <c r="K254" s="117">
        <f>I254/درآمد!$F$12</f>
        <v>-2.0808789204188674E-2</v>
      </c>
      <c r="M254" s="59">
        <v>0</v>
      </c>
      <c r="O254" s="59">
        <v>0</v>
      </c>
      <c r="Q254" s="60">
        <v>-9453370113</v>
      </c>
      <c r="S254" s="60">
        <f t="shared" si="4"/>
        <v>-9453370113</v>
      </c>
      <c r="U254" s="117">
        <f>S254/درآمد!$F$12</f>
        <v>-2.0808789204188674E-2</v>
      </c>
      <c r="W254" s="34"/>
    </row>
    <row r="255" spans="1:23" ht="18.75">
      <c r="A255" s="31" t="s">
        <v>28</v>
      </c>
      <c r="C255" s="60">
        <v>0</v>
      </c>
      <c r="D255" s="60"/>
      <c r="E255" s="60">
        <v>0</v>
      </c>
      <c r="F255" s="60"/>
      <c r="G255" s="60">
        <v>-4853260249</v>
      </c>
      <c r="H255" s="60"/>
      <c r="I255" s="60">
        <v>-4853260249</v>
      </c>
      <c r="K255" s="117">
        <f>I255/درآمد!$F$12</f>
        <v>-1.0683012329711928E-2</v>
      </c>
      <c r="M255" s="59">
        <v>0</v>
      </c>
      <c r="O255" s="59">
        <v>0</v>
      </c>
      <c r="Q255" s="60">
        <v>-4853260249</v>
      </c>
      <c r="S255" s="60">
        <f t="shared" si="4"/>
        <v>-4853260249</v>
      </c>
      <c r="U255" s="117">
        <f>S255/درآمد!$F$12</f>
        <v>-1.0683012329711928E-2</v>
      </c>
      <c r="W255" s="34"/>
    </row>
    <row r="256" spans="1:23" ht="18.75">
      <c r="A256" s="31" t="s">
        <v>152</v>
      </c>
      <c r="C256" s="60">
        <v>0</v>
      </c>
      <c r="D256" s="60"/>
      <c r="E256" s="60">
        <v>0</v>
      </c>
      <c r="F256" s="60"/>
      <c r="G256" s="60">
        <v>5108271015</v>
      </c>
      <c r="H256" s="60"/>
      <c r="I256" s="60">
        <v>5108271015</v>
      </c>
      <c r="K256" s="117">
        <f>I256/درآمد!$F$12</f>
        <v>1.1244342861687545E-2</v>
      </c>
      <c r="M256" s="59">
        <v>0</v>
      </c>
      <c r="O256" s="59">
        <v>0</v>
      </c>
      <c r="Q256" s="60">
        <v>5108271015</v>
      </c>
      <c r="S256" s="60">
        <f t="shared" si="4"/>
        <v>5108271015</v>
      </c>
      <c r="U256" s="117">
        <f>S256/درآمد!$F$12</f>
        <v>1.1244342861687545E-2</v>
      </c>
      <c r="W256" s="34"/>
    </row>
    <row r="257" spans="1:23" ht="18.75">
      <c r="A257" s="31" t="s">
        <v>103</v>
      </c>
      <c r="C257" s="60">
        <v>0</v>
      </c>
      <c r="D257" s="60"/>
      <c r="E257" s="60">
        <v>0</v>
      </c>
      <c r="F257" s="60"/>
      <c r="G257" s="60">
        <v>128925767</v>
      </c>
      <c r="H257" s="60"/>
      <c r="I257" s="60">
        <v>128925767</v>
      </c>
      <c r="K257" s="117">
        <f>I257/درآمد!$F$12</f>
        <v>2.8379181989310359E-4</v>
      </c>
      <c r="M257" s="59">
        <v>0</v>
      </c>
      <c r="O257" s="59">
        <v>0</v>
      </c>
      <c r="Q257" s="60">
        <v>128925767</v>
      </c>
      <c r="S257" s="60">
        <f t="shared" si="4"/>
        <v>128925767</v>
      </c>
      <c r="U257" s="117">
        <f>S257/درآمد!$F$12</f>
        <v>2.8379181989310359E-4</v>
      </c>
      <c r="W257" s="34"/>
    </row>
    <row r="258" spans="1:23" ht="18.75">
      <c r="A258" s="31" t="s">
        <v>143</v>
      </c>
      <c r="C258" s="60">
        <v>0</v>
      </c>
      <c r="D258" s="60"/>
      <c r="E258" s="60">
        <v>0</v>
      </c>
      <c r="F258" s="60"/>
      <c r="G258" s="60">
        <v>26506171</v>
      </c>
      <c r="H258" s="60"/>
      <c r="I258" s="60">
        <v>26506171</v>
      </c>
      <c r="K258" s="117">
        <f>I258/درآمد!$F$12</f>
        <v>5.8345470277386882E-5</v>
      </c>
      <c r="M258" s="59">
        <v>0</v>
      </c>
      <c r="O258" s="59">
        <v>0</v>
      </c>
      <c r="Q258" s="60">
        <v>26506171</v>
      </c>
      <c r="S258" s="60">
        <f t="shared" si="4"/>
        <v>26506171</v>
      </c>
      <c r="U258" s="117">
        <f>S258/درآمد!$F$12</f>
        <v>5.8345470277386882E-5</v>
      </c>
      <c r="W258" s="34"/>
    </row>
    <row r="259" spans="1:23">
      <c r="W259" s="34"/>
    </row>
    <row r="260" spans="1:23" ht="19.5" thickBot="1">
      <c r="A260" s="45" t="s">
        <v>415</v>
      </c>
      <c r="C260" s="29">
        <f>SUM(C213:C259)</f>
        <v>15327425513</v>
      </c>
      <c r="E260" s="29">
        <f>SUM(E213:E259)</f>
        <v>220139864589</v>
      </c>
      <c r="G260" s="29">
        <f>SUM(G213:G259)</f>
        <v>57285580192</v>
      </c>
      <c r="I260" s="29">
        <f>SUM(I213:I259)</f>
        <v>292752870294</v>
      </c>
      <c r="K260" s="126">
        <f>SUM(K213:K259)</f>
        <v>0.64440857535998908</v>
      </c>
      <c r="M260" s="29">
        <f>SUM(M213:M259)</f>
        <v>42891223050</v>
      </c>
      <c r="O260" s="29">
        <f>SUM(O213:O259)</f>
        <v>295975745843</v>
      </c>
      <c r="Q260" s="29">
        <f>SUM(Q213:Q259)</f>
        <v>92642474502</v>
      </c>
      <c r="S260" s="29">
        <f>SUM(S213:S259)</f>
        <v>431509443395</v>
      </c>
      <c r="U260" s="126">
        <f>SUM(U213:U259)</f>
        <v>0.94983999778824013</v>
      </c>
      <c r="W260" s="34"/>
    </row>
    <row r="261" spans="1:23" ht="19.5" thickTop="1">
      <c r="A261" s="213">
        <v>15</v>
      </c>
      <c r="B261" s="213"/>
      <c r="C261" s="213"/>
      <c r="D261" s="213"/>
      <c r="E261" s="213"/>
      <c r="F261" s="213"/>
      <c r="G261" s="213"/>
      <c r="H261" s="213"/>
      <c r="I261" s="213"/>
      <c r="J261" s="213"/>
      <c r="K261" s="213"/>
      <c r="L261" s="213"/>
      <c r="M261" s="213"/>
      <c r="N261" s="213"/>
      <c r="O261" s="213"/>
      <c r="P261" s="213"/>
      <c r="Q261" s="213"/>
      <c r="R261" s="213"/>
      <c r="S261" s="213"/>
      <c r="T261" s="213"/>
      <c r="U261" s="213"/>
      <c r="V261" s="213"/>
      <c r="W261" s="34"/>
    </row>
    <row r="262" spans="1:23" ht="25.5">
      <c r="A262" s="207" t="s">
        <v>0</v>
      </c>
      <c r="B262" s="207"/>
      <c r="C262" s="207"/>
      <c r="D262" s="207"/>
      <c r="E262" s="207"/>
      <c r="F262" s="207"/>
      <c r="G262" s="207"/>
      <c r="H262" s="207"/>
      <c r="I262" s="207"/>
      <c r="J262" s="207"/>
      <c r="K262" s="207"/>
      <c r="L262" s="207"/>
      <c r="M262" s="207"/>
      <c r="N262" s="207"/>
      <c r="O262" s="207"/>
      <c r="P262" s="207"/>
      <c r="Q262" s="207"/>
      <c r="R262" s="207"/>
      <c r="S262" s="207"/>
      <c r="T262" s="207"/>
      <c r="U262" s="207"/>
      <c r="W262" s="34"/>
    </row>
    <row r="263" spans="1:23" ht="25.5">
      <c r="A263" s="207" t="s">
        <v>278</v>
      </c>
      <c r="B263" s="207"/>
      <c r="C263" s="207"/>
      <c r="D263" s="207"/>
      <c r="E263" s="207"/>
      <c r="F263" s="207"/>
      <c r="G263" s="207"/>
      <c r="H263" s="207"/>
      <c r="I263" s="207"/>
      <c r="J263" s="207"/>
      <c r="K263" s="207"/>
      <c r="L263" s="207"/>
      <c r="M263" s="207"/>
      <c r="N263" s="207"/>
      <c r="O263" s="207"/>
      <c r="P263" s="207"/>
      <c r="Q263" s="207"/>
      <c r="R263" s="207"/>
      <c r="S263" s="207"/>
      <c r="T263" s="207"/>
      <c r="U263" s="207"/>
      <c r="W263" s="34"/>
    </row>
    <row r="264" spans="1:23" ht="25.5">
      <c r="A264" s="207" t="s">
        <v>2</v>
      </c>
      <c r="B264" s="207"/>
      <c r="C264" s="207"/>
      <c r="D264" s="207"/>
      <c r="E264" s="207"/>
      <c r="F264" s="207"/>
      <c r="G264" s="207"/>
      <c r="H264" s="207"/>
      <c r="I264" s="207"/>
      <c r="J264" s="207"/>
      <c r="K264" s="207"/>
      <c r="L264" s="207"/>
      <c r="M264" s="207"/>
      <c r="N264" s="207"/>
      <c r="O264" s="207"/>
      <c r="P264" s="207"/>
      <c r="Q264" s="207"/>
      <c r="R264" s="207"/>
      <c r="S264" s="207"/>
      <c r="T264" s="207"/>
      <c r="U264" s="207"/>
      <c r="W264" s="34"/>
    </row>
    <row r="265" spans="1:23" ht="21">
      <c r="C265" s="217" t="s">
        <v>293</v>
      </c>
      <c r="D265" s="217"/>
      <c r="E265" s="217"/>
      <c r="F265" s="217"/>
      <c r="G265" s="217"/>
      <c r="H265" s="217"/>
      <c r="I265" s="217"/>
      <c r="J265" s="217"/>
      <c r="K265" s="217"/>
      <c r="M265" s="217" t="s">
        <v>294</v>
      </c>
      <c r="N265" s="217"/>
      <c r="O265" s="217"/>
      <c r="P265" s="217"/>
      <c r="Q265" s="217"/>
      <c r="R265" s="217"/>
      <c r="S265" s="217"/>
      <c r="T265" s="217"/>
      <c r="U265" s="217"/>
      <c r="W265" s="34"/>
    </row>
    <row r="266" spans="1:23" ht="21">
      <c r="C266" s="28"/>
      <c r="D266" s="28"/>
      <c r="E266" s="28"/>
      <c r="F266" s="28"/>
      <c r="G266" s="28"/>
      <c r="H266" s="28"/>
      <c r="I266" s="210" t="s">
        <v>85</v>
      </c>
      <c r="J266" s="210"/>
      <c r="K266" s="210"/>
      <c r="M266" s="28"/>
      <c r="N266" s="28"/>
      <c r="O266" s="28"/>
      <c r="P266" s="28"/>
      <c r="Q266" s="28"/>
      <c r="R266" s="28"/>
      <c r="S266" s="210" t="s">
        <v>85</v>
      </c>
      <c r="T266" s="210"/>
      <c r="U266" s="210"/>
      <c r="W266" s="34"/>
    </row>
    <row r="267" spans="1:23" ht="21">
      <c r="A267" s="32" t="s">
        <v>295</v>
      </c>
      <c r="C267" s="3" t="s">
        <v>296</v>
      </c>
      <c r="E267" s="3" t="s">
        <v>297</v>
      </c>
      <c r="G267" s="3" t="s">
        <v>298</v>
      </c>
      <c r="I267" s="5" t="s">
        <v>268</v>
      </c>
      <c r="J267" s="28"/>
      <c r="K267" s="136" t="s">
        <v>283</v>
      </c>
      <c r="M267" s="3" t="s">
        <v>296</v>
      </c>
      <c r="O267" s="50" t="s">
        <v>297</v>
      </c>
      <c r="Q267" s="3" t="s">
        <v>298</v>
      </c>
      <c r="S267" s="35" t="s">
        <v>268</v>
      </c>
      <c r="T267" s="28"/>
      <c r="U267" s="136" t="s">
        <v>283</v>
      </c>
      <c r="W267" s="34"/>
    </row>
    <row r="268" spans="1:23" ht="18.75">
      <c r="A268" s="31" t="s">
        <v>417</v>
      </c>
      <c r="C268" s="59">
        <f>C260</f>
        <v>15327425513</v>
      </c>
      <c r="E268" s="59">
        <f>E260</f>
        <v>220139864589</v>
      </c>
      <c r="F268" s="60"/>
      <c r="G268" s="59">
        <f>G260</f>
        <v>57285580192</v>
      </c>
      <c r="H268" s="60"/>
      <c r="I268" s="59">
        <f>I260</f>
        <v>292752870294</v>
      </c>
      <c r="K268" s="117">
        <f>K260</f>
        <v>0.64440857535998908</v>
      </c>
      <c r="M268" s="59">
        <f>M260</f>
        <v>42891223050</v>
      </c>
      <c r="O268" s="59">
        <f>O260</f>
        <v>295975745843</v>
      </c>
      <c r="Q268" s="59">
        <f>Q260</f>
        <v>92642474502</v>
      </c>
      <c r="S268" s="59">
        <f>S260</f>
        <v>431509443395</v>
      </c>
      <c r="U268" s="117">
        <f>U260</f>
        <v>0.94983999778824013</v>
      </c>
      <c r="W268" s="34"/>
    </row>
    <row r="269" spans="1:23" ht="18.75">
      <c r="A269" s="31" t="s">
        <v>489</v>
      </c>
      <c r="C269" s="60">
        <v>0</v>
      </c>
      <c r="D269" s="60"/>
      <c r="E269" s="60">
        <v>0</v>
      </c>
      <c r="F269" s="60"/>
      <c r="G269" s="60">
        <v>352956989</v>
      </c>
      <c r="H269" s="60"/>
      <c r="I269" s="60">
        <v>352956989</v>
      </c>
      <c r="K269" s="117">
        <f>I269/درآمد!$F$12</f>
        <v>7.7693007831630863E-4</v>
      </c>
      <c r="M269" s="59">
        <v>0</v>
      </c>
      <c r="O269" s="59">
        <v>0</v>
      </c>
      <c r="Q269" s="60">
        <v>352956989</v>
      </c>
      <c r="S269" s="60">
        <f>M269+O269+Q269</f>
        <v>352956989</v>
      </c>
      <c r="U269" s="117">
        <f>S269/درآمد!$F$12</f>
        <v>7.7693007831630863E-4</v>
      </c>
      <c r="W269" s="34"/>
    </row>
    <row r="270" spans="1:23" ht="18.75">
      <c r="A270" s="31" t="s">
        <v>490</v>
      </c>
      <c r="C270" s="60">
        <v>0</v>
      </c>
      <c r="D270" s="60"/>
      <c r="E270" s="60">
        <v>0</v>
      </c>
      <c r="F270" s="60"/>
      <c r="G270" s="60">
        <v>5878426</v>
      </c>
      <c r="H270" s="60"/>
      <c r="I270" s="60">
        <v>5878426</v>
      </c>
      <c r="K270" s="117">
        <f>I270/درآمد!$F$12</f>
        <v>1.2939610532989402E-5</v>
      </c>
      <c r="M270" s="59">
        <v>0</v>
      </c>
      <c r="O270" s="59">
        <v>0</v>
      </c>
      <c r="Q270" s="60">
        <v>5878426</v>
      </c>
      <c r="S270" s="60">
        <f t="shared" si="4"/>
        <v>5878426</v>
      </c>
      <c r="U270" s="117">
        <f>S270/درآمد!$F$12</f>
        <v>1.2939610532989402E-5</v>
      </c>
      <c r="W270" s="34"/>
    </row>
    <row r="271" spans="1:23" ht="18.75">
      <c r="A271" s="31" t="s">
        <v>491</v>
      </c>
      <c r="C271" s="60">
        <v>0</v>
      </c>
      <c r="D271" s="60"/>
      <c r="E271" s="60">
        <v>0</v>
      </c>
      <c r="F271" s="60"/>
      <c r="G271" s="60">
        <v>-75447631</v>
      </c>
      <c r="H271" s="60"/>
      <c r="I271" s="60">
        <v>-75447631</v>
      </c>
      <c r="K271" s="117">
        <f>I271/درآمد!$F$12</f>
        <v>-1.6607557206243606E-4</v>
      </c>
      <c r="M271" s="59">
        <v>0</v>
      </c>
      <c r="O271" s="59">
        <v>0</v>
      </c>
      <c r="Q271" s="60">
        <v>-75447631</v>
      </c>
      <c r="S271" s="60">
        <f t="shared" si="4"/>
        <v>-75447631</v>
      </c>
      <c r="U271" s="117">
        <f>S271/درآمد!$F$12</f>
        <v>-1.6607557206243606E-4</v>
      </c>
      <c r="W271" s="34"/>
    </row>
    <row r="272" spans="1:23" ht="18.75">
      <c r="A272" s="31" t="s">
        <v>492</v>
      </c>
      <c r="C272" s="60">
        <v>0</v>
      </c>
      <c r="D272" s="60"/>
      <c r="E272" s="60">
        <v>0</v>
      </c>
      <c r="F272" s="60"/>
      <c r="G272" s="60">
        <v>-329940611</v>
      </c>
      <c r="H272" s="60"/>
      <c r="I272" s="60">
        <v>-329940611</v>
      </c>
      <c r="K272" s="117">
        <f>I272/درآمد!$F$12</f>
        <v>-7.2626635180175086E-4</v>
      </c>
      <c r="M272" s="59">
        <v>0</v>
      </c>
      <c r="O272" s="59">
        <v>0</v>
      </c>
      <c r="Q272" s="60">
        <v>-329940611</v>
      </c>
      <c r="S272" s="60">
        <f t="shared" si="4"/>
        <v>-329940611</v>
      </c>
      <c r="U272" s="117">
        <f>S272/درآمد!$F$12</f>
        <v>-7.2626635180175086E-4</v>
      </c>
      <c r="W272" s="34"/>
    </row>
    <row r="273" spans="1:23" ht="18.75">
      <c r="A273" s="31" t="s">
        <v>493</v>
      </c>
      <c r="C273" s="60">
        <v>0</v>
      </c>
      <c r="D273" s="60"/>
      <c r="E273" s="60">
        <v>0</v>
      </c>
      <c r="F273" s="60"/>
      <c r="G273" s="60">
        <v>-3049291370</v>
      </c>
      <c r="H273" s="60"/>
      <c r="I273" s="60">
        <v>-3049291370</v>
      </c>
      <c r="K273" s="117">
        <f>I273/درآمد!$F$12</f>
        <v>-6.7121101344825443E-3</v>
      </c>
      <c r="M273" s="59">
        <v>0</v>
      </c>
      <c r="O273" s="59">
        <v>0</v>
      </c>
      <c r="Q273" s="60">
        <v>-3049291370</v>
      </c>
      <c r="S273" s="60">
        <f t="shared" si="4"/>
        <v>-3049291370</v>
      </c>
      <c r="U273" s="117">
        <f>S273/درآمد!$F$12</f>
        <v>-6.7121101344825443E-3</v>
      </c>
      <c r="W273" s="34"/>
    </row>
    <row r="274" spans="1:23" ht="18.75">
      <c r="A274" s="31" t="s">
        <v>494</v>
      </c>
      <c r="C274" s="60">
        <v>0</v>
      </c>
      <c r="D274" s="60"/>
      <c r="E274" s="60">
        <v>0</v>
      </c>
      <c r="F274" s="60"/>
      <c r="G274" s="60">
        <v>-5461638010</v>
      </c>
      <c r="H274" s="60"/>
      <c r="I274" s="60">
        <v>-5461638010</v>
      </c>
      <c r="K274" s="117">
        <f>I274/درآمد!$F$12</f>
        <v>-1.2022175446551726E-2</v>
      </c>
      <c r="M274" s="59">
        <v>0</v>
      </c>
      <c r="O274" s="59">
        <v>0</v>
      </c>
      <c r="Q274" s="60">
        <v>-5461638010</v>
      </c>
      <c r="S274" s="60">
        <f t="shared" si="4"/>
        <v>-5461638010</v>
      </c>
      <c r="U274" s="117">
        <f>S274/درآمد!$F$12</f>
        <v>-1.2022175446551726E-2</v>
      </c>
      <c r="W274" s="34"/>
    </row>
    <row r="275" spans="1:23" ht="18.75">
      <c r="A275" s="31" t="s">
        <v>495</v>
      </c>
      <c r="C275" s="60">
        <v>0</v>
      </c>
      <c r="D275" s="60"/>
      <c r="E275" s="60">
        <v>0</v>
      </c>
      <c r="F275" s="60"/>
      <c r="G275" s="60">
        <v>290587099</v>
      </c>
      <c r="H275" s="60"/>
      <c r="I275" s="60">
        <v>290587099</v>
      </c>
      <c r="K275" s="117">
        <f>I275/درآمد!$F$12</f>
        <v>6.396412725058093E-4</v>
      </c>
      <c r="M275" s="59">
        <v>0</v>
      </c>
      <c r="O275" s="59">
        <v>0</v>
      </c>
      <c r="Q275" s="60">
        <v>290587099</v>
      </c>
      <c r="S275" s="60">
        <f t="shared" si="4"/>
        <v>290587099</v>
      </c>
      <c r="U275" s="117">
        <f>S275/درآمد!$F$12</f>
        <v>6.396412725058093E-4</v>
      </c>
      <c r="W275" s="34"/>
    </row>
    <row r="276" spans="1:23" ht="18.75">
      <c r="A276" s="31" t="s">
        <v>496</v>
      </c>
      <c r="C276" s="60">
        <v>0</v>
      </c>
      <c r="D276" s="60"/>
      <c r="E276" s="60">
        <v>0</v>
      </c>
      <c r="F276" s="60"/>
      <c r="G276" s="60">
        <v>115301160</v>
      </c>
      <c r="H276" s="60"/>
      <c r="I276" s="60">
        <v>115301160</v>
      </c>
      <c r="K276" s="117">
        <f>I276/درآمد!$F$12</f>
        <v>2.538012904137768E-4</v>
      </c>
      <c r="M276" s="59">
        <v>0</v>
      </c>
      <c r="O276" s="59">
        <v>0</v>
      </c>
      <c r="Q276" s="60">
        <v>115301160</v>
      </c>
      <c r="S276" s="60">
        <f t="shared" si="4"/>
        <v>115301160</v>
      </c>
      <c r="U276" s="117">
        <f>S276/درآمد!$F$12</f>
        <v>2.538012904137768E-4</v>
      </c>
      <c r="W276" s="34"/>
    </row>
    <row r="277" spans="1:23" ht="18.75">
      <c r="A277" s="31" t="s">
        <v>115</v>
      </c>
      <c r="C277" s="60">
        <v>0</v>
      </c>
      <c r="D277" s="60"/>
      <c r="E277" s="60">
        <v>0</v>
      </c>
      <c r="F277" s="60"/>
      <c r="G277" s="60">
        <v>900298759</v>
      </c>
      <c r="H277" s="60"/>
      <c r="I277" s="60">
        <v>900298759</v>
      </c>
      <c r="K277" s="117">
        <f>I277/درآمد!$F$12</f>
        <v>1.9817405721861067E-3</v>
      </c>
      <c r="M277" s="59">
        <v>0</v>
      </c>
      <c r="O277" s="59">
        <v>0</v>
      </c>
      <c r="Q277" s="60">
        <v>900298759</v>
      </c>
      <c r="S277" s="60">
        <f t="shared" si="4"/>
        <v>900298759</v>
      </c>
      <c r="U277" s="117">
        <f>S277/درآمد!$F$12</f>
        <v>1.9817405721861067E-3</v>
      </c>
      <c r="W277" s="34"/>
    </row>
    <row r="278" spans="1:23" ht="18.75">
      <c r="A278" s="31" t="s">
        <v>169</v>
      </c>
      <c r="C278" s="60">
        <v>0</v>
      </c>
      <c r="D278" s="60"/>
      <c r="E278" s="60">
        <v>0</v>
      </c>
      <c r="F278" s="60"/>
      <c r="G278" s="60">
        <v>1943094173</v>
      </c>
      <c r="H278" s="60"/>
      <c r="I278" s="60">
        <v>1943094173</v>
      </c>
      <c r="K278" s="117">
        <f>I278/درآمد!$F$12</f>
        <v>4.277145247306189E-3</v>
      </c>
      <c r="M278" s="59">
        <v>0</v>
      </c>
      <c r="O278" s="59">
        <v>0</v>
      </c>
      <c r="Q278" s="60">
        <v>1943094173</v>
      </c>
      <c r="S278" s="60">
        <f t="shared" si="4"/>
        <v>1943094173</v>
      </c>
      <c r="U278" s="117">
        <f>S278/درآمد!$F$12</f>
        <v>4.277145247306189E-3</v>
      </c>
      <c r="W278" s="34"/>
    </row>
    <row r="279" spans="1:23" ht="18.75">
      <c r="A279" s="31" t="s">
        <v>178</v>
      </c>
      <c r="C279" s="60">
        <v>0</v>
      </c>
      <c r="D279" s="60"/>
      <c r="E279" s="60">
        <v>0</v>
      </c>
      <c r="F279" s="60"/>
      <c r="G279" s="60">
        <v>6979688551</v>
      </c>
      <c r="H279" s="60"/>
      <c r="I279" s="60">
        <v>6979688551</v>
      </c>
      <c r="K279" s="117">
        <f>I279/درآمد!$F$12</f>
        <v>1.5363713261254823E-2</v>
      </c>
      <c r="M279" s="59">
        <v>0</v>
      </c>
      <c r="O279" s="59">
        <v>0</v>
      </c>
      <c r="Q279" s="60">
        <v>6979688551</v>
      </c>
      <c r="S279" s="60">
        <f t="shared" si="4"/>
        <v>6979688551</v>
      </c>
      <c r="U279" s="117">
        <f>S279/درآمد!$F$12</f>
        <v>1.5363713261254823E-2</v>
      </c>
      <c r="W279" s="34"/>
    </row>
    <row r="280" spans="1:23" ht="18.75">
      <c r="A280" s="31" t="s">
        <v>154</v>
      </c>
      <c r="C280" s="60">
        <v>0</v>
      </c>
      <c r="D280" s="60"/>
      <c r="E280" s="60">
        <v>0</v>
      </c>
      <c r="F280" s="60"/>
      <c r="G280" s="60">
        <v>16444938642</v>
      </c>
      <c r="H280" s="60"/>
      <c r="I280" s="60">
        <v>16444938642</v>
      </c>
      <c r="K280" s="117">
        <f>I280/درآمد!$F$12</f>
        <v>3.6198652711863281E-2</v>
      </c>
      <c r="M280" s="59">
        <v>0</v>
      </c>
      <c r="O280" s="59">
        <v>0</v>
      </c>
      <c r="Q280" s="60">
        <v>16444938642</v>
      </c>
      <c r="S280" s="60">
        <f t="shared" si="4"/>
        <v>16444938642</v>
      </c>
      <c r="U280" s="117">
        <f>S280/درآمد!$F$12</f>
        <v>3.6198652711863281E-2</v>
      </c>
      <c r="W280" s="34"/>
    </row>
    <row r="281" spans="1:23" ht="18.75">
      <c r="A281" s="31" t="s">
        <v>83</v>
      </c>
      <c r="C281" s="60">
        <v>0</v>
      </c>
      <c r="D281" s="60"/>
      <c r="E281" s="60">
        <v>0</v>
      </c>
      <c r="F281" s="60"/>
      <c r="G281" s="60">
        <v>-101573133</v>
      </c>
      <c r="H281" s="60"/>
      <c r="I281" s="60">
        <v>-101573133</v>
      </c>
      <c r="K281" s="117">
        <f>I281/درآمد!$F$12</f>
        <v>-2.2358311249227829E-4</v>
      </c>
      <c r="M281" s="59">
        <v>0</v>
      </c>
      <c r="O281" s="59">
        <v>0</v>
      </c>
      <c r="Q281" s="60">
        <v>-101573133</v>
      </c>
      <c r="S281" s="60">
        <f t="shared" si="4"/>
        <v>-101573133</v>
      </c>
      <c r="U281" s="117">
        <f>S281/درآمد!$F$12</f>
        <v>-2.2358311249227829E-4</v>
      </c>
      <c r="W281" s="34"/>
    </row>
    <row r="282" spans="1:23" ht="18.75">
      <c r="A282" s="31" t="s">
        <v>39</v>
      </c>
      <c r="C282" s="60">
        <v>0</v>
      </c>
      <c r="D282" s="60"/>
      <c r="E282" s="60">
        <v>0</v>
      </c>
      <c r="F282" s="60"/>
      <c r="G282" s="60">
        <v>-340346310</v>
      </c>
      <c r="H282" s="60"/>
      <c r="I282" s="60">
        <v>-340346310</v>
      </c>
      <c r="K282" s="117">
        <f>I282/درآمد!$F$12</f>
        <v>-7.4917141046601185E-4</v>
      </c>
      <c r="M282" s="59">
        <v>0</v>
      </c>
      <c r="O282" s="59">
        <v>0</v>
      </c>
      <c r="Q282" s="60">
        <v>-340346310</v>
      </c>
      <c r="S282" s="60">
        <f t="shared" si="4"/>
        <v>-340346310</v>
      </c>
      <c r="U282" s="117">
        <f>S282/درآمد!$F$12</f>
        <v>-7.4917141046601185E-4</v>
      </c>
      <c r="W282" s="34"/>
    </row>
    <row r="283" spans="1:23" ht="18.75">
      <c r="A283" s="31" t="s">
        <v>81</v>
      </c>
      <c r="C283" s="60">
        <v>0</v>
      </c>
      <c r="D283" s="60"/>
      <c r="E283" s="60">
        <v>0</v>
      </c>
      <c r="F283" s="60"/>
      <c r="G283" s="60">
        <v>-466329030</v>
      </c>
      <c r="H283" s="60"/>
      <c r="I283" s="60">
        <v>-466329030</v>
      </c>
      <c r="K283" s="117">
        <f>I283/درآمد!$F$12</f>
        <v>-1.0264849856792841E-3</v>
      </c>
      <c r="M283" s="59">
        <v>0</v>
      </c>
      <c r="O283" s="59">
        <v>0</v>
      </c>
      <c r="Q283" s="60">
        <v>-466329030</v>
      </c>
      <c r="S283" s="60">
        <f t="shared" si="4"/>
        <v>-466329030</v>
      </c>
      <c r="U283" s="117">
        <f>S283/درآمد!$F$12</f>
        <v>-1.0264849856792841E-3</v>
      </c>
      <c r="W283" s="34"/>
    </row>
    <row r="284" spans="1:23" ht="18.75">
      <c r="A284" s="31" t="s">
        <v>497</v>
      </c>
      <c r="C284" s="60">
        <v>0</v>
      </c>
      <c r="D284" s="60"/>
      <c r="E284" s="60">
        <v>0</v>
      </c>
      <c r="F284" s="60"/>
      <c r="G284" s="60">
        <v>69706369</v>
      </c>
      <c r="H284" s="60"/>
      <c r="I284" s="60">
        <v>69706369</v>
      </c>
      <c r="K284" s="117">
        <f>I284/درآمد!$F$12</f>
        <v>1.5343788737475744E-4</v>
      </c>
      <c r="M284" s="59">
        <v>0</v>
      </c>
      <c r="O284" s="59">
        <v>0</v>
      </c>
      <c r="Q284" s="60">
        <v>69706369</v>
      </c>
      <c r="S284" s="60">
        <f t="shared" si="4"/>
        <v>69706369</v>
      </c>
      <c r="U284" s="117">
        <f>S284/درآمد!$F$12</f>
        <v>1.5343788737475744E-4</v>
      </c>
      <c r="W284" s="34"/>
    </row>
    <row r="285" spans="1:23" ht="18.75">
      <c r="A285" s="31" t="s">
        <v>23</v>
      </c>
      <c r="C285" s="60">
        <v>0</v>
      </c>
      <c r="D285" s="60"/>
      <c r="E285" s="60">
        <v>0</v>
      </c>
      <c r="F285" s="60"/>
      <c r="G285" s="60">
        <v>-1404778220</v>
      </c>
      <c r="H285" s="60"/>
      <c r="I285" s="60">
        <v>-1404778220</v>
      </c>
      <c r="K285" s="117">
        <f>I285/درآمد!$F$12</f>
        <v>-3.0922024113301935E-3</v>
      </c>
      <c r="M285" s="59">
        <v>0</v>
      </c>
      <c r="O285" s="59">
        <v>0</v>
      </c>
      <c r="Q285" s="60">
        <v>-1404778220</v>
      </c>
      <c r="S285" s="60">
        <f t="shared" si="4"/>
        <v>-1404778220</v>
      </c>
      <c r="U285" s="117">
        <f>S285/درآمد!$F$12</f>
        <v>-3.0922024113301935E-3</v>
      </c>
      <c r="W285" s="34"/>
    </row>
    <row r="286" spans="1:23" ht="18.75">
      <c r="A286" s="31" t="s">
        <v>498</v>
      </c>
      <c r="C286" s="60">
        <v>0</v>
      </c>
      <c r="D286" s="60"/>
      <c r="E286" s="60">
        <v>0</v>
      </c>
      <c r="F286" s="60"/>
      <c r="G286" s="60">
        <v>-106158650</v>
      </c>
      <c r="H286" s="60"/>
      <c r="I286" s="60">
        <v>-106158650</v>
      </c>
      <c r="K286" s="117">
        <f>I286/درآمد!$F$12</f>
        <v>-2.3367676750680121E-4</v>
      </c>
      <c r="M286" s="59">
        <v>0</v>
      </c>
      <c r="O286" s="59">
        <v>0</v>
      </c>
      <c r="Q286" s="60">
        <v>-106158650</v>
      </c>
      <c r="S286" s="60">
        <f t="shared" si="4"/>
        <v>-106158650</v>
      </c>
      <c r="U286" s="117">
        <f>S286/درآمد!$F$12</f>
        <v>-2.3367676750680121E-4</v>
      </c>
      <c r="W286" s="34"/>
    </row>
    <row r="287" spans="1:23" ht="18.75">
      <c r="A287" s="31" t="s">
        <v>157</v>
      </c>
      <c r="C287" s="60">
        <v>0</v>
      </c>
      <c r="D287" s="60"/>
      <c r="E287" s="60">
        <v>0</v>
      </c>
      <c r="F287" s="60"/>
      <c r="G287" s="60">
        <v>732804255</v>
      </c>
      <c r="H287" s="60"/>
      <c r="I287" s="60">
        <v>732804255</v>
      </c>
      <c r="K287" s="117">
        <f>I287/درآمد!$F$12</f>
        <v>1.6130511222931874E-3</v>
      </c>
      <c r="M287" s="59">
        <v>0</v>
      </c>
      <c r="O287" s="59">
        <v>0</v>
      </c>
      <c r="Q287" s="60">
        <v>732804255</v>
      </c>
      <c r="S287" s="60">
        <f t="shared" si="4"/>
        <v>732804255</v>
      </c>
      <c r="U287" s="117">
        <f>S287/درآمد!$F$12</f>
        <v>1.6130511222931874E-3</v>
      </c>
      <c r="W287" s="34"/>
    </row>
    <row r="288" spans="1:23" ht="18.75">
      <c r="A288" s="31" t="s">
        <v>29</v>
      </c>
      <c r="C288" s="60">
        <v>0</v>
      </c>
      <c r="D288" s="60"/>
      <c r="E288" s="60">
        <v>0</v>
      </c>
      <c r="F288" s="60"/>
      <c r="G288" s="60">
        <v>0</v>
      </c>
      <c r="H288" s="60"/>
      <c r="I288" s="60">
        <v>0</v>
      </c>
      <c r="K288" s="117">
        <f>I288/درآمد!$F$12</f>
        <v>0</v>
      </c>
      <c r="M288" s="59">
        <v>0</v>
      </c>
      <c r="O288" s="59">
        <v>0</v>
      </c>
      <c r="Q288" s="60">
        <v>-111141529</v>
      </c>
      <c r="S288" s="60">
        <f t="shared" si="4"/>
        <v>-111141529</v>
      </c>
      <c r="U288" s="117">
        <f>S288/درآمد!$F$12</f>
        <v>-2.44645097055053E-4</v>
      </c>
      <c r="W288" s="34"/>
    </row>
    <row r="289" spans="1:23" ht="18.75">
      <c r="A289" s="31" t="s">
        <v>35</v>
      </c>
      <c r="C289" s="60">
        <v>0</v>
      </c>
      <c r="D289" s="60"/>
      <c r="E289" s="60">
        <v>0</v>
      </c>
      <c r="F289" s="60"/>
      <c r="G289" s="60">
        <v>0</v>
      </c>
      <c r="H289" s="60"/>
      <c r="I289" s="60">
        <v>0</v>
      </c>
      <c r="K289" s="117">
        <f>I289/درآمد!$F$12</f>
        <v>0</v>
      </c>
      <c r="M289" s="59">
        <v>0</v>
      </c>
      <c r="O289" s="59">
        <v>0</v>
      </c>
      <c r="Q289" s="60">
        <v>-61847616</v>
      </c>
      <c r="S289" s="60">
        <f t="shared" si="4"/>
        <v>-61847616</v>
      </c>
      <c r="U289" s="117">
        <f>S289/درآمد!$F$12</f>
        <v>-1.3613917457392231E-4</v>
      </c>
      <c r="W289" s="34"/>
    </row>
    <row r="290" spans="1:23" ht="21.75" customHeight="1" thickBot="1">
      <c r="A290" s="30" t="s">
        <v>85</v>
      </c>
      <c r="C290" s="29">
        <f>SUM(C268:C289)</f>
        <v>15327425513</v>
      </c>
      <c r="E290" s="29">
        <f>SUM(E268:E289)</f>
        <v>220139864589</v>
      </c>
      <c r="G290" s="29">
        <f>SUM(G268:G289)</f>
        <v>73785331650</v>
      </c>
      <c r="I290" s="29">
        <f>SUM(I268:I289)</f>
        <v>309252621752</v>
      </c>
      <c r="K290" s="118">
        <v>53.97</v>
      </c>
      <c r="M290" s="29">
        <f>SUM(M268:M289)</f>
        <v>42891223050</v>
      </c>
      <c r="O290" s="29">
        <f>SUM(O268:O289)</f>
        <v>295975745843</v>
      </c>
      <c r="Q290" s="29">
        <f>SUM(Q268:Q289)</f>
        <v>108969236815</v>
      </c>
      <c r="S290" s="29">
        <f>SUM(S268:S289)</f>
        <v>447836205708</v>
      </c>
      <c r="U290" s="118">
        <v>58.14</v>
      </c>
      <c r="W290" s="24"/>
    </row>
    <row r="291" spans="1:23" ht="20.25" customHeight="1" thickTop="1">
      <c r="A291" s="214">
        <v>16</v>
      </c>
      <c r="B291" s="214"/>
      <c r="C291" s="214"/>
      <c r="D291" s="214"/>
      <c r="E291" s="214"/>
      <c r="F291" s="214"/>
      <c r="G291" s="214"/>
      <c r="H291" s="214"/>
      <c r="I291" s="214"/>
      <c r="J291" s="214"/>
      <c r="K291" s="214"/>
      <c r="L291" s="214"/>
      <c r="M291" s="214"/>
      <c r="N291" s="214"/>
      <c r="O291" s="214"/>
      <c r="P291" s="214"/>
      <c r="Q291" s="214"/>
      <c r="R291" s="214"/>
      <c r="S291" s="214"/>
      <c r="T291" s="214"/>
      <c r="U291" s="214"/>
      <c r="W291" s="24"/>
    </row>
    <row r="292" spans="1:23">
      <c r="Q292" s="128"/>
      <c r="W292" s="24"/>
    </row>
    <row r="293" spans="1:23">
      <c r="Q293" s="128"/>
      <c r="S293" s="129"/>
      <c r="W293" s="24"/>
    </row>
    <row r="294" spans="1:23">
      <c r="S294" s="129"/>
      <c r="W294" s="24"/>
    </row>
    <row r="295" spans="1:23">
      <c r="W295" s="24"/>
    </row>
  </sheetData>
  <mergeCells count="49">
    <mergeCell ref="A291:U291"/>
    <mergeCell ref="A264:U264"/>
    <mergeCell ref="C265:K265"/>
    <mergeCell ref="M265:U265"/>
    <mergeCell ref="I266:K266"/>
    <mergeCell ref="S266:U266"/>
    <mergeCell ref="I211:K211"/>
    <mergeCell ref="S211:U211"/>
    <mergeCell ref="A261:V261"/>
    <mergeCell ref="A262:U262"/>
    <mergeCell ref="A263:U263"/>
    <mergeCell ref="A206:V206"/>
    <mergeCell ref="A207:U207"/>
    <mergeCell ref="A208:U208"/>
    <mergeCell ref="A209:U209"/>
    <mergeCell ref="C210:K210"/>
    <mergeCell ref="M210:U210"/>
    <mergeCell ref="A155:U155"/>
    <mergeCell ref="C156:K156"/>
    <mergeCell ref="M156:U156"/>
    <mergeCell ref="I157:K157"/>
    <mergeCell ref="S157:U157"/>
    <mergeCell ref="A99:U99"/>
    <mergeCell ref="A47:U47"/>
    <mergeCell ref="A48:U48"/>
    <mergeCell ref="A49:U49"/>
    <mergeCell ref="A154:U154"/>
    <mergeCell ref="A96:V96"/>
    <mergeCell ref="I51:K51"/>
    <mergeCell ref="S51:U51"/>
    <mergeCell ref="A97:U97"/>
    <mergeCell ref="A98:U98"/>
    <mergeCell ref="A152:V152"/>
    <mergeCell ref="A153:U153"/>
    <mergeCell ref="C100:K100"/>
    <mergeCell ref="M100:U100"/>
    <mergeCell ref="I101:K101"/>
    <mergeCell ref="S101:U101"/>
    <mergeCell ref="C50:K50"/>
    <mergeCell ref="M50:U50"/>
    <mergeCell ref="I7:K7"/>
    <mergeCell ref="S7:U7"/>
    <mergeCell ref="A1:U1"/>
    <mergeCell ref="A2:U2"/>
    <mergeCell ref="A3:U3"/>
    <mergeCell ref="C6:K6"/>
    <mergeCell ref="M6:U6"/>
    <mergeCell ref="A46:U46"/>
    <mergeCell ref="A5:U5"/>
  </mergeCells>
  <printOptions horizontalCentered="1"/>
  <pageMargins left="0" right="0" top="0" bottom="0" header="0" footer="0"/>
  <pageSetup scale="57" fitToHeight="0" orientation="landscape" r:id="rId1"/>
  <rowBreaks count="5" manualBreakCount="5">
    <brk id="46" max="21" man="1"/>
    <brk id="96" max="21" man="1"/>
    <brk id="152" max="21" man="1"/>
    <brk id="206" max="21" man="1"/>
    <brk id="261" max="2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19"/>
  <sheetViews>
    <sheetView rightToLeft="1" view="pageBreakPreview" zoomScale="96" zoomScaleNormal="100" zoomScaleSheetLayoutView="96" workbookViewId="0">
      <selection activeCell="T11" sqref="T11:T14"/>
    </sheetView>
  </sheetViews>
  <sheetFormatPr defaultRowHeight="12.75"/>
  <cols>
    <col min="1" max="1" width="6.7109375" bestFit="1" customWidth="1"/>
    <col min="2" max="2" width="33.140625" customWidth="1"/>
    <col min="3" max="3" width="1.28515625" customWidth="1"/>
    <col min="4" max="4" width="16.140625" bestFit="1" customWidth="1"/>
    <col min="5" max="5" width="1.28515625" customWidth="1"/>
    <col min="6" max="6" width="17.5703125" bestFit="1" customWidth="1"/>
    <col min="7" max="7" width="1.28515625" customWidth="1"/>
    <col min="8" max="8" width="11.85546875" bestFit="1" customWidth="1"/>
    <col min="9" max="9" width="1.28515625" customWidth="1"/>
    <col min="10" max="10" width="17.28515625" bestFit="1" customWidth="1"/>
    <col min="11" max="11" width="1.28515625" customWidth="1"/>
    <col min="12" max="12" width="16.140625" bestFit="1" customWidth="1"/>
    <col min="13" max="13" width="1.28515625" customWidth="1"/>
    <col min="14" max="14" width="17.5703125" bestFit="1" customWidth="1"/>
    <col min="15" max="15" width="1.28515625" customWidth="1"/>
    <col min="16" max="16" width="15.140625" bestFit="1" customWidth="1"/>
    <col min="17" max="17" width="1.28515625" customWidth="1"/>
    <col min="18" max="18" width="15.85546875" bestFit="1" customWidth="1"/>
    <col min="19" max="19" width="0.28515625" customWidth="1"/>
    <col min="20" max="20" width="16" bestFit="1" customWidth="1"/>
  </cols>
  <sheetData>
    <row r="1" spans="1:20" ht="25.5">
      <c r="A1" s="207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</row>
    <row r="2" spans="1:20" ht="25.5">
      <c r="A2" s="207" t="s">
        <v>278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</row>
    <row r="3" spans="1:20" ht="25.5">
      <c r="A3" s="207" t="s">
        <v>2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</row>
    <row r="4" spans="1:20" ht="26.25" customHeight="1"/>
    <row r="5" spans="1:20" ht="38.25" customHeight="1">
      <c r="A5" s="2" t="s">
        <v>300</v>
      </c>
      <c r="B5" s="208" t="s">
        <v>301</v>
      </c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</row>
    <row r="6" spans="1:20" ht="38.25" customHeight="1">
      <c r="D6" s="209" t="s">
        <v>293</v>
      </c>
      <c r="E6" s="209"/>
      <c r="F6" s="209"/>
      <c r="G6" s="209"/>
      <c r="H6" s="209"/>
      <c r="I6" s="209"/>
      <c r="J6" s="209"/>
      <c r="L6" s="209" t="s">
        <v>294</v>
      </c>
      <c r="M6" s="209"/>
      <c r="N6" s="209"/>
      <c r="O6" s="209"/>
      <c r="P6" s="209"/>
      <c r="Q6" s="209"/>
      <c r="R6" s="209"/>
    </row>
    <row r="7" spans="1:20" ht="38.25" customHeight="1">
      <c r="A7" s="209" t="s">
        <v>302</v>
      </c>
      <c r="B7" s="209"/>
      <c r="D7" s="3" t="s">
        <v>303</v>
      </c>
      <c r="F7" s="3" t="s">
        <v>297</v>
      </c>
      <c r="H7" s="3" t="s">
        <v>298</v>
      </c>
      <c r="J7" s="3" t="s">
        <v>85</v>
      </c>
      <c r="L7" s="3" t="s">
        <v>303</v>
      </c>
      <c r="N7" s="3" t="s">
        <v>297</v>
      </c>
      <c r="P7" s="3" t="s">
        <v>298</v>
      </c>
      <c r="R7" s="3" t="s">
        <v>85</v>
      </c>
    </row>
    <row r="8" spans="1:20" s="148" customFormat="1" ht="38.25" customHeight="1">
      <c r="A8" s="219" t="s">
        <v>249</v>
      </c>
      <c r="B8" s="219"/>
      <c r="D8" s="192">
        <v>9485880650</v>
      </c>
      <c r="F8" s="192">
        <v>-25995267503</v>
      </c>
      <c r="H8" s="112">
        <v>0</v>
      </c>
      <c r="J8" s="192">
        <v>-16509386853</v>
      </c>
      <c r="L8" s="192">
        <v>20265727460</v>
      </c>
      <c r="N8" s="192">
        <v>-27511404423</v>
      </c>
      <c r="P8" s="112">
        <v>7496466923</v>
      </c>
      <c r="R8" s="192">
        <f>L8+N8+P8</f>
        <v>250789960</v>
      </c>
    </row>
    <row r="9" spans="1:20" s="148" customFormat="1" ht="38.25" customHeight="1">
      <c r="A9" s="222" t="s">
        <v>304</v>
      </c>
      <c r="B9" s="222"/>
      <c r="D9" s="192">
        <v>0</v>
      </c>
      <c r="F9" s="192">
        <v>0</v>
      </c>
      <c r="H9" s="114">
        <v>0</v>
      </c>
      <c r="J9" s="192">
        <v>0</v>
      </c>
      <c r="L9" s="192">
        <v>3250244428</v>
      </c>
      <c r="N9" s="192">
        <v>0</v>
      </c>
      <c r="P9" s="114">
        <v>72500000</v>
      </c>
      <c r="R9" s="192">
        <f t="shared" ref="R9:R11" si="0">L9+N9+P9</f>
        <v>3322744428</v>
      </c>
    </row>
    <row r="10" spans="1:20" s="148" customFormat="1" ht="38.25" customHeight="1">
      <c r="A10" s="222" t="s">
        <v>253</v>
      </c>
      <c r="B10" s="222"/>
      <c r="D10" s="192">
        <v>13216071407</v>
      </c>
      <c r="F10" s="192">
        <v>-26558153576</v>
      </c>
      <c r="H10" s="114">
        <v>0</v>
      </c>
      <c r="J10" s="192">
        <v>-13342082169</v>
      </c>
      <c r="L10" s="192">
        <v>20818161105</v>
      </c>
      <c r="N10" s="192">
        <v>-30274904267</v>
      </c>
      <c r="P10" s="114">
        <v>0</v>
      </c>
      <c r="R10" s="192">
        <f t="shared" si="0"/>
        <v>-9456743162</v>
      </c>
    </row>
    <row r="11" spans="1:20" s="148" customFormat="1" ht="38.25" customHeight="1">
      <c r="A11" s="220" t="s">
        <v>305</v>
      </c>
      <c r="B11" s="220"/>
      <c r="D11" s="192">
        <v>588113533</v>
      </c>
      <c r="F11" s="115">
        <v>0</v>
      </c>
      <c r="H11" s="115">
        <v>0</v>
      </c>
      <c r="J11" s="193">
        <v>588113533</v>
      </c>
      <c r="L11" s="192">
        <v>588113533</v>
      </c>
      <c r="N11" s="115">
        <v>0</v>
      </c>
      <c r="P11" s="115">
        <v>0</v>
      </c>
      <c r="R11" s="192">
        <f t="shared" si="0"/>
        <v>588113533</v>
      </c>
    </row>
    <row r="12" spans="1:20" s="148" customFormat="1" ht="38.25" customHeight="1" thickBot="1">
      <c r="A12" s="216" t="s">
        <v>85</v>
      </c>
      <c r="B12" s="216"/>
      <c r="D12" s="194">
        <v>23290065590</v>
      </c>
      <c r="F12" s="194">
        <v>-52553421079</v>
      </c>
      <c r="H12" s="141">
        <v>0</v>
      </c>
      <c r="J12" s="195">
        <v>-29263355489</v>
      </c>
      <c r="L12" s="194">
        <v>44922246526</v>
      </c>
      <c r="N12" s="194">
        <v>-57786308689</v>
      </c>
      <c r="P12" s="194">
        <f>SUM(P8:P11)</f>
        <v>7568966923</v>
      </c>
      <c r="R12" s="194">
        <f>SUM(R8:R11)</f>
        <v>-5295095241</v>
      </c>
      <c r="T12" s="196"/>
    </row>
    <row r="19" spans="1:18" ht="33.75" customHeight="1">
      <c r="A19" s="214">
        <v>17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</row>
  </sheetData>
  <mergeCells count="13">
    <mergeCell ref="A12:B12"/>
    <mergeCell ref="A19:R19"/>
    <mergeCell ref="A7:B7"/>
    <mergeCell ref="A8:B8"/>
    <mergeCell ref="A9:B9"/>
    <mergeCell ref="A10:B10"/>
    <mergeCell ref="A11:B11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0</vt:lpstr>
      <vt:lpstr>سهام</vt:lpstr>
      <vt:lpstr>اوراق مشتقه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'0'!Print_Area</vt:lpstr>
      <vt:lpstr>اوراق!Print_Area</vt:lpstr>
      <vt:lpstr>'اوراق مشتقه'!Print_Area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moner tabrizi</dc:creator>
  <dc:description/>
  <cp:lastModifiedBy>moner tabrizi</cp:lastModifiedBy>
  <cp:lastPrinted>2024-07-30T08:06:36Z</cp:lastPrinted>
  <dcterms:created xsi:type="dcterms:W3CDTF">2024-07-24T06:02:40Z</dcterms:created>
  <dcterms:modified xsi:type="dcterms:W3CDTF">2024-07-30T08:06:53Z</dcterms:modified>
</cp:coreProperties>
</file>