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631\"/>
    </mc:Choice>
  </mc:AlternateContent>
  <xr:revisionPtr revIDLastSave="0" documentId="13_ncr:1_{99ED74D6-A99F-4067-BE52-ED0CEF5B7C04}" xr6:coauthVersionLast="36" xr6:coauthVersionMax="47" xr10:uidLastSave="{00000000-0000-0000-0000-000000000000}"/>
  <bookViews>
    <workbookView xWindow="0" yWindow="0" windowWidth="28800" windowHeight="12225" tabRatio="950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0">'0'!$A$1:$I$41</definedName>
    <definedName name="_xlnm.Print_Area" localSheetId="3">اوراق!$A$1:$AK$21</definedName>
    <definedName name="_xlnm.Print_Area" localSheetId="2">'اوراق مشتقه'!$A$1:$AV$133</definedName>
    <definedName name="_xlnm.Print_Area" localSheetId="4">'تعدیل قیمت'!$A$1:$N$21</definedName>
    <definedName name="_xlnm.Print_Area" localSheetId="6">درآمد!$A$1:$K$20</definedName>
    <definedName name="_xlnm.Print_Area" localSheetId="15">'درآمد اعمال اختیار'!$A$1:$S$314</definedName>
    <definedName name="_xlnm.Print_Area" localSheetId="9">'درآمد سپرده بانکی'!$A$1:$K$21</definedName>
    <definedName name="_xlnm.Print_Area" localSheetId="8">'درآمد سرمایه گذاری در اوراق به'!$A$1:$R$19</definedName>
    <definedName name="_xlnm.Print_Area" localSheetId="7">'درآمد سرمایه گذاری در سهام'!$A$1:$U$385</definedName>
    <definedName name="_xlnm.Print_Area" localSheetId="11">'درآمد سود سهام'!$A$1:$T$29</definedName>
    <definedName name="_xlnm.Print_Area" localSheetId="16">'درآمد ناشی از تغییر قیمت اوراق'!$A$1:$Q$151</definedName>
    <definedName name="_xlnm.Print_Area" localSheetId="14">'درآمد ناشی از فروش'!$A$1:$Q$35</definedName>
    <definedName name="_xlnm.Print_Area" localSheetId="10">'سایر درآمدها'!$A$1:$G$22</definedName>
    <definedName name="_xlnm.Print_Area" localSheetId="5">سپرده!$A$1:$O$24</definedName>
    <definedName name="_xlnm.Print_Area" localSheetId="1">سهام!$A$1:$AB$68</definedName>
    <definedName name="_xlnm.Print_Area" localSheetId="12">'سود اوراق بهادار'!$A$1:$S$21</definedName>
    <definedName name="_xlnm.Print_Area" localSheetId="13">'سود سپرده بانکی'!$A$1:$N$24</definedName>
  </definedNames>
  <calcPr calcId="191029"/>
</workbook>
</file>

<file path=xl/calcChain.xml><?xml version="1.0" encoding="utf-8"?>
<calcChain xmlns="http://schemas.openxmlformats.org/spreadsheetml/2006/main">
  <c r="AA66" i="2" l="1"/>
  <c r="Q34" i="19" l="1"/>
  <c r="A5" i="11"/>
  <c r="N17" i="7"/>
  <c r="Q36" i="21" l="1"/>
  <c r="Q44" i="21" s="1"/>
  <c r="Q72" i="21" s="1"/>
  <c r="Q80" i="21" s="1"/>
  <c r="O36" i="21"/>
  <c r="O44" i="21" s="1"/>
  <c r="O72" i="21" s="1"/>
  <c r="O80" i="21" s="1"/>
  <c r="O108" i="21" s="1"/>
  <c r="O116" i="21" s="1"/>
  <c r="O148" i="21" s="1"/>
  <c r="M36" i="21"/>
  <c r="M44" i="21" s="1"/>
  <c r="M72" i="21" s="1"/>
  <c r="M80" i="21" s="1"/>
  <c r="M108" i="21" s="1"/>
  <c r="M116" i="21" s="1"/>
  <c r="M148" i="21" s="1"/>
  <c r="K36" i="21"/>
  <c r="K44" i="21" s="1"/>
  <c r="K72" i="21" s="1"/>
  <c r="K80" i="21" s="1"/>
  <c r="K108" i="21" s="1"/>
  <c r="K116" i="21" s="1"/>
  <c r="K148" i="21" s="1"/>
  <c r="I36" i="21"/>
  <c r="I44" i="21" s="1"/>
  <c r="I72" i="21" s="1"/>
  <c r="I80" i="21" s="1"/>
  <c r="I108" i="21" s="1"/>
  <c r="I116" i="21" s="1"/>
  <c r="I148" i="21" s="1"/>
  <c r="G36" i="21"/>
  <c r="G44" i="21" s="1"/>
  <c r="G72" i="21" s="1"/>
  <c r="G80" i="21" s="1"/>
  <c r="G108" i="21" s="1"/>
  <c r="G116" i="21" s="1"/>
  <c r="G148" i="21" s="1"/>
  <c r="E36" i="21"/>
  <c r="E44" i="21" s="1"/>
  <c r="E72" i="21" s="1"/>
  <c r="E80" i="21" s="1"/>
  <c r="E108" i="21" s="1"/>
  <c r="E116" i="21" s="1"/>
  <c r="E148" i="21" s="1"/>
  <c r="S35" i="20"/>
  <c r="S43" i="20" s="1"/>
  <c r="S74" i="20" s="1"/>
  <c r="S84" i="20" s="1"/>
  <c r="S115" i="20" s="1"/>
  <c r="S125" i="20" s="1"/>
  <c r="S156" i="20" s="1"/>
  <c r="S166" i="20" s="1"/>
  <c r="S197" i="20" s="1"/>
  <c r="S207" i="20" s="1"/>
  <c r="S238" i="20" s="1"/>
  <c r="S248" i="20" s="1"/>
  <c r="S279" i="20" s="1"/>
  <c r="S289" i="20" s="1"/>
  <c r="S304" i="20" s="1"/>
  <c r="Q35" i="20"/>
  <c r="O35" i="20"/>
  <c r="O43" i="20" s="1"/>
  <c r="O74" i="20" s="1"/>
  <c r="O84" i="20" s="1"/>
  <c r="O115" i="20" s="1"/>
  <c r="O125" i="20" s="1"/>
  <c r="O156" i="20" s="1"/>
  <c r="O166" i="20" s="1"/>
  <c r="O197" i="20" s="1"/>
  <c r="O207" i="20" s="1"/>
  <c r="O238" i="20" s="1"/>
  <c r="O248" i="20" s="1"/>
  <c r="O279" i="20" s="1"/>
  <c r="O289" i="20" s="1"/>
  <c r="O304" i="20" s="1"/>
  <c r="M35" i="20"/>
  <c r="M43" i="20" s="1"/>
  <c r="M74" i="20" s="1"/>
  <c r="M84" i="20" s="1"/>
  <c r="M115" i="20" s="1"/>
  <c r="M125" i="20" s="1"/>
  <c r="M156" i="20" s="1"/>
  <c r="M166" i="20" s="1"/>
  <c r="M197" i="20" s="1"/>
  <c r="M207" i="20" s="1"/>
  <c r="M238" i="20" s="1"/>
  <c r="M248" i="20" s="1"/>
  <c r="M279" i="20" s="1"/>
  <c r="M289" i="20" s="1"/>
  <c r="M304" i="20" s="1"/>
  <c r="K35" i="20"/>
  <c r="K43" i="20" s="1"/>
  <c r="K74" i="20" s="1"/>
  <c r="K84" i="20" s="1"/>
  <c r="K115" i="20" s="1"/>
  <c r="K125" i="20" s="1"/>
  <c r="K156" i="20" s="1"/>
  <c r="K166" i="20" s="1"/>
  <c r="K197" i="20" s="1"/>
  <c r="K207" i="20" s="1"/>
  <c r="K238" i="20" s="1"/>
  <c r="K248" i="20" s="1"/>
  <c r="K279" i="20" s="1"/>
  <c r="K289" i="20" s="1"/>
  <c r="K304" i="20" s="1"/>
  <c r="I35" i="20"/>
  <c r="I43" i="20" s="1"/>
  <c r="I74" i="20" s="1"/>
  <c r="I84" i="20" s="1"/>
  <c r="I115" i="20" s="1"/>
  <c r="I125" i="20" s="1"/>
  <c r="I156" i="20" s="1"/>
  <c r="I166" i="20" s="1"/>
  <c r="I197" i="20" s="1"/>
  <c r="I207" i="20" s="1"/>
  <c r="I238" i="20" s="1"/>
  <c r="I248" i="20" s="1"/>
  <c r="I279" i="20" s="1"/>
  <c r="I289" i="20" s="1"/>
  <c r="I304" i="20" s="1"/>
  <c r="G35" i="20"/>
  <c r="G43" i="20" s="1"/>
  <c r="G74" i="20" s="1"/>
  <c r="G84" i="20" s="1"/>
  <c r="G115" i="20" s="1"/>
  <c r="G125" i="20" s="1"/>
  <c r="G156" i="20" s="1"/>
  <c r="G166" i="20" s="1"/>
  <c r="G197" i="20" s="1"/>
  <c r="G207" i="20" s="1"/>
  <c r="G238" i="20" s="1"/>
  <c r="G248" i="20" s="1"/>
  <c r="G279" i="20" s="1"/>
  <c r="G289" i="20" s="1"/>
  <c r="G304" i="20" s="1"/>
  <c r="E43" i="20"/>
  <c r="E84" i="20" s="1"/>
  <c r="E125" i="20" s="1"/>
  <c r="E166" i="20" s="1"/>
  <c r="E207" i="20" s="1"/>
  <c r="E248" i="20" s="1"/>
  <c r="E289" i="20" s="1"/>
  <c r="Q43" i="20" l="1"/>
  <c r="Q74" i="20" l="1"/>
  <c r="Q84" i="20" s="1"/>
  <c r="Q115" i="20" s="1"/>
  <c r="Q125" i="20" s="1"/>
  <c r="Q156" i="20" s="1"/>
  <c r="Q166" i="20" s="1"/>
  <c r="Q197" i="20" s="1"/>
  <c r="Q207" i="20" s="1"/>
  <c r="Q238" i="20" s="1"/>
  <c r="Q248" i="20" s="1"/>
  <c r="Q279" i="20" s="1"/>
  <c r="Q289" i="20" s="1"/>
  <c r="Q304" i="20" s="1"/>
  <c r="Q107" i="21" l="1"/>
  <c r="Q108" i="21" l="1"/>
  <c r="Q116" i="21" s="1"/>
  <c r="Q148" i="21" s="1"/>
  <c r="F11" i="14"/>
  <c r="D11" i="14"/>
  <c r="J9" i="13"/>
  <c r="J10" i="13"/>
  <c r="J11" i="13"/>
  <c r="J12" i="13"/>
  <c r="J13" i="13"/>
  <c r="J14" i="13"/>
  <c r="J15" i="13"/>
  <c r="J16" i="13"/>
  <c r="J8" i="13"/>
  <c r="F9" i="13"/>
  <c r="F10" i="13"/>
  <c r="F11" i="13"/>
  <c r="F12" i="13"/>
  <c r="F13" i="13"/>
  <c r="F14" i="13"/>
  <c r="F15" i="13"/>
  <c r="F16" i="13"/>
  <c r="F8" i="13"/>
  <c r="F17" i="13" l="1"/>
  <c r="J17" i="13"/>
  <c r="I93" i="9"/>
  <c r="S93" i="9"/>
  <c r="Q41" i="9"/>
  <c r="Q50" i="9" s="1"/>
  <c r="Q83" i="9" s="1"/>
  <c r="Q92" i="9" s="1"/>
  <c r="Q129" i="9" s="1"/>
  <c r="Q138" i="9" s="1"/>
  <c r="Q212" i="9" s="1"/>
  <c r="Q221" i="9" s="1"/>
  <c r="Q259" i="9" s="1"/>
  <c r="Q268" i="9" s="1"/>
  <c r="Q306" i="9" s="1"/>
  <c r="Q315" i="9" s="1"/>
  <c r="Q384" i="9" s="1"/>
  <c r="O41" i="9"/>
  <c r="O50" i="9" s="1"/>
  <c r="O83" i="9" s="1"/>
  <c r="O92" i="9" s="1"/>
  <c r="O129" i="9" s="1"/>
  <c r="O138" i="9" s="1"/>
  <c r="O212" i="9" s="1"/>
  <c r="O221" i="9" s="1"/>
  <c r="O259" i="9" s="1"/>
  <c r="O268" i="9" s="1"/>
  <c r="O306" i="9" s="1"/>
  <c r="O315" i="9" s="1"/>
  <c r="O384" i="9" s="1"/>
  <c r="M41" i="9"/>
  <c r="M50" i="9" s="1"/>
  <c r="M83" i="9" s="1"/>
  <c r="M92" i="9" s="1"/>
  <c r="M129" i="9" s="1"/>
  <c r="M138" i="9" s="1"/>
  <c r="M212" i="9" s="1"/>
  <c r="M221" i="9" s="1"/>
  <c r="M259" i="9" s="1"/>
  <c r="M268" i="9" s="1"/>
  <c r="M306" i="9" s="1"/>
  <c r="M315" i="9" s="1"/>
  <c r="M384" i="9" s="1"/>
  <c r="G41" i="9"/>
  <c r="E41" i="9"/>
  <c r="E50" i="9" s="1"/>
  <c r="E83" i="9" s="1"/>
  <c r="E92" i="9" s="1"/>
  <c r="E129" i="9" s="1"/>
  <c r="E138" i="9" s="1"/>
  <c r="E212" i="9" s="1"/>
  <c r="C41" i="9"/>
  <c r="C50" i="9" s="1"/>
  <c r="C83" i="9" s="1"/>
  <c r="C92" i="9" s="1"/>
  <c r="C129" i="9" s="1"/>
  <c r="C138" i="9" s="1"/>
  <c r="C212" i="9" s="1"/>
  <c r="C221" i="9" s="1"/>
  <c r="C259" i="9" s="1"/>
  <c r="F11" i="8"/>
  <c r="F10" i="8"/>
  <c r="F9" i="8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82" i="9"/>
  <c r="S94" i="9"/>
  <c r="S95" i="9"/>
  <c r="S96" i="9"/>
  <c r="S97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28" i="9"/>
  <c r="S139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51" i="9"/>
  <c r="S252" i="9"/>
  <c r="S253" i="9"/>
  <c r="S254" i="9"/>
  <c r="S255" i="9"/>
  <c r="S256" i="9"/>
  <c r="S257" i="9"/>
  <c r="S270" i="9"/>
  <c r="S271" i="9"/>
  <c r="S272" i="9"/>
  <c r="S273" i="9"/>
  <c r="S274" i="9"/>
  <c r="S275" i="9"/>
  <c r="S276" i="9"/>
  <c r="S277" i="9"/>
  <c r="S278" i="9"/>
  <c r="S258" i="9"/>
  <c r="S269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6" i="9"/>
  <c r="S297" i="9"/>
  <c r="S298" i="9"/>
  <c r="S299" i="9"/>
  <c r="S300" i="9"/>
  <c r="S301" i="9"/>
  <c r="S317" i="9"/>
  <c r="S302" i="9"/>
  <c r="S303" i="9"/>
  <c r="S304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2" i="9"/>
  <c r="S333" i="9"/>
  <c r="S334" i="9"/>
  <c r="S335" i="9"/>
  <c r="S305" i="9"/>
  <c r="S316" i="9"/>
  <c r="S318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8" i="9"/>
  <c r="S349" i="9"/>
  <c r="S350" i="9"/>
  <c r="S351" i="9"/>
  <c r="S352" i="9"/>
  <c r="S353" i="9"/>
  <c r="S354" i="9"/>
  <c r="S355" i="9"/>
  <c r="S356" i="9"/>
  <c r="S357" i="9"/>
  <c r="S358" i="9"/>
  <c r="S359" i="9"/>
  <c r="S360" i="9"/>
  <c r="S361" i="9"/>
  <c r="S362" i="9"/>
  <c r="S363" i="9"/>
  <c r="S364" i="9"/>
  <c r="S365" i="9"/>
  <c r="S366" i="9"/>
  <c r="S367" i="9"/>
  <c r="S368" i="9"/>
  <c r="S369" i="9"/>
  <c r="S370" i="9"/>
  <c r="S371" i="9"/>
  <c r="S372" i="9"/>
  <c r="S373" i="9"/>
  <c r="S374" i="9"/>
  <c r="S375" i="9"/>
  <c r="S376" i="9"/>
  <c r="S377" i="9"/>
  <c r="S378" i="9"/>
  <c r="S379" i="9"/>
  <c r="S380" i="9"/>
  <c r="S381" i="9"/>
  <c r="S382" i="9"/>
  <c r="S383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52" i="9"/>
  <c r="S53" i="9"/>
  <c r="S54" i="9"/>
  <c r="S55" i="9"/>
  <c r="S56" i="9"/>
  <c r="S57" i="9"/>
  <c r="S58" i="9"/>
  <c r="S40" i="9"/>
  <c r="S51" i="9"/>
  <c r="S59" i="9"/>
  <c r="S60" i="9"/>
  <c r="S61" i="9"/>
  <c r="S62" i="9"/>
  <c r="S63" i="9"/>
  <c r="S64" i="9"/>
  <c r="S65" i="9"/>
  <c r="S66" i="9"/>
  <c r="S67" i="9"/>
  <c r="S9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2" i="9"/>
  <c r="I94" i="9"/>
  <c r="I95" i="9"/>
  <c r="I96" i="9"/>
  <c r="I97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28" i="9"/>
  <c r="I139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70" i="9"/>
  <c r="I271" i="9"/>
  <c r="I272" i="9"/>
  <c r="I273" i="9"/>
  <c r="I274" i="9"/>
  <c r="I275" i="9"/>
  <c r="I276" i="9"/>
  <c r="I277" i="9"/>
  <c r="I278" i="9"/>
  <c r="I258" i="9"/>
  <c r="I269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17" i="9"/>
  <c r="I302" i="9"/>
  <c r="I303" i="9"/>
  <c r="I304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05" i="9"/>
  <c r="I316" i="9"/>
  <c r="I318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52" i="9"/>
  <c r="I53" i="9"/>
  <c r="I54" i="9"/>
  <c r="I55" i="9"/>
  <c r="I56" i="9"/>
  <c r="I57" i="9"/>
  <c r="I58" i="9"/>
  <c r="I40" i="9"/>
  <c r="I51" i="9"/>
  <c r="I59" i="9"/>
  <c r="I60" i="9"/>
  <c r="I61" i="9"/>
  <c r="I62" i="9"/>
  <c r="I63" i="9"/>
  <c r="I64" i="9"/>
  <c r="I65" i="9"/>
  <c r="I66" i="9"/>
  <c r="I67" i="9"/>
  <c r="I9" i="9"/>
  <c r="L14" i="11"/>
  <c r="N14" i="11"/>
  <c r="P14" i="11"/>
  <c r="R14" i="11"/>
  <c r="R10" i="11"/>
  <c r="R11" i="11"/>
  <c r="R12" i="11"/>
  <c r="R13" i="11"/>
  <c r="R9" i="11"/>
  <c r="AJ12" i="5"/>
  <c r="C268" i="9" l="1"/>
  <c r="E221" i="9"/>
  <c r="I41" i="9"/>
  <c r="I50" i="9" s="1"/>
  <c r="I83" i="9" s="1"/>
  <c r="I92" i="9" s="1"/>
  <c r="I129" i="9" s="1"/>
  <c r="I138" i="9" s="1"/>
  <c r="I212" i="9" s="1"/>
  <c r="I221" i="9" s="1"/>
  <c r="S41" i="9"/>
  <c r="S50" i="9" s="1"/>
  <c r="S83" i="9" s="1"/>
  <c r="S92" i="9" s="1"/>
  <c r="S129" i="9" s="1"/>
  <c r="S138" i="9" s="1"/>
  <c r="S212" i="9" s="1"/>
  <c r="S221" i="9" s="1"/>
  <c r="S259" i="9" s="1"/>
  <c r="S268" i="9" s="1"/>
  <c r="S306" i="9" s="1"/>
  <c r="S315" i="9" s="1"/>
  <c r="S384" i="9" s="1"/>
  <c r="F8" i="8" s="1"/>
  <c r="F12" i="8" s="1"/>
  <c r="G50" i="9"/>
  <c r="G66" i="2"/>
  <c r="I66" i="2"/>
  <c r="M66" i="2"/>
  <c r="Q66" i="2"/>
  <c r="W66" i="2"/>
  <c r="Y66" i="2"/>
  <c r="E259" i="9" l="1"/>
  <c r="E268" i="9" s="1"/>
  <c r="E306" i="9" s="1"/>
  <c r="E315" i="9" s="1"/>
  <c r="E384" i="9" s="1"/>
  <c r="I259" i="9"/>
  <c r="I268" i="9" s="1"/>
  <c r="I306" i="9" s="1"/>
  <c r="I315" i="9" s="1"/>
  <c r="I384" i="9" s="1"/>
  <c r="C306" i="9"/>
  <c r="C315" i="9" s="1"/>
  <c r="C384" i="9" s="1"/>
  <c r="K77" i="9"/>
  <c r="G83" i="9"/>
  <c r="G92" i="9" s="1"/>
  <c r="G129" i="9" s="1"/>
  <c r="G138" i="9" s="1"/>
  <c r="G212" i="9" s="1"/>
  <c r="G221" i="9" s="1"/>
  <c r="G259" i="9" s="1"/>
  <c r="G268" i="9" s="1"/>
  <c r="G306" i="9" s="1"/>
  <c r="G315" i="9" s="1"/>
  <c r="G384" i="9" s="1"/>
  <c r="U187" i="9" l="1"/>
  <c r="K191" i="9"/>
  <c r="U258" i="9"/>
  <c r="U296" i="9"/>
  <c r="K57" i="9"/>
  <c r="K62" i="9"/>
  <c r="K158" i="9"/>
  <c r="U65" i="9"/>
  <c r="U56" i="9"/>
  <c r="K124" i="9"/>
  <c r="U110" i="9"/>
  <c r="K302" i="9"/>
  <c r="U60" i="9"/>
  <c r="K51" i="9"/>
  <c r="U12" i="9"/>
  <c r="K100" i="9"/>
  <c r="K319" i="9"/>
  <c r="K179" i="9"/>
  <c r="K167" i="9"/>
  <c r="K168" i="9"/>
  <c r="K376" i="9"/>
  <c r="K75" i="9"/>
  <c r="K226" i="9"/>
  <c r="U350" i="9"/>
  <c r="U164" i="9"/>
  <c r="U210" i="9"/>
  <c r="U115" i="9"/>
  <c r="U231" i="9"/>
  <c r="U160" i="9"/>
  <c r="U103" i="9"/>
  <c r="K141" i="9"/>
  <c r="U180" i="9"/>
  <c r="U107" i="9"/>
  <c r="K255" i="9"/>
  <c r="K16" i="9"/>
  <c r="K152" i="9"/>
  <c r="K79" i="9"/>
  <c r="U64" i="9"/>
  <c r="U377" i="9"/>
  <c r="U54" i="9"/>
  <c r="U365" i="9"/>
  <c r="U381" i="9"/>
  <c r="U169" i="9"/>
  <c r="K329" i="9"/>
  <c r="K70" i="9"/>
  <c r="K303" i="9"/>
  <c r="U67" i="9"/>
  <c r="U168" i="9"/>
  <c r="K206" i="9"/>
  <c r="U284" i="9"/>
  <c r="K147" i="9"/>
  <c r="K182" i="9"/>
  <c r="K150" i="9"/>
  <c r="U108" i="9"/>
  <c r="U146" i="9"/>
  <c r="K241" i="9"/>
  <c r="U161" i="9"/>
  <c r="U375" i="9"/>
  <c r="U236" i="9"/>
  <c r="K250" i="9"/>
  <c r="K238" i="9"/>
  <c r="U286" i="9"/>
  <c r="U206" i="9"/>
  <c r="U247" i="9"/>
  <c r="U269" i="9"/>
  <c r="K272" i="9"/>
  <c r="U227" i="9"/>
  <c r="U342" i="9"/>
  <c r="U178" i="9"/>
  <c r="K335" i="9"/>
  <c r="K225" i="9"/>
  <c r="K121" i="9"/>
  <c r="K59" i="9"/>
  <c r="K244" i="9"/>
  <c r="K382" i="9"/>
  <c r="U112" i="9"/>
  <c r="K66" i="9"/>
  <c r="K93" i="9"/>
  <c r="K144" i="9"/>
  <c r="U329" i="9"/>
  <c r="U292" i="9"/>
  <c r="U257" i="9"/>
  <c r="U338" i="9"/>
  <c r="U118" i="9"/>
  <c r="U58" i="9"/>
  <c r="U140" i="9"/>
  <c r="U152" i="9"/>
  <c r="U346" i="9"/>
  <c r="U325" i="9"/>
  <c r="K360" i="9"/>
  <c r="K299" i="9"/>
  <c r="K330" i="9"/>
  <c r="U39" i="9"/>
  <c r="K291" i="9"/>
  <c r="K81" i="9"/>
  <c r="K200" i="9"/>
  <c r="U109" i="9"/>
  <c r="K242" i="9"/>
  <c r="U276" i="9"/>
  <c r="U203" i="9"/>
  <c r="U252" i="9"/>
  <c r="U191" i="9"/>
  <c r="U207" i="9"/>
  <c r="K371" i="9"/>
  <c r="K142" i="9"/>
  <c r="K189" i="9"/>
  <c r="K118" i="9"/>
  <c r="K155" i="9"/>
  <c r="U370" i="9"/>
  <c r="U333" i="9"/>
  <c r="K369" i="9"/>
  <c r="U162" i="9"/>
  <c r="U226" i="9"/>
  <c r="K305" i="9"/>
  <c r="U324" i="9"/>
  <c r="U25" i="9"/>
  <c r="K316" i="9"/>
  <c r="U356" i="9"/>
  <c r="U201" i="9"/>
  <c r="K10" i="9"/>
  <c r="U230" i="9"/>
  <c r="K237" i="9"/>
  <c r="K13" i="9"/>
  <c r="K231" i="9"/>
  <c r="K18" i="9"/>
  <c r="K165" i="9"/>
  <c r="U281" i="9"/>
  <c r="U361" i="9"/>
  <c r="U198" i="9"/>
  <c r="K53" i="9"/>
  <c r="K38" i="9"/>
  <c r="U73" i="9"/>
  <c r="U174" i="9"/>
  <c r="U335" i="9"/>
  <c r="K327" i="9"/>
  <c r="K358" i="9"/>
  <c r="K380" i="9"/>
  <c r="K160" i="9"/>
  <c r="K122" i="9"/>
  <c r="K104" i="9"/>
  <c r="K56" i="9"/>
  <c r="U173" i="9"/>
  <c r="K354" i="9"/>
  <c r="K333" i="9"/>
  <c r="U362" i="9"/>
  <c r="U233" i="9"/>
  <c r="U117" i="9"/>
  <c r="U291" i="9"/>
  <c r="U10" i="9"/>
  <c r="K180" i="9"/>
  <c r="K54" i="9"/>
  <c r="K178" i="9"/>
  <c r="U80" i="9"/>
  <c r="K186" i="9"/>
  <c r="K125" i="9"/>
  <c r="U323" i="9"/>
  <c r="U249" i="9"/>
  <c r="K117" i="9"/>
  <c r="U122" i="9"/>
  <c r="U197" i="9"/>
  <c r="U379" i="9"/>
  <c r="K351" i="9"/>
  <c r="U106" i="9"/>
  <c r="K281" i="9"/>
  <c r="U78" i="9"/>
  <c r="K23" i="9"/>
  <c r="K27" i="9"/>
  <c r="K197" i="9"/>
  <c r="K304" i="9"/>
  <c r="U322" i="9"/>
  <c r="K293" i="9"/>
  <c r="U297" i="9"/>
  <c r="K247" i="9"/>
  <c r="K126" i="9"/>
  <c r="U204" i="9"/>
  <c r="U369" i="9"/>
  <c r="U59" i="9"/>
  <c r="K36" i="9"/>
  <c r="U69" i="9"/>
  <c r="U235" i="9"/>
  <c r="U282" i="9"/>
  <c r="U21" i="9"/>
  <c r="K33" i="9"/>
  <c r="K276" i="9"/>
  <c r="K320" i="9"/>
  <c r="U326" i="9"/>
  <c r="U17" i="9"/>
  <c r="K350" i="9"/>
  <c r="U376" i="9"/>
  <c r="U352" i="9"/>
  <c r="U153" i="9"/>
  <c r="K375" i="9"/>
  <c r="K257" i="9"/>
  <c r="U113" i="9"/>
  <c r="K249" i="9"/>
  <c r="K190" i="9"/>
  <c r="U277" i="9"/>
  <c r="K29" i="9"/>
  <c r="K322" i="9"/>
  <c r="U290" i="9"/>
  <c r="U34" i="9"/>
  <c r="U22" i="9"/>
  <c r="K76" i="9"/>
  <c r="K65" i="9"/>
  <c r="U99" i="9"/>
  <c r="U199" i="9"/>
  <c r="U372" i="9"/>
  <c r="K146" i="9"/>
  <c r="K294" i="9"/>
  <c r="K120" i="9"/>
  <c r="K246" i="9"/>
  <c r="U289" i="9"/>
  <c r="U57" i="9"/>
  <c r="U148" i="9"/>
  <c r="U75" i="9"/>
  <c r="K235" i="9"/>
  <c r="U27" i="9"/>
  <c r="U55" i="9"/>
  <c r="U205" i="9"/>
  <c r="U196" i="9"/>
  <c r="K317" i="9"/>
  <c r="U184" i="9"/>
  <c r="K290" i="9"/>
  <c r="K229" i="9"/>
  <c r="K233" i="9"/>
  <c r="U158" i="9"/>
  <c r="U357" i="9"/>
  <c r="U147" i="9"/>
  <c r="U345" i="9"/>
  <c r="U123" i="9"/>
  <c r="K175" i="9"/>
  <c r="U293" i="9"/>
  <c r="U364" i="9"/>
  <c r="U301" i="9"/>
  <c r="U271" i="9"/>
  <c r="U331" i="9"/>
  <c r="K198" i="9"/>
  <c r="K67" i="9"/>
  <c r="U114" i="9"/>
  <c r="K326" i="9"/>
  <c r="K239" i="9"/>
  <c r="K106" i="9"/>
  <c r="K204" i="9"/>
  <c r="K153" i="9"/>
  <c r="U225" i="9"/>
  <c r="U194" i="9"/>
  <c r="U120" i="9"/>
  <c r="U141" i="9"/>
  <c r="U61" i="9"/>
  <c r="K245" i="9"/>
  <c r="K372" i="9"/>
  <c r="K359" i="9"/>
  <c r="U36" i="9"/>
  <c r="U242" i="9"/>
  <c r="U150" i="9"/>
  <c r="K292" i="9"/>
  <c r="K321" i="9"/>
  <c r="U72" i="9"/>
  <c r="U116" i="9"/>
  <c r="U175" i="9"/>
  <c r="U208" i="9"/>
  <c r="U244" i="9"/>
  <c r="U232" i="9"/>
  <c r="U245" i="9"/>
  <c r="K273" i="9"/>
  <c r="K31" i="9"/>
  <c r="U200" i="9"/>
  <c r="U336" i="9"/>
  <c r="U360" i="9"/>
  <c r="K248" i="9"/>
  <c r="U98" i="9"/>
  <c r="U383" i="9"/>
  <c r="U53" i="9"/>
  <c r="U300" i="9"/>
  <c r="K348" i="9"/>
  <c r="K287" i="9"/>
  <c r="U298" i="9"/>
  <c r="U237" i="9"/>
  <c r="U253" i="9"/>
  <c r="K37" i="9"/>
  <c r="K374" i="9"/>
  <c r="K140" i="9"/>
  <c r="K362" i="9"/>
  <c r="K116" i="9"/>
  <c r="U354" i="9"/>
  <c r="U371" i="9"/>
  <c r="K325" i="9"/>
  <c r="U183" i="9"/>
  <c r="K347" i="9"/>
  <c r="U171" i="9"/>
  <c r="K318" i="9"/>
  <c r="K14" i="9"/>
  <c r="U119" i="9"/>
  <c r="U139" i="9"/>
  <c r="K256" i="9"/>
  <c r="U101" i="9"/>
  <c r="U144" i="9"/>
  <c r="U105" i="9"/>
  <c r="K275" i="9"/>
  <c r="K323" i="9"/>
  <c r="U295" i="9"/>
  <c r="K154" i="9"/>
  <c r="K300" i="9"/>
  <c r="U302" i="9"/>
  <c r="U238" i="9"/>
  <c r="K39" i="9"/>
  <c r="K298" i="9"/>
  <c r="K55" i="9"/>
  <c r="U358" i="9"/>
  <c r="U95" i="9"/>
  <c r="K339" i="9"/>
  <c r="K345" i="9"/>
  <c r="U156" i="9"/>
  <c r="K353" i="9"/>
  <c r="U278" i="9"/>
  <c r="K24" i="9"/>
  <c r="K232" i="9"/>
  <c r="U341" i="9"/>
  <c r="U51" i="9"/>
  <c r="U11" i="9"/>
  <c r="U24" i="9"/>
  <c r="K331" i="9"/>
  <c r="K377" i="9"/>
  <c r="K52" i="9"/>
  <c r="U70" i="9"/>
  <c r="K64" i="9"/>
  <c r="U71" i="9"/>
  <c r="K103" i="9"/>
  <c r="K332" i="9"/>
  <c r="U100" i="9"/>
  <c r="K365" i="9"/>
  <c r="U327" i="9"/>
  <c r="K201" i="9"/>
  <c r="K102" i="9"/>
  <c r="K143" i="9"/>
  <c r="U251" i="9"/>
  <c r="U68" i="9"/>
  <c r="K174" i="9"/>
  <c r="U359" i="9"/>
  <c r="U124" i="9"/>
  <c r="K11" i="9"/>
  <c r="U79" i="9"/>
  <c r="K243" i="9"/>
  <c r="K188" i="9"/>
  <c r="K63" i="9"/>
  <c r="K176" i="9"/>
  <c r="K17" i="9"/>
  <c r="K97" i="9"/>
  <c r="U30" i="9"/>
  <c r="U353" i="9"/>
  <c r="K373" i="9"/>
  <c r="K173" i="9"/>
  <c r="K361" i="9"/>
  <c r="K163" i="9"/>
  <c r="U285" i="9"/>
  <c r="K334" i="9"/>
  <c r="K368" i="9"/>
  <c r="U159" i="9"/>
  <c r="K297" i="9"/>
  <c r="K344" i="9"/>
  <c r="K68" i="9"/>
  <c r="K105" i="9"/>
  <c r="K148" i="9"/>
  <c r="K195" i="9"/>
  <c r="K15" i="9"/>
  <c r="U351" i="9"/>
  <c r="U211" i="9"/>
  <c r="U287" i="9"/>
  <c r="K209" i="9"/>
  <c r="U167" i="9"/>
  <c r="K145" i="9"/>
  <c r="K128" i="9"/>
  <c r="K40" i="9"/>
  <c r="K26" i="9"/>
  <c r="K251" i="9"/>
  <c r="U166" i="9"/>
  <c r="U273" i="9"/>
  <c r="K71" i="9"/>
  <c r="K171" i="9"/>
  <c r="K356" i="9"/>
  <c r="U382" i="9"/>
  <c r="U246" i="9"/>
  <c r="K284" i="9"/>
  <c r="U93" i="9"/>
  <c r="K156" i="9"/>
  <c r="K203" i="9"/>
  <c r="K20" i="9"/>
  <c r="K282" i="9"/>
  <c r="K192" i="9"/>
  <c r="K283" i="9"/>
  <c r="U154" i="9"/>
  <c r="U188" i="9"/>
  <c r="K378" i="9"/>
  <c r="U270" i="9"/>
  <c r="U317" i="9"/>
  <c r="K236" i="9"/>
  <c r="K223" i="9"/>
  <c r="U299" i="9"/>
  <c r="U77" i="9"/>
  <c r="K234" i="9"/>
  <c r="U209" i="9"/>
  <c r="U254" i="9"/>
  <c r="K336" i="9"/>
  <c r="K277" i="9"/>
  <c r="K279" i="9"/>
  <c r="K69" i="9"/>
  <c r="U127" i="9"/>
  <c r="U367" i="9"/>
  <c r="U81" i="9"/>
  <c r="U355" i="9"/>
  <c r="U294" i="9"/>
  <c r="U240" i="9"/>
  <c r="U179" i="9"/>
  <c r="K199" i="9"/>
  <c r="U52" i="9"/>
  <c r="K187" i="9"/>
  <c r="U366" i="9"/>
  <c r="U321" i="9"/>
  <c r="K159" i="9"/>
  <c r="K194" i="9"/>
  <c r="K278" i="9"/>
  <c r="K123" i="9"/>
  <c r="K170" i="9"/>
  <c r="K324" i="9"/>
  <c r="K338" i="9"/>
  <c r="U104" i="9"/>
  <c r="K162" i="9"/>
  <c r="U228" i="9"/>
  <c r="U177" i="9"/>
  <c r="U9" i="9"/>
  <c r="K340" i="9"/>
  <c r="U340" i="9"/>
  <c r="K110" i="9"/>
  <c r="K98" i="9"/>
  <c r="U348" i="9"/>
  <c r="K258" i="9"/>
  <c r="K166" i="9"/>
  <c r="K161" i="9"/>
  <c r="K270" i="9"/>
  <c r="U256" i="9"/>
  <c r="K253" i="9"/>
  <c r="U126" i="9"/>
  <c r="K285" i="9"/>
  <c r="U280" i="9"/>
  <c r="U373" i="9"/>
  <c r="U142" i="9"/>
  <c r="U255" i="9"/>
  <c r="U374" i="9"/>
  <c r="U337" i="9"/>
  <c r="K114" i="9"/>
  <c r="U279" i="9"/>
  <c r="K82" i="9"/>
  <c r="U303" i="9"/>
  <c r="K295" i="9"/>
  <c r="K274" i="9"/>
  <c r="U234" i="9"/>
  <c r="K364" i="9"/>
  <c r="K224" i="9"/>
  <c r="U288" i="9"/>
  <c r="U125" i="9"/>
  <c r="K289" i="9"/>
  <c r="U318" i="9"/>
  <c r="U29" i="9"/>
  <c r="K28" i="9"/>
  <c r="K164" i="9"/>
  <c r="K107" i="9"/>
  <c r="K111" i="9"/>
  <c r="K12" i="9"/>
  <c r="U31" i="9"/>
  <c r="U193" i="9"/>
  <c r="U19" i="9"/>
  <c r="U181" i="9"/>
  <c r="K73" i="9"/>
  <c r="K9" i="9"/>
  <c r="K381" i="9"/>
  <c r="U243" i="9"/>
  <c r="K230" i="9"/>
  <c r="U185" i="9"/>
  <c r="K184" i="9"/>
  <c r="K35" i="9"/>
  <c r="U316" i="9"/>
  <c r="U274" i="9"/>
  <c r="K357" i="9"/>
  <c r="U97" i="9"/>
  <c r="U192" i="9"/>
  <c r="K370" i="9"/>
  <c r="U195" i="9"/>
  <c r="U13" i="9"/>
  <c r="U272" i="9"/>
  <c r="K271" i="9"/>
  <c r="K379" i="9"/>
  <c r="U328" i="9"/>
  <c r="K74" i="9"/>
  <c r="K61" i="9"/>
  <c r="U145" i="9"/>
  <c r="U151" i="9"/>
  <c r="K19" i="9"/>
  <c r="K157" i="9"/>
  <c r="U96" i="9"/>
  <c r="U28" i="9"/>
  <c r="U32" i="9"/>
  <c r="K210" i="9"/>
  <c r="K341" i="9"/>
  <c r="U186" i="9"/>
  <c r="K109" i="9"/>
  <c r="K99" i="9"/>
  <c r="U343" i="9"/>
  <c r="U275" i="9"/>
  <c r="U94" i="9"/>
  <c r="U349" i="9"/>
  <c r="U222" i="9"/>
  <c r="U23" i="9"/>
  <c r="U20" i="9"/>
  <c r="K32" i="9"/>
  <c r="K366" i="9"/>
  <c r="K342" i="9"/>
  <c r="U111" i="9"/>
  <c r="U176" i="9"/>
  <c r="U40" i="9"/>
  <c r="U35" i="9"/>
  <c r="U165" i="9"/>
  <c r="K296" i="9"/>
  <c r="K352" i="9"/>
  <c r="K202" i="9"/>
  <c r="K30" i="9"/>
  <c r="K328" i="9"/>
  <c r="K115" i="9"/>
  <c r="K101" i="9"/>
  <c r="U239" i="9"/>
  <c r="K222" i="9"/>
  <c r="U163" i="9"/>
  <c r="K288" i="9"/>
  <c r="K113" i="9"/>
  <c r="U15" i="9"/>
  <c r="U241" i="9"/>
  <c r="K25" i="9"/>
  <c r="U229" i="9"/>
  <c r="K383" i="9"/>
  <c r="U172" i="9"/>
  <c r="K269" i="9"/>
  <c r="K207" i="9"/>
  <c r="U380" i="9"/>
  <c r="U332" i="9"/>
  <c r="U368" i="9"/>
  <c r="U320" i="9"/>
  <c r="U250" i="9"/>
  <c r="K177" i="9"/>
  <c r="K80" i="9"/>
  <c r="U76" i="9"/>
  <c r="U305" i="9"/>
  <c r="U37" i="9"/>
  <c r="U319" i="9"/>
  <c r="U18" i="9"/>
  <c r="U223" i="9"/>
  <c r="U102" i="9"/>
  <c r="K185" i="9"/>
  <c r="K205" i="9"/>
  <c r="K119" i="9"/>
  <c r="K151" i="9"/>
  <c r="U157" i="9"/>
  <c r="K149" i="9"/>
  <c r="U224" i="9"/>
  <c r="K58" i="9"/>
  <c r="K252" i="9"/>
  <c r="K78" i="9"/>
  <c r="K139" i="9"/>
  <c r="K254" i="9"/>
  <c r="K112" i="9"/>
  <c r="U339" i="9"/>
  <c r="K349" i="9"/>
  <c r="U128" i="9"/>
  <c r="U182" i="9"/>
  <c r="K193" i="9"/>
  <c r="U33" i="9"/>
  <c r="K72" i="9"/>
  <c r="K337" i="9"/>
  <c r="U38" i="9"/>
  <c r="U170" i="9"/>
  <c r="U63" i="9"/>
  <c r="K127" i="9"/>
  <c r="U121" i="9"/>
  <c r="U26" i="9"/>
  <c r="U202" i="9"/>
  <c r="K34" i="9"/>
  <c r="K367" i="9"/>
  <c r="K240" i="9"/>
  <c r="K208" i="9"/>
  <c r="U330" i="9"/>
  <c r="U155" i="9"/>
  <c r="K355" i="9"/>
  <c r="K181" i="9"/>
  <c r="K108" i="9"/>
  <c r="U14" i="9"/>
  <c r="K96" i="9"/>
  <c r="K211" i="9"/>
  <c r="U344" i="9"/>
  <c r="K60" i="9"/>
  <c r="U190" i="9"/>
  <c r="U62" i="9"/>
  <c r="U248" i="9"/>
  <c r="U347" i="9"/>
  <c r="U74" i="9"/>
  <c r="U334" i="9"/>
  <c r="K22" i="9"/>
  <c r="U149" i="9"/>
  <c r="U66" i="9"/>
  <c r="U82" i="9"/>
  <c r="K280" i="9"/>
  <c r="K183" i="9"/>
  <c r="U283" i="9"/>
  <c r="U16" i="9"/>
  <c r="K21" i="9"/>
  <c r="K286" i="9"/>
  <c r="K94" i="9"/>
  <c r="U378" i="9"/>
  <c r="K346" i="9"/>
  <c r="K363" i="9"/>
  <c r="U363" i="9"/>
  <c r="U304" i="9"/>
  <c r="U189" i="9"/>
  <c r="U143" i="9"/>
  <c r="K227" i="9"/>
  <c r="K343" i="9"/>
  <c r="K228" i="9"/>
  <c r="K196" i="9"/>
  <c r="K169" i="9"/>
  <c r="K301" i="9"/>
  <c r="K95" i="9"/>
  <c r="K172" i="9"/>
  <c r="U41" i="9" l="1"/>
  <c r="U50" i="9" s="1"/>
  <c r="U83" i="9" s="1"/>
  <c r="U92" i="9" s="1"/>
  <c r="U129" i="9" s="1"/>
  <c r="U138" i="9" s="1"/>
  <c r="U212" i="9" s="1"/>
  <c r="U221" i="9" s="1"/>
  <c r="U259" i="9" s="1"/>
  <c r="U268" i="9" s="1"/>
  <c r="U306" i="9" s="1"/>
  <c r="U315" i="9" s="1"/>
  <c r="U384" i="9" s="1"/>
  <c r="K41" i="9"/>
  <c r="K50" i="9" s="1"/>
  <c r="K83" i="9" s="1"/>
  <c r="K92" i="9" s="1"/>
  <c r="K129" i="9" s="1"/>
  <c r="K138" i="9" s="1"/>
  <c r="K212" i="9" s="1"/>
  <c r="K221" i="9" s="1"/>
  <c r="K259" i="9" s="1"/>
  <c r="K268" i="9" s="1"/>
  <c r="K306" i="9" s="1"/>
  <c r="K315" i="9" s="1"/>
  <c r="K384" i="9" l="1"/>
</calcChain>
</file>

<file path=xl/sharedStrings.xml><?xml version="1.0" encoding="utf-8"?>
<sst xmlns="http://schemas.openxmlformats.org/spreadsheetml/2006/main" count="2720" uniqueCount="825">
  <si>
    <t>صندوق سهامی حفظ ارزش دماوند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</si>
  <si>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</si>
  <si>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</si>
  <si>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</si>
  <si>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</si>
  <si>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</si>
  <si>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</si>
  <si>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</si>
  <si>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</si>
  <si>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</si>
  <si>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</si>
  <si>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</si>
  <si>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</si>
  <si>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</si>
  <si>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</si>
  <si>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</si>
  <si>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</si>
  <si>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</si>
  <si>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</si>
  <si>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</si>
  <si>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</si>
  <si>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</si>
  <si>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</si>
  <si>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</si>
  <si>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آساس-40000-14031030</t>
  </si>
  <si>
    <t>اختیارخ اهرم-15000-1403/06/28</t>
  </si>
  <si>
    <t>اختیارخ اهرم-18000-1403/07/25</t>
  </si>
  <si>
    <t>اختیارخ شتاب-10000-1403/06/07</t>
  </si>
  <si>
    <t>اختیارخ شتاب-7000-1403/08/23</t>
  </si>
  <si>
    <t>اختیارخ شتاب-7500-1403/06/07</t>
  </si>
  <si>
    <t>اختیارخ شتاب-7500-1403/08/23</t>
  </si>
  <si>
    <t>اختیارخ شتاب-8000-1403/06/07</t>
  </si>
  <si>
    <t>اختیارخ فصبا-3200-14030715</t>
  </si>
  <si>
    <t>اختیارخ فصبا-3200-14030918</t>
  </si>
  <si>
    <t>اختیارخ فصبا-3400-14030715</t>
  </si>
  <si>
    <t>اختیارخ فصبا-3600-14030715</t>
  </si>
  <si>
    <t>اختیارخ هم وزن-12000-14030605</t>
  </si>
  <si>
    <t>ایران خودرو دیزل</t>
  </si>
  <si>
    <t>ایران‌ خودرو</t>
  </si>
  <si>
    <t>بانک تجارت</t>
  </si>
  <si>
    <t>بانک دی</t>
  </si>
  <si>
    <t>بانک سامان</t>
  </si>
  <si>
    <t>بانک صادرات ایران</t>
  </si>
  <si>
    <t>بانک ملت</t>
  </si>
  <si>
    <t>بیمه اتکایی ایران معین</t>
  </si>
  <si>
    <t>بیمه کوثر</t>
  </si>
  <si>
    <t>بین المللی توسعه ص. معادن غدیر</t>
  </si>
  <si>
    <t>پارس خودرو</t>
  </si>
  <si>
    <t>پالایش نفت اصفهان</t>
  </si>
  <si>
    <t>پالایش نفت بندرعباس</t>
  </si>
  <si>
    <t>پالایش نفت تهران</t>
  </si>
  <si>
    <t>تامین سرمایه دماوند</t>
  </si>
  <si>
    <t>ح.آهن و فولاد غدیر ایرانیان</t>
  </si>
  <si>
    <t>داده گسترعصرنوین-های وب</t>
  </si>
  <si>
    <t>ذوب آهن اصفهان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</si>
  <si>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</si>
  <si>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</si>
  <si>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</si>
  <si>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</si>
  <si>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</si>
  <si>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</si>
  <si>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فرابورس ایران</t>
  </si>
  <si>
    <t>فولاد مبارکه اصفهان</t>
  </si>
  <si>
    <t>گ.س.وت.ص.پتروشیمی خلیج فارس</t>
  </si>
  <si>
    <t>گروه دارویی برکت</t>
  </si>
  <si>
    <t>گواهي سپرده کالايي شمش طلا</t>
  </si>
  <si>
    <t>ملی‌ صنایع‌ مس‌ ایران‌</t>
  </si>
  <si>
    <t>نورایستا پلاستیک</t>
  </si>
  <si>
    <t>اختیارخ خودرو-2600-1403/07/04</t>
  </si>
  <si>
    <t>اختیارخ هم وزن-13000-14030904</t>
  </si>
  <si>
    <t>اختیارخ آساس-40000-14030827</t>
  </si>
  <si>
    <t>اختیارخ شتاب-9000-1403/08/23</t>
  </si>
  <si>
    <t>اختیارخ فصبا-3400-14030918</t>
  </si>
  <si>
    <t>اختیارخ شتاب-6000-1403/08/23</t>
  </si>
  <si>
    <t>اختیارخ فصبا-3000-14030918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</si>
  <si>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</si>
  <si>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</si>
  <si>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</si>
  <si>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</si>
  <si>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</si>
  <si>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</si>
  <si>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</si>
  <si>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</si>
  <si>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</si>
  <si>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شتاب-11000-1403/06/07</t>
  </si>
  <si>
    <t>اختیار خرید</t>
  </si>
  <si>
    <t>موقعیت فروش</t>
  </si>
  <si>
    <t>-</t>
  </si>
  <si>
    <t>1403/06/07</t>
  </si>
  <si>
    <t>اختیارخ کرمان-950-14030715</t>
  </si>
  <si>
    <t>1403/07/15</t>
  </si>
  <si>
    <t>اختیارخ اهرم-20000-1403/07/25</t>
  </si>
  <si>
    <t>1403/07/25</t>
  </si>
  <si>
    <t>اختیارخ شستا-700-1403/09/14</t>
  </si>
  <si>
    <t>1403/09/14</t>
  </si>
  <si>
    <t>اختیارخ خساپا-2600-1403/06/28</t>
  </si>
  <si>
    <t>1403/06/28</t>
  </si>
  <si>
    <t>اختیارخ خودرو-2400-1403/10/05</t>
  </si>
  <si>
    <t>1403/10/05</t>
  </si>
  <si>
    <t>اختیارخ وتجارت-1334-1403/06/21</t>
  </si>
  <si>
    <t>1403/06/21</t>
  </si>
  <si>
    <t>اختیارخ خودرو-2200-1403/06/07</t>
  </si>
  <si>
    <t>اختیارخ فولاد-4600-1403/07/18</t>
  </si>
  <si>
    <t>1403/07/18</t>
  </si>
  <si>
    <t>اختیارخ خودرو-2600-1403/06/07</t>
  </si>
  <si>
    <t>اختیارخ اهرم-16000-1403/06/28</t>
  </si>
  <si>
    <t>اختیارخ کرمان-900-14030715</t>
  </si>
  <si>
    <t>اختیارخ شستا-800-1403/06/11</t>
  </si>
  <si>
    <t>1403/06/11</t>
  </si>
  <si>
    <t>اختیارخ خودرو-2800-1403/09/07</t>
  </si>
  <si>
    <t>1403/09/07</t>
  </si>
  <si>
    <t>اختیارخ خساپا-2200-1403/06/28</t>
  </si>
  <si>
    <t>اختیارخ فملی-4130-1403/07/04</t>
  </si>
  <si>
    <t>1403/07/04</t>
  </si>
  <si>
    <t>اختیارخ خودرو-2800-1403/10/05</t>
  </si>
  <si>
    <t>اختیارخ شستا-800-1403/08/09</t>
  </si>
  <si>
    <t>1403/08/09</t>
  </si>
  <si>
    <t>اختیارخ شستا-800-1403/07/11</t>
  </si>
  <si>
    <t>1403/07/11</t>
  </si>
  <si>
    <t>اختیارخ آساس-45000-14031030</t>
  </si>
  <si>
    <t>1403/10/30</t>
  </si>
  <si>
    <t>اختیارخ وبملت-2200-1403/09/28</t>
  </si>
  <si>
    <t>1403/09/28</t>
  </si>
  <si>
    <t>اختیارخ کرمان-900-14030625</t>
  </si>
  <si>
    <t>1403/06/25</t>
  </si>
  <si>
    <t>اختیارخ کوثر-1812-14030702</t>
  </si>
  <si>
    <t>1403/07/02</t>
  </si>
  <si>
    <t>اختیارخ ذوب-400-1403/07/22</t>
  </si>
  <si>
    <t>1403/07/22</t>
  </si>
  <si>
    <t>اختیارخ خودرو-1900-1403/08/02</t>
  </si>
  <si>
    <t>1403/08/02</t>
  </si>
  <si>
    <t>اختیارخ خودرو-2000-1403/10/05</t>
  </si>
  <si>
    <t>اختیارخ شستا-1000-1403/08/09</t>
  </si>
  <si>
    <t>اختیارخ کرمان-800-14030625</t>
  </si>
  <si>
    <t>اختیارخ خودرو-1900-1403/07/04</t>
  </si>
  <si>
    <t>اختیارخ وتجارت-1300-1403/07/11</t>
  </si>
  <si>
    <t>اختیارخ وبملت-2000-1403/07/25</t>
  </si>
  <si>
    <t>اختیارخ خساپا-2000-1403/08/30</t>
  </si>
  <si>
    <t>1403/08/30</t>
  </si>
  <si>
    <t>اختیارخ شستا-1100-1403/10/12</t>
  </si>
  <si>
    <t>1403/10/12</t>
  </si>
  <si>
    <t>اختیارخ های وب-678-1403/07/18</t>
  </si>
  <si>
    <t>اختیارخ شتاب-9000-1403/06/07</t>
  </si>
  <si>
    <t>اختیارخ خساپا-2200-1403/08/30</t>
  </si>
  <si>
    <t>اختیارخ شستا-1300-1403/06/11</t>
  </si>
  <si>
    <t>اختیارخ خساپا-2400-1403/07/25</t>
  </si>
  <si>
    <t>اختیارخ شستا-900-1403/06/11</t>
  </si>
  <si>
    <t>اختیارخ کوثر-1612-14030702</t>
  </si>
  <si>
    <t>اختیارخ وبملت-1900-1403/07/25</t>
  </si>
  <si>
    <t>اختیارخ خساپا-2400-1403/06/28</t>
  </si>
  <si>
    <t>اختیارخ شستا-1100-1403/09/14</t>
  </si>
  <si>
    <t>اختیارخ شتاب-8000-1403/08/23</t>
  </si>
  <si>
    <t>1403/08/23</t>
  </si>
  <si>
    <t>اختیارخ خساپا-2400-1403/08/30</t>
  </si>
  <si>
    <t>اختیارخ ذوب-300-1403/07/22</t>
  </si>
  <si>
    <t>اختیارخ خساپا-2600-1403/08/30</t>
  </si>
  <si>
    <t>اختیارخ شستا-700-1403/07/11</t>
  </si>
  <si>
    <t>اختیارخ شستا-800-1403/09/14</t>
  </si>
  <si>
    <t>اختیارخ شستا-1100-1403/07/11</t>
  </si>
  <si>
    <t>اختیارخ خساپا-2600-1403/07/25</t>
  </si>
  <si>
    <t>اختیارخ شستا-1000-1403/10/12</t>
  </si>
  <si>
    <t>اختیارخ شستا-1000-1403/07/11</t>
  </si>
  <si>
    <t>اختیارخ خودرو-2800-1403/07/04</t>
  </si>
  <si>
    <t>اختیارخ شستا-1200-1403/06/11</t>
  </si>
  <si>
    <t>اختیارخ خودرو-2000-1403/08/02</t>
  </si>
  <si>
    <t>اختیارخ وتجارت-1434-1403/06/21</t>
  </si>
  <si>
    <t>اختیارخ خساپا-1900-1403/08/30</t>
  </si>
  <si>
    <t>اختیارخ وبملت-1500-1403/09/28</t>
  </si>
  <si>
    <t>اختیارخ کرمان-950-14030625</t>
  </si>
  <si>
    <t>اختیارخ شستا-1000-1403/09/14</t>
  </si>
  <si>
    <t>اختیارخ شستا-1000-1403/06/11</t>
  </si>
  <si>
    <t>اختیارخ شستا-1200-1403/08/09</t>
  </si>
  <si>
    <t>اختیارخ کرمان-1000-14030625</t>
  </si>
  <si>
    <t>اختیارخ خودرو-2600-1403/08/02</t>
  </si>
  <si>
    <t>اختیارخ شستا-700-1403/08/09</t>
  </si>
  <si>
    <t>اختیارخ شپنا-4390-1403/06/21</t>
  </si>
  <si>
    <t>اختیارخ خودرو-2400-1403/07/04</t>
  </si>
  <si>
    <t>اختیارخ خودرو-1900-1403/10/05</t>
  </si>
  <si>
    <t>اختیارخ فملی-7130-1403/07/04</t>
  </si>
  <si>
    <t>اختیارخ خودرو-2400-1403/06/07</t>
  </si>
  <si>
    <t>اختیارخ خساپا-1700-1403/08/30</t>
  </si>
  <si>
    <t>اختیارخ دی-650-14030605</t>
  </si>
  <si>
    <t>1403/06/05</t>
  </si>
  <si>
    <t>اختیارخ خودرو-2600-1403/09/07</t>
  </si>
  <si>
    <t>اختیارخ خساپا-1800-1403/08/30</t>
  </si>
  <si>
    <t>اختیارخ شستا-1100-1403/08/09</t>
  </si>
  <si>
    <t>اختیارخ شستا-1100-1403/06/11</t>
  </si>
  <si>
    <t>اختیارخ شستا-700-1403/06/11</t>
  </si>
  <si>
    <t>اختیارخ آساس-45000-14030618</t>
  </si>
  <si>
    <t>1403/06/18</t>
  </si>
  <si>
    <t>اختیارخ شستا-1200-1403/07/11</t>
  </si>
  <si>
    <t>اختیارخ خودرو-2200-1403/08/02</t>
  </si>
  <si>
    <t>اختیارخ خودرو-2200-1403/07/04</t>
  </si>
  <si>
    <t>اختیارخ خودرو-1900-1403/09/07</t>
  </si>
  <si>
    <t>اختیارخ خودرو-2400-1403/08/02</t>
  </si>
  <si>
    <t>اختیارخ فملی-6130-1403/07/04</t>
  </si>
  <si>
    <t>اختیارخ وبصادر-1700-1403/07/18</t>
  </si>
  <si>
    <t>اختیارخ وبملت-2200-1403/07/25</t>
  </si>
  <si>
    <t>اختیارخ کرمان-900-14030820</t>
  </si>
  <si>
    <t>1403/08/20</t>
  </si>
  <si>
    <t>اختیارخ فولاد-4000-1403/09/21</t>
  </si>
  <si>
    <t>1403/09/21</t>
  </si>
  <si>
    <t>اختیارخ وبصادر-1600-1403/07/18</t>
  </si>
  <si>
    <t>اختیارخ شپنا-4390-1403/08/09</t>
  </si>
  <si>
    <t>اختیارخ خودرو-2400-1403/09/07</t>
  </si>
  <si>
    <t>اختیارخ خودرو-2400-1403/11/03</t>
  </si>
  <si>
    <t>1403/11/03</t>
  </si>
  <si>
    <t>اختیارخ خودرو-2600-1403/10/05</t>
  </si>
  <si>
    <t>اختیارخ وتجارت-1400-1403/08/16</t>
  </si>
  <si>
    <t>1403/08/16</t>
  </si>
  <si>
    <t>موقعیت خرید</t>
  </si>
  <si>
    <t>1403/09/18</t>
  </si>
  <si>
    <t>1403/08/27</t>
  </si>
  <si>
    <t>1403/09/04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</si>
  <si>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</si>
  <si>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</si>
  <si>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</si>
  <si>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</si>
  <si>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</si>
  <si>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</si>
  <si>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</si>
  <si>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</si>
  <si>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</si>
  <si>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</si>
  <si>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</si>
  <si>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</si>
  <si>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صکوک مرابحه فولاژ612-بدون ضامن</t>
  </si>
  <si>
    <t>1402/12/22</t>
  </si>
  <si>
    <t>1406/12/22</t>
  </si>
  <si>
    <t>صکوک اجاره گل گهر504-3ماهه23%</t>
  </si>
  <si>
    <t>1403/04/18</t>
  </si>
  <si>
    <t>1405/04/18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</si>
  <si>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</si>
  <si>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</si>
  <si>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</si>
  <si>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</si>
  <si>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</si>
  <si>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</si>
  <si>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</si>
  <si>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</si>
  <si>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3.42%</t>
  </si>
  <si>
    <t>DecisionCompany</t>
  </si>
  <si>
    <t>0.60%</t>
  </si>
  <si>
    <t>سایر</t>
  </si>
  <si>
    <t>0.00%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</si>
  <si>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</si>
  <si>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</si>
  <si>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</si>
  <si>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</si>
  <si>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</si>
  <si>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</si>
  <si>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</si>
  <si>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</si>
  <si>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</si>
  <si>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</si>
  <si>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</si>
  <si>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</si>
  <si>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</si>
  <si>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سپرده کوتاه مدت بانک شهر خیابان خرمشهر 7001003086530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</si>
  <si>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</si>
  <si>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</si>
  <si>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</si>
  <si>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</si>
  <si>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</si>
  <si>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</si>
  <si>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</si>
  <si>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</si>
  <si>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</si>
  <si>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</si>
  <si>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</si>
  <si>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</si>
  <si>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</si>
  <si>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</si>
  <si>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</si>
  <si>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</si>
  <si>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</si>
  <si>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</si>
  <si>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</si>
  <si>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</si>
  <si>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</si>
  <si>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خودرو-2800-1403/04/06</t>
  </si>
  <si>
    <t>آنتی بیوتیک سازی ایران</t>
  </si>
  <si>
    <t>زامیاد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</si>
  <si>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</si>
  <si>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</si>
  <si>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</si>
  <si>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</si>
  <si>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</si>
  <si>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</si>
  <si>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</si>
  <si>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</si>
  <si>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</si>
  <si>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</si>
  <si>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</si>
  <si>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</si>
  <si>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</si>
  <si>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</si>
  <si>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</si>
  <si>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</si>
  <si>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</si>
  <si>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</si>
  <si>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</si>
  <si>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</si>
  <si>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</si>
  <si>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</si>
  <si>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</si>
  <si>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</si>
  <si>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</si>
  <si>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</si>
  <si>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</si>
  <si>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</si>
  <si>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1403/04/13</t>
  </si>
  <si>
    <t>1403/05/30</t>
  </si>
  <si>
    <t>1403/03/19</t>
  </si>
  <si>
    <t>1403/03/23</t>
  </si>
  <si>
    <t>1403/04/23</t>
  </si>
  <si>
    <t>1403/04/20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</si>
  <si>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</si>
  <si>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</si>
  <si>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</si>
  <si>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</si>
  <si>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</si>
  <si>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</si>
  <si>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</si>
  <si>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</si>
  <si>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</si>
  <si>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</si>
  <si>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</si>
  <si>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</si>
  <si>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</si>
  <si>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</si>
  <si>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</si>
  <si>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</si>
  <si>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</si>
  <si>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مالیات اعمال</t>
  </si>
  <si>
    <t>کارمزد فروش اختیار</t>
  </si>
  <si>
    <t>سود(زیان)اعمال</t>
  </si>
  <si>
    <t>ضهم وزن6031</t>
  </si>
  <si>
    <t>ضتاب60011</t>
  </si>
  <si>
    <t>ضتاب60021</t>
  </si>
  <si>
    <t>ضتاب60031</t>
  </si>
  <si>
    <t>ضتاب60041</t>
  </si>
  <si>
    <t>ضشنا60151</t>
  </si>
  <si>
    <t>ضستا60151</t>
  </si>
  <si>
    <t>ضستا60161</t>
  </si>
  <si>
    <t>ضستا60171</t>
  </si>
  <si>
    <t>ضستا60181</t>
  </si>
  <si>
    <t>ضستا60191</t>
  </si>
  <si>
    <t>ضستا60201</t>
  </si>
  <si>
    <t>ضستا60211</t>
  </si>
  <si>
    <t>ضجار60181</t>
  </si>
  <si>
    <t>ضجار60191</t>
  </si>
  <si>
    <t>ضهرم60161</t>
  </si>
  <si>
    <t>ضاساس6041</t>
  </si>
  <si>
    <t>ضاساس6051</t>
  </si>
  <si>
    <t>ضستا70271</t>
  </si>
  <si>
    <t>ضستا80261</t>
  </si>
  <si>
    <t>ضخود60271</t>
  </si>
  <si>
    <t>ضخود60281</t>
  </si>
  <si>
    <t>ضخود60291</t>
  </si>
  <si>
    <t>ضخود71081</t>
  </si>
  <si>
    <t>ضخود71091</t>
  </si>
  <si>
    <t>ضخود80341</t>
  </si>
  <si>
    <t>ضخود80351</t>
  </si>
  <si>
    <t>ضسپا60211</t>
  </si>
  <si>
    <t>ضسپا60221</t>
  </si>
  <si>
    <t>ضسپا60231</t>
  </si>
  <si>
    <t>ضدی6061</t>
  </si>
  <si>
    <t>ضکرمان6161</t>
  </si>
  <si>
    <t>ضکرمان6181</t>
  </si>
  <si>
    <t>ضکرمان6191</t>
  </si>
  <si>
    <t>ضکرمان6201</t>
  </si>
  <si>
    <t>ضاساس8041</t>
  </si>
  <si>
    <t>ضسرو03071</t>
  </si>
  <si>
    <t>ضفصبا3001</t>
  </si>
  <si>
    <t>ضفصبا3011</t>
  </si>
  <si>
    <t>ضفرابورس3151</t>
  </si>
  <si>
    <t>ضموج4061</t>
  </si>
  <si>
    <t>ضکرمان3001</t>
  </si>
  <si>
    <t>ضکرمان3011</t>
  </si>
  <si>
    <t>ضکرمان3021</t>
  </si>
  <si>
    <t>ضکرمان3031</t>
  </si>
  <si>
    <t>ضخپارس4001</t>
  </si>
  <si>
    <t>ضخپارس4011</t>
  </si>
  <si>
    <t>ضخپارس4021</t>
  </si>
  <si>
    <t>ضخپارس4031</t>
  </si>
  <si>
    <t>ضدی4001</t>
  </si>
  <si>
    <t>ضدی4011</t>
  </si>
  <si>
    <t>ضدی4031</t>
  </si>
  <si>
    <t>ضدی4041</t>
  </si>
  <si>
    <t>ضدی4051</t>
  </si>
  <si>
    <t>ضدی4021</t>
  </si>
  <si>
    <t>ضتوان3161</t>
  </si>
  <si>
    <t>ضتوان3131</t>
  </si>
  <si>
    <t>ضذوب30271</t>
  </si>
  <si>
    <t>ضذوب30301</t>
  </si>
  <si>
    <t>ضذوب30321</t>
  </si>
  <si>
    <t>ضذوب30311</t>
  </si>
  <si>
    <t>ضملی30361</t>
  </si>
  <si>
    <t>ضملی30391</t>
  </si>
  <si>
    <t>ضخاور3011</t>
  </si>
  <si>
    <t>ضخاور3021</t>
  </si>
  <si>
    <t>ضخاور3031</t>
  </si>
  <si>
    <t>طخود30831</t>
  </si>
  <si>
    <t>طخود30841</t>
  </si>
  <si>
    <t>ضخود30781</t>
  </si>
  <si>
    <t>ضخود30791</t>
  </si>
  <si>
    <t>ضخود30801</t>
  </si>
  <si>
    <t>ضخود30811</t>
  </si>
  <si>
    <t>ضخود30821</t>
  </si>
  <si>
    <t>ضخود30831</t>
  </si>
  <si>
    <t>ضصاد30371</t>
  </si>
  <si>
    <t>ضصاد30401</t>
  </si>
  <si>
    <t>ضصاد30421</t>
  </si>
  <si>
    <t>ضصاد30431</t>
  </si>
  <si>
    <t>ضستا30131</t>
  </si>
  <si>
    <t>ضستا30141</t>
  </si>
  <si>
    <t>ضستا30151</t>
  </si>
  <si>
    <t>ضستا30161</t>
  </si>
  <si>
    <t>ضهای30141</t>
  </si>
  <si>
    <t>ضهای30151</t>
  </si>
  <si>
    <t>ضهای30171</t>
  </si>
  <si>
    <t>ضهای30181</t>
  </si>
  <si>
    <t>ضملت30321</t>
  </si>
  <si>
    <t>ضملت30331</t>
  </si>
  <si>
    <t>ضملت30341</t>
  </si>
  <si>
    <t>ضملت30351</t>
  </si>
  <si>
    <t>ضملت30361</t>
  </si>
  <si>
    <t>ضملت30371</t>
  </si>
  <si>
    <t>ضملت30381</t>
  </si>
  <si>
    <t>طخود40421</t>
  </si>
  <si>
    <t>ضخود40361</t>
  </si>
  <si>
    <t>ضخود40371</t>
  </si>
  <si>
    <t>ضخود40381</t>
  </si>
  <si>
    <t>ضخود40391</t>
  </si>
  <si>
    <t>ضخود40401</t>
  </si>
  <si>
    <t>ضخود40421</t>
  </si>
  <si>
    <t>ضخود40431</t>
  </si>
  <si>
    <t>ضخود40351</t>
  </si>
  <si>
    <t>ضرول40001</t>
  </si>
  <si>
    <t>ضبرک40051</t>
  </si>
  <si>
    <t>ضبرک40061</t>
  </si>
  <si>
    <t>ضبدر40081</t>
  </si>
  <si>
    <t>ضستا40121</t>
  </si>
  <si>
    <t>ضستا40131</t>
  </si>
  <si>
    <t>ضستا40141</t>
  </si>
  <si>
    <t>ضستا40151</t>
  </si>
  <si>
    <t>ضستا40161</t>
  </si>
  <si>
    <t>ضستا40171</t>
  </si>
  <si>
    <t>ضستا40181</t>
  </si>
  <si>
    <t>ضتاب40051</t>
  </si>
  <si>
    <t>ضتاب40061</t>
  </si>
  <si>
    <t>ضشنا40071</t>
  </si>
  <si>
    <t>ضشنا40081</t>
  </si>
  <si>
    <t>ضشنا40091</t>
  </si>
  <si>
    <t>ضفلا30351</t>
  </si>
  <si>
    <t>ضفلا30361</t>
  </si>
  <si>
    <t>ضجار40001</t>
  </si>
  <si>
    <t>ضجار40011</t>
  </si>
  <si>
    <t>ضجار40021</t>
  </si>
  <si>
    <t>ضجار40031</t>
  </si>
  <si>
    <t>ضجار40051</t>
  </si>
  <si>
    <t>ضجار40061</t>
  </si>
  <si>
    <t>ضسپا40001</t>
  </si>
  <si>
    <t>ضسپا40021</t>
  </si>
  <si>
    <t>ضسپا40031</t>
  </si>
  <si>
    <t>ضسپا40041</t>
  </si>
  <si>
    <t>طهرم40051</t>
  </si>
  <si>
    <t>ضسپا40051</t>
  </si>
  <si>
    <t>ضکرمان4031</t>
  </si>
  <si>
    <t>ضکرمان4051</t>
  </si>
  <si>
    <t>ضستا50141</t>
  </si>
  <si>
    <t>ضستا50151</t>
  </si>
  <si>
    <t>ضستا50161</t>
  </si>
  <si>
    <t>ضستا50171</t>
  </si>
  <si>
    <t>ضستا50181</t>
  </si>
  <si>
    <t>ضستا50191</t>
  </si>
  <si>
    <t>ضهای50011</t>
  </si>
  <si>
    <t>ضملی50001</t>
  </si>
  <si>
    <t>ضذوب50001</t>
  </si>
  <si>
    <t>ضذوب50011</t>
  </si>
  <si>
    <t>ضذوب50021</t>
  </si>
  <si>
    <t>ضذوب50031</t>
  </si>
  <si>
    <t>ضهای50001</t>
  </si>
  <si>
    <t>ضصاد50031</t>
  </si>
  <si>
    <t>ضصاد50041</t>
  </si>
  <si>
    <t>ضفلا50031</t>
  </si>
  <si>
    <t>طهرم50051</t>
  </si>
  <si>
    <t>ضفلا50041</t>
  </si>
  <si>
    <t>ضفلا50051</t>
  </si>
  <si>
    <t>ضملت50021</t>
  </si>
  <si>
    <t>ضملت50031</t>
  </si>
  <si>
    <t>ضملت50041</t>
  </si>
  <si>
    <t>ضملت50051</t>
  </si>
  <si>
    <t>ضملت50001</t>
  </si>
  <si>
    <t>ضتاب60051</t>
  </si>
  <si>
    <t>ضخاور5001</t>
  </si>
  <si>
    <t>ضخاور5011</t>
  </si>
  <si>
    <t>ضخاور5041</t>
  </si>
  <si>
    <t>ضجار60201</t>
  </si>
  <si>
    <t>ضجار60211</t>
  </si>
  <si>
    <t>ضجار60221</t>
  </si>
  <si>
    <t>ضفصبا5011</t>
  </si>
  <si>
    <t>ضدی5211</t>
  </si>
  <si>
    <t>ضدی5221</t>
  </si>
  <si>
    <t>ضخپارس5021</t>
  </si>
  <si>
    <t>ضکرمان5031</t>
  </si>
  <si>
    <t>ضکرمان5051</t>
  </si>
  <si>
    <t>ضهرم60171</t>
  </si>
  <si>
    <t>ضاساس6011</t>
  </si>
  <si>
    <t>ضخود50301</t>
  </si>
  <si>
    <t>ضخود50321</t>
  </si>
  <si>
    <t>ضخود50271</t>
  </si>
  <si>
    <t>ضخود50291</t>
  </si>
  <si>
    <t>ضخود50311</t>
  </si>
  <si>
    <t>ضخود60301</t>
  </si>
  <si>
    <t>ضخود60311</t>
  </si>
  <si>
    <t>ضخود60321</t>
  </si>
  <si>
    <t>ضملت70161</t>
  </si>
  <si>
    <t>ضذوب70171</t>
  </si>
  <si>
    <t>ضسپا50041</t>
  </si>
  <si>
    <t>ضسپا50051</t>
  </si>
  <si>
    <t>ضسپا50061</t>
  </si>
  <si>
    <t>ضسپا50071</t>
  </si>
  <si>
    <t>ضسپا50081</t>
  </si>
  <si>
    <t>درآمد ناشی از تغییر قیمت اوراق بهادار</t>
  </si>
  <si>
    <t>سود و زیان ناشی از تغییر قیمت</t>
  </si>
  <si>
    <t>ضکرمان7041</t>
  </si>
  <si>
    <t>ضملی70421</t>
  </si>
  <si>
    <t>ضفلا70431</t>
  </si>
  <si>
    <t>ضهرم70271</t>
  </si>
  <si>
    <t>ضخود10841</t>
  </si>
  <si>
    <t>ضستا90221</t>
  </si>
  <si>
    <t>ضکرمان7031</t>
  </si>
  <si>
    <t>ضملی70381</t>
  </si>
  <si>
    <t>ضستا80231</t>
  </si>
  <si>
    <t>ضخود10861</t>
  </si>
  <si>
    <t>ضستا70231</t>
  </si>
  <si>
    <t>ضخود90291</t>
  </si>
  <si>
    <t>ضملت90191</t>
  </si>
  <si>
    <t>ضاساس10051</t>
  </si>
  <si>
    <t>ضخود80311</t>
  </si>
  <si>
    <t>ضکوثر7051</t>
  </si>
  <si>
    <t>ضکرمان8031</t>
  </si>
  <si>
    <t>ضجار70631</t>
  </si>
  <si>
    <t>ضصاد70201</t>
  </si>
  <si>
    <t>ضخود10821</t>
  </si>
  <si>
    <t>ضستا80251</t>
  </si>
  <si>
    <t>ضخود71051</t>
  </si>
  <si>
    <t>ضملت70171</t>
  </si>
  <si>
    <t>ضسپا70051</t>
  </si>
  <si>
    <t>ضکوثر7041</t>
  </si>
  <si>
    <t>ضتاب80161</t>
  </si>
  <si>
    <t>ضفلا90161</t>
  </si>
  <si>
    <t>ضملت70151</t>
  </si>
  <si>
    <t>ضسپا80631</t>
  </si>
  <si>
    <t>ضهای70281</t>
  </si>
  <si>
    <t>ضستا90261</t>
  </si>
  <si>
    <t>ضسپا80651</t>
  </si>
  <si>
    <t>ضذوب70161</t>
  </si>
  <si>
    <t>ضستا10351</t>
  </si>
  <si>
    <t>ضسپا80641</t>
  </si>
  <si>
    <t>ضخود71101</t>
  </si>
  <si>
    <t>ضسپا80661</t>
  </si>
  <si>
    <t>ضستا70261</t>
  </si>
  <si>
    <t>ضستا70251</t>
  </si>
  <si>
    <t>ضستا90231</t>
  </si>
  <si>
    <t>ضسپا70061</t>
  </si>
  <si>
    <t>ضستا10341</t>
  </si>
  <si>
    <t>ضستا70221</t>
  </si>
  <si>
    <t>ضسپا80621</t>
  </si>
  <si>
    <t>ضستا80221</t>
  </si>
  <si>
    <t>ضملت90131</t>
  </si>
  <si>
    <t>ضخود10811</t>
  </si>
  <si>
    <t>ضستا90251</t>
  </si>
  <si>
    <t>ضخود80321</t>
  </si>
  <si>
    <t>ضصاد70191</t>
  </si>
  <si>
    <t>ضستا80271</t>
  </si>
  <si>
    <t>ضملی70441</t>
  </si>
  <si>
    <t>ضخود90241</t>
  </si>
  <si>
    <t>ضخود11331</t>
  </si>
  <si>
    <t>ضخود80331</t>
  </si>
  <si>
    <t>ضشنا80331</t>
  </si>
  <si>
    <t>ضخود71071</t>
  </si>
  <si>
    <t>ضخود90271</t>
  </si>
  <si>
    <t>ضخود90281</t>
  </si>
  <si>
    <t>ضسپا80611</t>
  </si>
  <si>
    <t>ضخود10851</t>
  </si>
  <si>
    <t>ضسپا80601</t>
  </si>
  <si>
    <t>ضجار80041</t>
  </si>
  <si>
    <t>اختیارخ هم وزن-12000-14030604</t>
  </si>
  <si>
    <t>اختیارخ شپنا-5000-1403/06/21</t>
  </si>
  <si>
    <t>اختیارخ وتجارت-1400-1403/06/21</t>
  </si>
  <si>
    <t>اختیارخ وتجارت-1500-1403/06/21</t>
  </si>
  <si>
    <t>اختیارخ کوثر-2000-14030702</t>
  </si>
  <si>
    <t>اختیارخ کوثر-2200-14030702</t>
  </si>
  <si>
    <t>اختیارخ فملی-4500-1403/07/04</t>
  </si>
  <si>
    <t>اختیارخ فملی-7500-1403/07/04</t>
  </si>
  <si>
    <t>حق تقدم ح.آهن و فولاد غدیر ایرانیان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</si>
  <si>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</si>
  <si>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</si>
  <si>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</si>
  <si>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</si>
  <si>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</si>
  <si>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</si>
  <si>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</si>
  <si>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</si>
  <si>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</si>
  <si>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</si>
  <si>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</si>
  <si>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</si>
  <si>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</si>
  <si>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</si>
  <si>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</si>
  <si>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</si>
  <si>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</si>
  <si>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</si>
  <si>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</si>
  <si>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</si>
  <si>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</si>
  <si>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</si>
  <si>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</si>
  <si>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</si>
  <si>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</si>
  <si>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</si>
  <si>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</si>
  <si>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</si>
  <si>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</si>
  <si>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</si>
  <si>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</si>
  <si>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</si>
  <si>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</si>
  <si>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</si>
  <si>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</si>
  <si>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</si>
  <si>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</si>
  <si>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</si>
  <si>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</si>
  <si>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</si>
  <si>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</si>
  <si>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</si>
  <si>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</si>
  <si>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</si>
  <si>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</si>
  <si>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</si>
  <si>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</si>
  <si>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</si>
  <si>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</si>
  <si>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</si>
  <si>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</si>
  <si>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</si>
  <si>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</si>
  <si>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</si>
  <si>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</si>
  <si>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</si>
  <si>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</si>
  <si>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</si>
  <si>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</si>
  <si>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</si>
  <si>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</si>
  <si>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</si>
  <si>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</si>
  <si>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</si>
  <si>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</si>
  <si>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</si>
  <si>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</si>
  <si>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</si>
  <si>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</si>
  <si>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</si>
  <si>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</si>
  <si>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</si>
  <si>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</si>
  <si>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</si>
  <si>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</si>
  <si>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</si>
  <si>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</si>
  <si>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</si>
  <si>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</si>
  <si>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</si>
  <si>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</si>
  <si>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</si>
  <si>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</si>
  <si>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</si>
  <si>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</si>
  <si>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</si>
  <si>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</si>
  <si>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</si>
  <si>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</si>
  <si>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</si>
  <si>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</si>
  <si>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</si>
  <si>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</si>
  <si>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</si>
  <si>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</si>
  <si>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</si>
  <si>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</si>
  <si>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</si>
  <si>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</si>
  <si>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</si>
  <si>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</si>
  <si>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</si>
  <si>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</si>
  <si>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</si>
  <si>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</si>
  <si>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</si>
  <si>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</si>
  <si>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</si>
  <si>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</si>
  <si>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</si>
  <si>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</si>
  <si>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</si>
  <si>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</si>
  <si>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</si>
  <si>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</si>
  <si>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</si>
  <si>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</si>
  <si>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</si>
  <si>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</si>
  <si>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</si>
  <si>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</si>
  <si>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</si>
  <si>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</si>
  <si>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</si>
  <si>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</si>
  <si>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</si>
  <si>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</si>
  <si>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</si>
  <si>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</si>
  <si>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</si>
  <si>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</si>
  <si>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</si>
  <si>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شتاب-12000-1403/06/07</t>
  </si>
  <si>
    <t>اختیارخ خاور-1700-14030521</t>
  </si>
  <si>
    <t>اختیارخ خاور-1800-14030521</t>
  </si>
  <si>
    <t>اختیارخ خاور-2200-14030521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</si>
  <si>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</si>
  <si>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</si>
  <si>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</si>
  <si>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</si>
  <si>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</si>
  <si>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</si>
  <si>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</si>
  <si>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</si>
  <si>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</si>
  <si>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</si>
  <si>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</si>
  <si>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</si>
  <si>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اهرم-18000-1403/06/28</t>
  </si>
  <si>
    <t>اختیارخ خودرو-2800-1403/05/10</t>
  </si>
  <si>
    <t>اختیارخ خودرو-3250-1403/05/10</t>
  </si>
  <si>
    <t>اختیارخ خودرو-2200-1403/05/10</t>
  </si>
  <si>
    <t>اختیارخ خودرو-2600-1403/05/10</t>
  </si>
  <si>
    <t>اختیارخ خودرو-3000-1403/05/10</t>
  </si>
  <si>
    <t>اختیارخ خودرو-2800-1403/06/07</t>
  </si>
  <si>
    <t>اختیارخ خودرو-3000-1403/06/07</t>
  </si>
  <si>
    <t>اختیارخ خودرو-3250-1403/06/07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</si>
  <si>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</si>
  <si>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</si>
  <si>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</si>
  <si>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</si>
  <si>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</si>
  <si>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نقل به صفحه بعد</t>
  </si>
  <si>
    <t>نقل از صفحه قبل</t>
  </si>
  <si>
    <t>ضتاب60001</t>
  </si>
  <si>
    <t>ضفصبا5051</t>
  </si>
  <si>
    <t>ضفصبا5041</t>
  </si>
  <si>
    <t>ضفصبا5021</t>
  </si>
  <si>
    <t>ضغدی50071</t>
  </si>
  <si>
    <t>ضفصبا7021</t>
  </si>
  <si>
    <t>ضفصبا7031</t>
  </si>
  <si>
    <t>ضهرم60151</t>
  </si>
  <si>
    <t>ضهرم70261</t>
  </si>
  <si>
    <t>نام</t>
  </si>
  <si>
    <t>اختیارخ آساس-40000-14030619</t>
  </si>
  <si>
    <t>اختیارخ برکت-5395-1403/04/20</t>
  </si>
  <si>
    <t>اختیارخ برکت-5895-1403/04/20</t>
  </si>
  <si>
    <t>اختیارخ وتجارت-934-1403/04/13</t>
  </si>
  <si>
    <t>اختیارخ وتجارت-1034-1403/04/13</t>
  </si>
  <si>
    <t>اختیارخ وتجارت-1134-1403/04/13</t>
  </si>
  <si>
    <t>اختیارخ وتجارت-1234-1403/04/13</t>
  </si>
  <si>
    <t>اختیارخ وتجارت-1434-1403/04/13</t>
  </si>
  <si>
    <t>اختیارخ وتجارت-1534-1403/04/13</t>
  </si>
  <si>
    <t>اختیارخ خاور-1590-14030521</t>
  </si>
  <si>
    <t>اختیارخ خاور-1690-14030521</t>
  </si>
  <si>
    <t>اختیارخ خاور-2090-14030521</t>
  </si>
  <si>
    <t>اختیارخ دی-650-14030508</t>
  </si>
  <si>
    <t>اختیارخ دی-700-14030508</t>
  </si>
  <si>
    <t>اختیارخ ذوب-477-1403/03/23</t>
  </si>
  <si>
    <t>اختیارخ وبصادر-1783-1403/05/17</t>
  </si>
  <si>
    <t>اختیارخ فرابورس-7000-14030305</t>
  </si>
  <si>
    <t>اختیارخ فولاد-4600-1403/05/31</t>
  </si>
  <si>
    <t>اختیارخ کرمان-998-14030305</t>
  </si>
  <si>
    <t>اختیارخ کرمان-1098-14030305</t>
  </si>
  <si>
    <t>اختیارخ کرمان-1198-14030305</t>
  </si>
  <si>
    <t>اختیارخ کرمان-1298-14030305</t>
  </si>
  <si>
    <t>اختیارخ وبملت-1618-1403/05/24</t>
  </si>
  <si>
    <t>اختیارخ وبملت-1918-1403/05/24</t>
  </si>
  <si>
    <t>اختیارخ فملی-4130-1403/05/17</t>
  </si>
  <si>
    <t>اختیارخ های وب-678-1403/05/28</t>
  </si>
  <si>
    <t>اختیارخ های وب-778-1403/05/28</t>
  </si>
  <si>
    <t>سود (زیان) ناشی از اعمال اختیار معامله سهام(ادامه)</t>
  </si>
  <si>
    <t>درآمد ناشی از تغییر قیمت اوراق بهادار(ادامه)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</si>
  <si>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</si>
  <si>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</si>
  <si>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</si>
  <si>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مدیر صندوق</t>
  </si>
  <si>
    <t>امضاء</t>
  </si>
  <si>
    <t>شرکت تامین سرمایه دماوند</t>
  </si>
  <si>
    <t>.</t>
  </si>
  <si>
    <t>‫برای ماه منتهی به 31 شهریور ماه 1403</t>
  </si>
  <si>
    <t>-1-2</t>
  </si>
  <si>
    <t>-1-3</t>
  </si>
  <si>
    <t>اختیارخ آساس-40000-1403/08/27</t>
  </si>
  <si>
    <t>اختیارخ هم وزن-13000-1403/09/04</t>
  </si>
  <si>
    <t>اختیارخ فصبا-3600-1403/07/15</t>
  </si>
  <si>
    <t>اختیارخ فصبا-3400-1403/07/15</t>
  </si>
  <si>
    <t>اختیارخ فصبا-3400-1403/09/18</t>
  </si>
  <si>
    <t>اختیارخ فصبا-3200-1403/07/15</t>
  </si>
  <si>
    <t>اختیارخ فصبا-3000-1403/09/18</t>
  </si>
  <si>
    <t>اختیارخ آساس-40000-1403/10/30</t>
  </si>
  <si>
    <t>اختیارخ فصبا-3200-1403/09/18</t>
  </si>
  <si>
    <t>اختیارخ فصبا-3900-1403/03/20</t>
  </si>
  <si>
    <t>1-2 درآمد حاصل از سرمایه­گذاری در سهام و حق تقدم سهام</t>
  </si>
  <si>
    <t>1-2 درآمد حاصل از سرمایه­گذاری در سهام و حق تقدم سهام(ادامه)</t>
  </si>
  <si>
    <t>درصد سود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</si>
</sst>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00"/>
  </numFmts>
  <fonts count="2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b/>
      <sz val="16"/>
      <color rgb="FF1E90FF"/>
      <name val="B Nazanin"/>
      <charset val="178"/>
    </font>
    <font>
      <sz val="16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1"/>
      <color rgb="FF000000"/>
      <name val="B Nazanin"/>
      <charset val="178"/>
    </font>
    <font>
      <sz val="14"/>
      <color rgb="FF000000"/>
      <name val="B Nazanin"/>
      <charset val="178"/>
    </font>
    <font>
      <sz val="11"/>
      <color indexed="8"/>
      <name val="Calibri"/>
      <family val="2"/>
      <scheme val="minor"/>
    </font>
    <font>
      <b/>
      <u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0" fontId="15" fillId="0" borderId="0"/>
    <xf numFmtId="0" fontId="13" fillId="0" borderId="0"/>
    <xf numFmtId="0" fontId="13" fillId="0" borderId="0"/>
  </cellStyleXfs>
  <cellXfs count="23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37" fontId="8" fillId="0" borderId="0" xfId="0" applyNumberFormat="1" applyFont="1" applyAlignment="1">
      <alignment vertical="top"/>
    </xf>
    <xf numFmtId="37" fontId="8" fillId="0" borderId="6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left"/>
    </xf>
    <xf numFmtId="165" fontId="4" fillId="0" borderId="5" xfId="1" applyNumberFormat="1" applyFont="1" applyFill="1" applyBorder="1" applyAlignment="1">
      <alignment horizontal="right" vertical="top"/>
    </xf>
    <xf numFmtId="165" fontId="0" fillId="0" borderId="0" xfId="0" applyNumberFormat="1" applyAlignment="1">
      <alignment horizontal="left"/>
    </xf>
    <xf numFmtId="165" fontId="4" fillId="0" borderId="0" xfId="1" applyNumberFormat="1" applyFont="1" applyFill="1" applyBorder="1" applyAlignment="1">
      <alignment horizontal="right" vertical="top"/>
    </xf>
    <xf numFmtId="37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10" fontId="3" fillId="0" borderId="3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10" fontId="4" fillId="0" borderId="0" xfId="2" applyNumberFormat="1" applyFont="1" applyFill="1" applyBorder="1" applyAlignment="1">
      <alignment horizontal="center" vertical="top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0" fontId="4" fillId="0" borderId="10" xfId="2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3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2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0" fontId="4" fillId="0" borderId="5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Fill="1" applyAlignment="1">
      <alignment horizontal="left"/>
    </xf>
    <xf numFmtId="16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4" applyFont="1"/>
    <xf numFmtId="0" fontId="17" fillId="0" borderId="0" xfId="3" applyFont="1"/>
    <xf numFmtId="0" fontId="17" fillId="0" borderId="0" xfId="5" applyFont="1"/>
    <xf numFmtId="0" fontId="18" fillId="0" borderId="0" xfId="6" applyFont="1" applyAlignment="1">
      <alignment horizontal="center" vertical="center"/>
    </xf>
    <xf numFmtId="0" fontId="19" fillId="0" borderId="0" xfId="4" applyFont="1"/>
    <xf numFmtId="0" fontId="4" fillId="0" borderId="0" xfId="0" applyFont="1" applyAlignment="1">
      <alignment horizontal="center" vertical="top"/>
    </xf>
    <xf numFmtId="37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3" fontId="4" fillId="0" borderId="5" xfId="0" applyNumberFormat="1" applyFont="1" applyBorder="1" applyAlignment="1">
      <alignment horizontal="center" vertical="top"/>
    </xf>
    <xf numFmtId="37" fontId="4" fillId="0" borderId="0" xfId="1" applyNumberFormat="1" applyFont="1" applyFill="1" applyBorder="1" applyAlignment="1">
      <alignment horizontal="right" vertical="top"/>
    </xf>
    <xf numFmtId="37" fontId="4" fillId="0" borderId="0" xfId="1" applyNumberFormat="1" applyFont="1" applyFill="1" applyAlignment="1">
      <alignment horizontal="right" vertical="top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left"/>
    </xf>
    <xf numFmtId="165" fontId="4" fillId="0" borderId="0" xfId="1" applyNumberFormat="1" applyFont="1"/>
    <xf numFmtId="3" fontId="20" fillId="0" borderId="0" xfId="0" applyNumberFormat="1" applyFont="1" applyAlignment="1">
      <alignment horizontal="left"/>
    </xf>
    <xf numFmtId="165" fontId="4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left"/>
    </xf>
    <xf numFmtId="1" fontId="4" fillId="0" borderId="0" xfId="1" applyNumberFormat="1" applyFont="1"/>
    <xf numFmtId="1" fontId="4" fillId="0" borderId="0" xfId="1" applyNumberFormat="1" applyFont="1" applyAlignment="1">
      <alignment horizontal="center"/>
    </xf>
    <xf numFmtId="0" fontId="0" fillId="0" borderId="2" xfId="0" applyBorder="1" applyAlignment="1">
      <alignment horizontal="center"/>
    </xf>
    <xf numFmtId="37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top"/>
    </xf>
    <xf numFmtId="4" fontId="8" fillId="0" borderId="7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37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 shrinkToFit="1"/>
    </xf>
    <xf numFmtId="4" fontId="8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5" xfId="2" applyNumberFormat="1" applyFont="1" applyBorder="1" applyAlignment="1">
      <alignment horizontal="right" vertical="top"/>
    </xf>
    <xf numFmtId="9" fontId="4" fillId="0" borderId="0" xfId="0" applyNumberFormat="1" applyFont="1" applyAlignment="1">
      <alignment horizontal="right" vertical="top"/>
    </xf>
    <xf numFmtId="9" fontId="4" fillId="0" borderId="4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7" fontId="8" fillId="0" borderId="0" xfId="0" applyNumberFormat="1" applyFont="1" applyBorder="1" applyAlignment="1">
      <alignment vertical="top"/>
    </xf>
    <xf numFmtId="0" fontId="0" fillId="0" borderId="2" xfId="0" applyBorder="1" applyAlignment="1"/>
    <xf numFmtId="0" fontId="0" fillId="0" borderId="0" xfId="0" applyAlignment="1"/>
    <xf numFmtId="0" fontId="4" fillId="0" borderId="2" xfId="0" applyFont="1" applyBorder="1" applyAlignment="1">
      <alignment horizontal="center" vertical="top"/>
    </xf>
    <xf numFmtId="0" fontId="18" fillId="0" borderId="0" xfId="6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 wrapText="1"/>
    </xf>
    <xf numFmtId="0" fontId="18" fillId="0" borderId="8" xfId="6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5" fontId="0" fillId="0" borderId="0" xfId="1" applyNumberFormat="1" applyFont="1" applyFill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165" fontId="4" fillId="0" borderId="0" xfId="1" applyNumberFormat="1" applyFont="1" applyFill="1"/>
    <xf numFmtId="0" fontId="20" fillId="0" borderId="0" xfId="0" applyFont="1" applyFill="1" applyAlignment="1">
      <alignment horizontal="left"/>
    </xf>
  </cellXfs>
  <cellStyles count="7">
    <cellStyle name="Comma" xfId="1" builtinId="3"/>
    <cellStyle name="Normal" xfId="0" builtinId="0"/>
    <cellStyle name="Normal 2" xfId="4" xr:uid="{1960C5F2-B268-4786-A598-EF26475A5729}"/>
    <cellStyle name="Normal 2 2" xfId="6" xr:uid="{6DDD1967-736B-4F38-B1C6-99FADC0FF216}"/>
    <cellStyle name="Normal 3" xfId="5" xr:uid="{8635F828-653B-4B02-8C69-5B4D3DEBA8B0}"/>
    <cellStyle name="Normal 4" xfId="3" xr:uid="{6187FC53-0658-4D95-83EE-90FFB1B6F7FE}"/>
    <cellStyle name="Percent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0</xdr:row>
      <xdr:rowOff>0</xdr:rowOff>
    </xdr:from>
    <xdr:to>
      <xdr:col>6</xdr:col>
      <xdr:colOff>408214</xdr:colOff>
      <xdr:row>10</xdr:row>
      <xdr:rowOff>68036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A4ABA-1C67-4CBF-9063-123C8BC29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563436" y="0"/>
          <a:ext cx="2869405" cy="2449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492783</xdr:colOff>
      <xdr:row>41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4D7ADF-C59B-4C8C-8D39-9B943798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97617" y="0"/>
          <a:ext cx="6531633" cy="1017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2207-90BC-47C7-81F5-2ABD3D05000D}">
  <dimension ref="A13:I41"/>
  <sheetViews>
    <sheetView rightToLeft="1" tabSelected="1" view="pageBreakPreview" zoomScaleNormal="100" zoomScaleSheetLayoutView="100" workbookViewId="0">
      <selection activeCell="M18" sqref="M18"/>
    </sheetView>
  </sheetViews>
  <sheetFormatPr defaultRowHeight="18.75" x14ac:dyDescent="0.45"/>
  <cols>
    <col min="1" max="9" width="9.140625" style="100"/>
    <col min="10" max="10" width="8.28515625" style="100" customWidth="1"/>
    <col min="11" max="16384" width="9.140625" style="100"/>
  </cols>
  <sheetData>
    <row r="13" spans="1:9" ht="33.75" customHeight="1" x14ac:dyDescent="0.45">
      <c r="A13" s="177" t="s">
        <v>802</v>
      </c>
      <c r="B13" s="177"/>
      <c r="C13" s="177"/>
      <c r="D13" s="177"/>
      <c r="E13" s="177"/>
      <c r="F13" s="177"/>
      <c r="G13" s="177"/>
      <c r="H13" s="177"/>
      <c r="I13" s="177"/>
    </row>
    <row r="14" spans="1:9" ht="33.75" customHeight="1" x14ac:dyDescent="0.45">
      <c r="A14" s="177" t="s">
        <v>803</v>
      </c>
      <c r="B14" s="177"/>
      <c r="C14" s="177"/>
      <c r="D14" s="177"/>
      <c r="E14" s="177"/>
      <c r="F14" s="177"/>
      <c r="G14" s="177"/>
      <c r="H14" s="177"/>
      <c r="I14" s="177"/>
    </row>
    <row r="15" spans="1:9" ht="33.75" customHeight="1" x14ac:dyDescent="0.45">
      <c r="A15" s="178" t="s">
        <v>804</v>
      </c>
      <c r="B15" s="178"/>
      <c r="C15" s="178"/>
      <c r="D15" s="178"/>
      <c r="E15" s="178"/>
      <c r="F15" s="178"/>
      <c r="G15" s="178"/>
      <c r="H15" s="178"/>
      <c r="I15" s="178"/>
    </row>
    <row r="16" spans="1:9" ht="33.75" customHeight="1" x14ac:dyDescent="0.45">
      <c r="A16" s="177" t="s">
        <v>809</v>
      </c>
      <c r="B16" s="177"/>
      <c r="C16" s="177"/>
      <c r="D16" s="177"/>
      <c r="E16" s="177"/>
      <c r="F16" s="177"/>
      <c r="G16" s="177"/>
      <c r="H16" s="177"/>
      <c r="I16" s="177"/>
    </row>
    <row r="17" spans="1:9" x14ac:dyDescent="0.45">
      <c r="A17" s="101"/>
      <c r="B17" s="101"/>
      <c r="C17" s="101"/>
      <c r="D17" s="101"/>
      <c r="E17" s="101"/>
      <c r="F17" s="101"/>
      <c r="G17" s="101"/>
      <c r="H17" s="101"/>
      <c r="I17" s="101"/>
    </row>
    <row r="18" spans="1:9" x14ac:dyDescent="0.45">
      <c r="A18" s="101"/>
      <c r="B18" s="101"/>
      <c r="C18" s="101"/>
      <c r="D18" s="101"/>
      <c r="E18" s="101"/>
      <c r="F18" s="101"/>
      <c r="G18" s="101"/>
      <c r="H18" s="101"/>
      <c r="I18" s="101"/>
    </row>
    <row r="19" spans="1:9" x14ac:dyDescent="0.45">
      <c r="A19" s="101"/>
      <c r="B19" s="101"/>
      <c r="C19" s="101"/>
      <c r="D19" s="101"/>
      <c r="E19" s="101"/>
      <c r="F19" s="101"/>
      <c r="G19" s="101"/>
      <c r="H19" s="101"/>
      <c r="I19" s="101"/>
    </row>
    <row r="20" spans="1:9" x14ac:dyDescent="0.45">
      <c r="A20" s="101"/>
      <c r="B20" s="101"/>
      <c r="C20" s="101"/>
      <c r="D20" s="101"/>
      <c r="E20" s="101"/>
      <c r="F20" s="101"/>
      <c r="G20" s="101"/>
      <c r="H20" s="101"/>
      <c r="I20" s="101"/>
    </row>
    <row r="21" spans="1:9" x14ac:dyDescent="0.45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9" ht="6" customHeight="1" x14ac:dyDescent="0.45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9" ht="21" x14ac:dyDescent="0.45">
      <c r="A23" s="102"/>
      <c r="B23" s="179" t="s">
        <v>805</v>
      </c>
      <c r="C23" s="179"/>
      <c r="D23" s="179"/>
      <c r="E23" s="102"/>
      <c r="F23" s="179" t="s">
        <v>806</v>
      </c>
      <c r="G23" s="179"/>
      <c r="H23" s="179"/>
    </row>
    <row r="24" spans="1:9" ht="21" x14ac:dyDescent="0.45">
      <c r="A24" s="102"/>
      <c r="B24" s="176" t="s">
        <v>807</v>
      </c>
      <c r="C24" s="176"/>
      <c r="D24" s="176"/>
      <c r="E24" s="102"/>
      <c r="F24" s="103"/>
      <c r="G24" s="103"/>
    </row>
    <row r="28" spans="1:9" x14ac:dyDescent="0.45">
      <c r="C28" s="104" t="s">
        <v>808</v>
      </c>
    </row>
    <row r="39" ht="7.5" customHeight="1" x14ac:dyDescent="0.45"/>
    <row r="40" hidden="1" x14ac:dyDescent="0.45"/>
    <row r="41" ht="22.5" customHeight="1" x14ac:dyDescent="0.45"/>
  </sheetData>
  <sheetProtection algorithmName="SHA-512" hashValue="1qfSZJDCDkcpl+2l3BvHixtL5a/Uopbp1A4XpqLjopoAibLrdJi8l6JTs9EhnYI3UTRCMPa7jdYV8Iq1TbeK2A==" saltValue="3agJA7hhJc5n0pgCmDcmkQ==" spinCount="100000" sheet="1" objects="1" scenarios="1"/>
  <mergeCells count="7">
    <mergeCell ref="B24:D24"/>
    <mergeCell ref="A13:I13"/>
    <mergeCell ref="A14:I14"/>
    <mergeCell ref="A15:I15"/>
    <mergeCell ref="A16:I16"/>
    <mergeCell ref="B23:D23"/>
    <mergeCell ref="F23:H23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view="pageBreakPreview" zoomScaleNormal="100" zoomScaleSheetLayoutView="100" workbookViewId="0">
      <selection activeCell="J18" sqref="J18"/>
    </sheetView>
  </sheetViews>
  <sheetFormatPr defaultRowHeight="12.75" x14ac:dyDescent="0.2"/>
  <cols>
    <col min="1" max="1" width="5.140625" customWidth="1"/>
    <col min="2" max="2" width="52.85546875" customWidth="1"/>
    <col min="3" max="3" width="1.28515625" customWidth="1"/>
    <col min="4" max="4" width="19.42578125" customWidth="1"/>
    <col min="5" max="5" width="1.28515625" customWidth="1"/>
    <col min="6" max="6" width="15.425781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1.7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14.45" customHeight="1" x14ac:dyDescent="0.2"/>
    <row r="5" spans="1:10" ht="24.75" customHeight="1" x14ac:dyDescent="0.2">
      <c r="A5" s="107" t="s">
        <v>284</v>
      </c>
      <c r="B5" s="201" t="s">
        <v>291</v>
      </c>
      <c r="C5" s="201"/>
      <c r="D5" s="201"/>
      <c r="E5" s="201"/>
      <c r="F5" s="201"/>
      <c r="G5" s="201"/>
      <c r="H5" s="201"/>
      <c r="I5" s="201"/>
      <c r="J5" s="201"/>
    </row>
    <row r="6" spans="1:10" ht="23.25" customHeight="1" x14ac:dyDescent="0.2">
      <c r="D6" s="211" t="s">
        <v>274</v>
      </c>
      <c r="E6" s="211"/>
      <c r="F6" s="211"/>
      <c r="H6" s="211" t="s">
        <v>275</v>
      </c>
      <c r="I6" s="211"/>
      <c r="J6" s="211"/>
    </row>
    <row r="7" spans="1:10" ht="46.5" customHeight="1" x14ac:dyDescent="0.2">
      <c r="A7" s="211" t="s">
        <v>292</v>
      </c>
      <c r="B7" s="211"/>
      <c r="D7" s="15" t="s">
        <v>293</v>
      </c>
      <c r="E7" s="4"/>
      <c r="F7" s="15" t="s">
        <v>294</v>
      </c>
      <c r="H7" s="15" t="s">
        <v>293</v>
      </c>
      <c r="I7" s="4"/>
      <c r="J7" s="15" t="s">
        <v>294</v>
      </c>
    </row>
    <row r="8" spans="1:10" s="91" customFormat="1" ht="29.25" customHeight="1" x14ac:dyDescent="0.2">
      <c r="A8" s="212" t="s">
        <v>250</v>
      </c>
      <c r="B8" s="212"/>
      <c r="D8" s="36">
        <v>0</v>
      </c>
      <c r="E8" s="45"/>
      <c r="F8" s="44">
        <f>D8/سپرده!$L$17</f>
        <v>0</v>
      </c>
      <c r="G8" s="45"/>
      <c r="H8" s="36">
        <v>6324273</v>
      </c>
      <c r="I8" s="45"/>
      <c r="J8" s="44">
        <f>H8/سپرده!$L$17</f>
        <v>2.9564060687244377E-5</v>
      </c>
    </row>
    <row r="9" spans="1:10" s="91" customFormat="1" ht="29.25" customHeight="1" x14ac:dyDescent="0.2">
      <c r="A9" s="213" t="s">
        <v>251</v>
      </c>
      <c r="B9" s="213"/>
      <c r="D9" s="37">
        <v>14451984</v>
      </c>
      <c r="E9" s="45"/>
      <c r="F9" s="46">
        <f>D9/سپرده!$L$17</f>
        <v>6.7558647772966905E-5</v>
      </c>
      <c r="G9" s="45"/>
      <c r="H9" s="37">
        <v>21016057</v>
      </c>
      <c r="I9" s="45"/>
      <c r="J9" s="46">
        <f>H9/سپرده!$L$17</f>
        <v>9.8243700826100807E-5</v>
      </c>
    </row>
    <row r="10" spans="1:10" s="91" customFormat="1" ht="29.25" customHeight="1" x14ac:dyDescent="0.2">
      <c r="A10" s="213" t="s">
        <v>252</v>
      </c>
      <c r="B10" s="213"/>
      <c r="D10" s="37">
        <v>1927049172</v>
      </c>
      <c r="E10" s="45"/>
      <c r="F10" s="46">
        <f>D10/سپرده!$L$17</f>
        <v>9.0083711864291805E-3</v>
      </c>
      <c r="G10" s="45"/>
      <c r="H10" s="37">
        <v>9639729377</v>
      </c>
      <c r="I10" s="45"/>
      <c r="J10" s="46">
        <f>H10/سپرده!$L$17</f>
        <v>4.5062815016088088E-2</v>
      </c>
    </row>
    <row r="11" spans="1:10" s="91" customFormat="1" ht="29.25" customHeight="1" x14ac:dyDescent="0.2">
      <c r="A11" s="213" t="s">
        <v>253</v>
      </c>
      <c r="B11" s="213"/>
      <c r="D11" s="37">
        <v>3298254</v>
      </c>
      <c r="E11" s="45"/>
      <c r="F11" s="46">
        <f>D11/سپرده!$L$17</f>
        <v>1.5418338426874761E-5</v>
      </c>
      <c r="G11" s="45"/>
      <c r="H11" s="37">
        <v>9726135</v>
      </c>
      <c r="I11" s="45"/>
      <c r="J11" s="46">
        <f>H11/سپرده!$L$17</f>
        <v>4.546673513182173E-5</v>
      </c>
    </row>
    <row r="12" spans="1:10" s="91" customFormat="1" ht="29.25" customHeight="1" x14ac:dyDescent="0.2">
      <c r="A12" s="213" t="s">
        <v>254</v>
      </c>
      <c r="B12" s="213"/>
      <c r="D12" s="37">
        <v>2121</v>
      </c>
      <c r="E12" s="45"/>
      <c r="F12" s="46">
        <f>D12/سپرده!$L$17</f>
        <v>9.9150325606825209E-9</v>
      </c>
      <c r="G12" s="45"/>
      <c r="H12" s="37">
        <v>2121</v>
      </c>
      <c r="I12" s="45"/>
      <c r="J12" s="46">
        <f>H12/سپرده!$L$17</f>
        <v>9.9150325606825209E-9</v>
      </c>
    </row>
    <row r="13" spans="1:10" s="91" customFormat="1" ht="29.25" customHeight="1" x14ac:dyDescent="0.2">
      <c r="A13" s="213" t="s">
        <v>295</v>
      </c>
      <c r="B13" s="213"/>
      <c r="D13" s="37">
        <v>0</v>
      </c>
      <c r="E13" s="45"/>
      <c r="F13" s="46">
        <f>D13/سپرده!$L$17</f>
        <v>0</v>
      </c>
      <c r="G13" s="45"/>
      <c r="H13" s="37">
        <v>119799128</v>
      </c>
      <c r="I13" s="45"/>
      <c r="J13" s="46">
        <f>H13/سپرده!$L$17</f>
        <v>5.6002463689833713E-4</v>
      </c>
    </row>
    <row r="14" spans="1:10" s="91" customFormat="1" ht="29.25" customHeight="1" x14ac:dyDescent="0.2">
      <c r="A14" s="213" t="s">
        <v>255</v>
      </c>
      <c r="B14" s="213"/>
      <c r="D14" s="37">
        <v>1270491786</v>
      </c>
      <c r="E14" s="45"/>
      <c r="F14" s="46">
        <f>D14/سپرده!$L$17</f>
        <v>5.9391642745260202E-3</v>
      </c>
      <c r="G14" s="45"/>
      <c r="H14" s="37">
        <v>5170895986</v>
      </c>
      <c r="I14" s="45"/>
      <c r="J14" s="46">
        <f>H14/سپرده!$L$17</f>
        <v>2.417237249839347E-2</v>
      </c>
    </row>
    <row r="15" spans="1:10" s="91" customFormat="1" ht="29.25" customHeight="1" x14ac:dyDescent="0.2">
      <c r="A15" s="213" t="s">
        <v>256</v>
      </c>
      <c r="B15" s="213"/>
      <c r="D15" s="37">
        <v>433150683</v>
      </c>
      <c r="E15" s="45"/>
      <c r="F15" s="46">
        <f>D15/سپرده!$L$17</f>
        <v>2.024848244048502E-3</v>
      </c>
      <c r="G15" s="45"/>
      <c r="H15" s="37">
        <v>1606009421</v>
      </c>
      <c r="I15" s="45"/>
      <c r="J15" s="46">
        <f>H15/سپرده!$L$17</f>
        <v>7.5076075916915997E-3</v>
      </c>
    </row>
    <row r="16" spans="1:10" s="91" customFormat="1" ht="29.25" customHeight="1" x14ac:dyDescent="0.2">
      <c r="A16" s="208" t="s">
        <v>257</v>
      </c>
      <c r="B16" s="208"/>
      <c r="D16" s="38">
        <v>1528767122</v>
      </c>
      <c r="E16" s="45"/>
      <c r="F16" s="46">
        <f>D16/سپرده!$L$17</f>
        <v>7.1465232401371559E-3</v>
      </c>
      <c r="G16" s="45"/>
      <c r="H16" s="38">
        <v>5471547252</v>
      </c>
      <c r="I16" s="45"/>
      <c r="J16" s="46">
        <f>H16/سپرده!$L$17</f>
        <v>2.5577826101316817E-2</v>
      </c>
    </row>
    <row r="17" spans="1:10" ht="21.75" customHeight="1" x14ac:dyDescent="0.2">
      <c r="A17" s="209" t="s">
        <v>75</v>
      </c>
      <c r="B17" s="209"/>
      <c r="D17" s="39">
        <v>5177211122</v>
      </c>
      <c r="E17" s="45"/>
      <c r="F17" s="90">
        <f>SUM(F8:F16)</f>
        <v>2.4201893846373262E-2</v>
      </c>
      <c r="G17" s="45"/>
      <c r="H17" s="39">
        <v>22045049750</v>
      </c>
      <c r="I17" s="45"/>
      <c r="J17" s="48">
        <f>SUM(J8:J16)</f>
        <v>0.10305393025606603</v>
      </c>
    </row>
    <row r="21" spans="1:10" ht="18" customHeight="1" x14ac:dyDescent="0.2">
      <c r="A21" s="214">
        <v>16</v>
      </c>
      <c r="B21" s="214"/>
      <c r="C21" s="214"/>
      <c r="D21" s="214"/>
      <c r="E21" s="214"/>
      <c r="F21" s="214"/>
      <c r="G21" s="214"/>
      <c r="H21" s="214"/>
      <c r="I21" s="214"/>
      <c r="J21" s="214"/>
    </row>
  </sheetData>
  <mergeCells count="18">
    <mergeCell ref="A13:B13"/>
    <mergeCell ref="A14:B14"/>
    <mergeCell ref="A15:B15"/>
    <mergeCell ref="A16:B16"/>
    <mergeCell ref="A21:J21"/>
    <mergeCell ref="A17:B17"/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scale="9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2"/>
  <sheetViews>
    <sheetView rightToLeft="1" view="pageBreakPreview" zoomScale="96" zoomScaleNormal="100" zoomScaleSheetLayoutView="96" workbookViewId="0">
      <selection activeCell="P13" sqref="P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0" t="s">
        <v>0</v>
      </c>
      <c r="B1" s="200"/>
      <c r="C1" s="200"/>
      <c r="D1" s="200"/>
      <c r="E1" s="200"/>
      <c r="F1" s="200"/>
    </row>
    <row r="2" spans="1:6" ht="21.75" customHeight="1" x14ac:dyDescent="0.2">
      <c r="A2" s="200" t="s">
        <v>259</v>
      </c>
      <c r="B2" s="200"/>
      <c r="C2" s="200"/>
      <c r="D2" s="200"/>
      <c r="E2" s="200"/>
      <c r="F2" s="200"/>
    </row>
    <row r="3" spans="1:6" ht="21.75" customHeight="1" x14ac:dyDescent="0.2">
      <c r="A3" s="200" t="s">
        <v>2</v>
      </c>
      <c r="B3" s="200"/>
      <c r="C3" s="200"/>
      <c r="D3" s="200"/>
      <c r="E3" s="200"/>
      <c r="F3" s="200"/>
    </row>
    <row r="4" spans="1:6" ht="22.5" customHeight="1" x14ac:dyDescent="0.2"/>
    <row r="5" spans="1:6" ht="29.1" customHeight="1" x14ac:dyDescent="0.2">
      <c r="A5" s="107" t="s">
        <v>290</v>
      </c>
      <c r="B5" s="201" t="s">
        <v>273</v>
      </c>
      <c r="C5" s="201"/>
      <c r="D5" s="201"/>
      <c r="E5" s="201"/>
      <c r="F5" s="201"/>
    </row>
    <row r="6" spans="1:6" ht="24" customHeight="1" x14ac:dyDescent="0.2">
      <c r="D6" s="3" t="s">
        <v>274</v>
      </c>
      <c r="F6" s="3" t="s">
        <v>9</v>
      </c>
    </row>
    <row r="7" spans="1:6" ht="22.5" customHeight="1" x14ac:dyDescent="0.2">
      <c r="A7" s="211" t="s">
        <v>273</v>
      </c>
      <c r="B7" s="211"/>
      <c r="D7" s="5" t="s">
        <v>247</v>
      </c>
      <c r="F7" s="5" t="s">
        <v>247</v>
      </c>
    </row>
    <row r="8" spans="1:6" s="91" customFormat="1" ht="30" customHeight="1" x14ac:dyDescent="0.2">
      <c r="A8" s="212" t="s">
        <v>273</v>
      </c>
      <c r="B8" s="212"/>
      <c r="D8" s="36">
        <v>2243865</v>
      </c>
      <c r="E8" s="45"/>
      <c r="F8" s="36">
        <v>8483871</v>
      </c>
    </row>
    <row r="9" spans="1:6" s="91" customFormat="1" ht="30" customHeight="1" x14ac:dyDescent="0.2">
      <c r="A9" s="213" t="s">
        <v>296</v>
      </c>
      <c r="B9" s="213"/>
      <c r="D9" s="37">
        <v>0</v>
      </c>
      <c r="E9" s="45"/>
      <c r="F9" s="37">
        <v>17239751</v>
      </c>
    </row>
    <row r="10" spans="1:6" s="91" customFormat="1" ht="30" customHeight="1" x14ac:dyDescent="0.2">
      <c r="A10" s="208" t="s">
        <v>297</v>
      </c>
      <c r="B10" s="208"/>
      <c r="D10" s="38">
        <v>20457463</v>
      </c>
      <c r="E10" s="45"/>
      <c r="F10" s="38">
        <v>167331258</v>
      </c>
    </row>
    <row r="11" spans="1:6" ht="29.25" customHeight="1" x14ac:dyDescent="0.2">
      <c r="A11" s="209" t="s">
        <v>75</v>
      </c>
      <c r="B11" s="209"/>
      <c r="D11" s="39">
        <f>SUM(D8:D10)</f>
        <v>22701328</v>
      </c>
      <c r="E11" s="45"/>
      <c r="F11" s="39">
        <f>SUM(F8:F10)</f>
        <v>193054880</v>
      </c>
    </row>
    <row r="12" spans="1:6" ht="29.25" customHeight="1" x14ac:dyDescent="0.2">
      <c r="A12" s="170"/>
      <c r="B12" s="170"/>
      <c r="D12" s="154"/>
      <c r="E12" s="45"/>
      <c r="F12" s="154"/>
    </row>
    <row r="13" spans="1:6" ht="29.25" customHeight="1" x14ac:dyDescent="0.2">
      <c r="A13" s="170"/>
      <c r="B13" s="170"/>
      <c r="D13" s="154"/>
      <c r="E13" s="45"/>
      <c r="F13" s="154"/>
    </row>
    <row r="14" spans="1:6" ht="29.25" customHeight="1" x14ac:dyDescent="0.2">
      <c r="A14" s="170"/>
      <c r="B14" s="170"/>
      <c r="D14" s="154"/>
      <c r="E14" s="45"/>
      <c r="F14" s="154"/>
    </row>
    <row r="15" spans="1:6" ht="29.25" customHeight="1" x14ac:dyDescent="0.2">
      <c r="A15" s="170"/>
      <c r="B15" s="170"/>
      <c r="D15" s="154"/>
      <c r="E15" s="45"/>
      <c r="F15" s="154"/>
    </row>
    <row r="16" spans="1:6" ht="29.25" customHeight="1" x14ac:dyDescent="0.2">
      <c r="A16" s="170"/>
      <c r="B16" s="170"/>
      <c r="D16" s="154"/>
      <c r="E16" s="45"/>
      <c r="F16" s="154"/>
    </row>
    <row r="17" spans="1:6" ht="19.5" customHeight="1" x14ac:dyDescent="0.2"/>
    <row r="18" spans="1:6" ht="19.5" customHeight="1" x14ac:dyDescent="0.2"/>
    <row r="19" spans="1:6" ht="19.5" customHeight="1" x14ac:dyDescent="0.2"/>
    <row r="20" spans="1:6" ht="19.5" customHeight="1" x14ac:dyDescent="0.2"/>
    <row r="21" spans="1:6" ht="19.5" customHeight="1" x14ac:dyDescent="0.2"/>
    <row r="22" spans="1:6" ht="15.75" x14ac:dyDescent="0.4">
      <c r="A22" s="217">
        <v>17</v>
      </c>
      <c r="B22" s="217"/>
      <c r="C22" s="217"/>
      <c r="D22" s="217"/>
      <c r="E22" s="217"/>
      <c r="F22" s="217"/>
    </row>
  </sheetData>
  <mergeCells count="10">
    <mergeCell ref="A1:F1"/>
    <mergeCell ref="A2:F2"/>
    <mergeCell ref="A3:F3"/>
    <mergeCell ref="B5:F5"/>
    <mergeCell ref="A7:B7"/>
    <mergeCell ref="A22:F2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4"/>
  <sheetViews>
    <sheetView rightToLeft="1" view="pageBreakPreview" zoomScale="96" zoomScaleNormal="100" zoomScaleSheetLayoutView="96" workbookViewId="0">
      <selection activeCell="J16" sqref="J16"/>
    </sheetView>
  </sheetViews>
  <sheetFormatPr defaultRowHeight="15.75" x14ac:dyDescent="0.4"/>
  <cols>
    <col min="1" max="1" width="21.42578125" style="25" bestFit="1" customWidth="1"/>
    <col min="2" max="2" width="1.28515625" style="25" customWidth="1"/>
    <col min="3" max="3" width="14" style="25" customWidth="1"/>
    <col min="4" max="4" width="1.28515625" style="25" customWidth="1"/>
    <col min="5" max="5" width="15" style="25" customWidth="1"/>
    <col min="6" max="6" width="1.28515625" style="25" customWidth="1"/>
    <col min="7" max="7" width="13" style="25" customWidth="1"/>
    <col min="8" max="8" width="1.28515625" style="25" customWidth="1"/>
    <col min="9" max="9" width="14.5703125" style="25" customWidth="1"/>
    <col min="10" max="10" width="1.28515625" style="25" customWidth="1"/>
    <col min="11" max="11" width="10.7109375" style="25" bestFit="1" customWidth="1"/>
    <col min="12" max="12" width="1.28515625" style="25" customWidth="1"/>
    <col min="13" max="13" width="13.7109375" style="25" customWidth="1"/>
    <col min="14" max="14" width="1.28515625" style="25" customWidth="1"/>
    <col min="15" max="15" width="16" style="25" customWidth="1"/>
    <col min="16" max="16" width="1.28515625" style="25" customWidth="1"/>
    <col min="17" max="17" width="12.140625" style="25" bestFit="1" customWidth="1"/>
    <col min="18" max="18" width="1.28515625" style="25" customWidth="1"/>
    <col min="19" max="19" width="16.7109375" style="25" customWidth="1"/>
    <col min="20" max="20" width="0.28515625" style="25" customWidth="1"/>
    <col min="21" max="16384" width="9.140625" style="25"/>
  </cols>
  <sheetData>
    <row r="1" spans="1:19" ht="29.1" customHeight="1" x14ac:dyDescent="0.4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21.75" customHeight="1" x14ac:dyDescent="0.4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21.75" customHeight="1" x14ac:dyDescent="0.4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19" ht="14.45" customHeight="1" x14ac:dyDescent="0.4"/>
    <row r="5" spans="1:19" ht="28.5" customHeight="1" x14ac:dyDescent="0.4">
      <c r="A5" s="201" t="s">
        <v>277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1:19" ht="27.75" customHeight="1" x14ac:dyDescent="0.4">
      <c r="A6" s="211" t="s">
        <v>76</v>
      </c>
      <c r="C6" s="211" t="s">
        <v>298</v>
      </c>
      <c r="D6" s="211"/>
      <c r="E6" s="211"/>
      <c r="F6" s="211"/>
      <c r="G6" s="211"/>
      <c r="I6" s="211" t="s">
        <v>274</v>
      </c>
      <c r="J6" s="211"/>
      <c r="K6" s="211"/>
      <c r="L6" s="211"/>
      <c r="M6" s="211"/>
      <c r="O6" s="211" t="s">
        <v>275</v>
      </c>
      <c r="P6" s="211"/>
      <c r="Q6" s="211"/>
      <c r="R6" s="211"/>
      <c r="S6" s="211"/>
    </row>
    <row r="7" spans="1:19" ht="63" x14ac:dyDescent="0.4">
      <c r="A7" s="211"/>
      <c r="C7" s="15" t="s">
        <v>299</v>
      </c>
      <c r="D7" s="26"/>
      <c r="E7" s="15" t="s">
        <v>300</v>
      </c>
      <c r="F7" s="26"/>
      <c r="G7" s="15" t="s">
        <v>301</v>
      </c>
      <c r="I7" s="15" t="s">
        <v>302</v>
      </c>
      <c r="J7" s="26"/>
      <c r="K7" s="15" t="s">
        <v>303</v>
      </c>
      <c r="L7" s="26"/>
      <c r="M7" s="15" t="s">
        <v>304</v>
      </c>
      <c r="O7" s="15" t="s">
        <v>302</v>
      </c>
      <c r="P7" s="26"/>
      <c r="Q7" s="15" t="s">
        <v>303</v>
      </c>
      <c r="R7" s="26"/>
      <c r="S7" s="15" t="s">
        <v>304</v>
      </c>
    </row>
    <row r="8" spans="1:19" ht="21.75" customHeight="1" x14ac:dyDescent="0.4">
      <c r="A8" s="6" t="s">
        <v>60</v>
      </c>
      <c r="C8" s="35" t="s">
        <v>305</v>
      </c>
      <c r="D8" s="92"/>
      <c r="E8" s="36">
        <v>1300000</v>
      </c>
      <c r="F8" s="92"/>
      <c r="G8" s="36">
        <v>630</v>
      </c>
      <c r="H8" s="92"/>
      <c r="I8" s="36">
        <v>0</v>
      </c>
      <c r="J8" s="92"/>
      <c r="K8" s="36">
        <v>0</v>
      </c>
      <c r="L8" s="92"/>
      <c r="M8" s="36">
        <v>0</v>
      </c>
      <c r="N8" s="92"/>
      <c r="O8" s="36">
        <v>819000000</v>
      </c>
      <c r="P8" s="92"/>
      <c r="Q8" s="36">
        <v>89890244</v>
      </c>
      <c r="R8" s="92"/>
      <c r="S8" s="36">
        <v>729109756</v>
      </c>
    </row>
    <row r="9" spans="1:19" ht="21.75" customHeight="1" x14ac:dyDescent="0.4">
      <c r="A9" s="8" t="s">
        <v>66</v>
      </c>
      <c r="C9" s="33" t="s">
        <v>306</v>
      </c>
      <c r="D9" s="92"/>
      <c r="E9" s="37">
        <v>1404000</v>
      </c>
      <c r="F9" s="92"/>
      <c r="G9" s="37">
        <v>370</v>
      </c>
      <c r="H9" s="92"/>
      <c r="I9" s="37">
        <v>0</v>
      </c>
      <c r="J9" s="92"/>
      <c r="K9" s="37">
        <v>0</v>
      </c>
      <c r="L9" s="92"/>
      <c r="M9" s="37">
        <v>0</v>
      </c>
      <c r="N9" s="92"/>
      <c r="O9" s="37">
        <v>519480000</v>
      </c>
      <c r="P9" s="92"/>
      <c r="Q9" s="37">
        <v>0</v>
      </c>
      <c r="R9" s="92"/>
      <c r="S9" s="37">
        <v>519480000</v>
      </c>
    </row>
    <row r="10" spans="1:19" ht="21.75" customHeight="1" x14ac:dyDescent="0.4">
      <c r="A10" s="8" t="s">
        <v>48</v>
      </c>
      <c r="C10" s="33" t="s">
        <v>307</v>
      </c>
      <c r="D10" s="92"/>
      <c r="E10" s="37">
        <v>17400000</v>
      </c>
      <c r="F10" s="92"/>
      <c r="G10" s="37">
        <v>610</v>
      </c>
      <c r="H10" s="92"/>
      <c r="I10" s="37">
        <v>0</v>
      </c>
      <c r="J10" s="92"/>
      <c r="K10" s="37">
        <v>0</v>
      </c>
      <c r="L10" s="92"/>
      <c r="M10" s="37">
        <v>0</v>
      </c>
      <c r="N10" s="92"/>
      <c r="O10" s="37">
        <v>10614000000</v>
      </c>
      <c r="P10" s="92"/>
      <c r="Q10" s="37">
        <v>0</v>
      </c>
      <c r="R10" s="92"/>
      <c r="S10" s="37">
        <v>10614000000</v>
      </c>
    </row>
    <row r="11" spans="1:19" ht="21.75" customHeight="1" x14ac:dyDescent="0.4">
      <c r="A11" s="8" t="s">
        <v>62</v>
      </c>
      <c r="C11" s="33" t="s">
        <v>305</v>
      </c>
      <c r="D11" s="92"/>
      <c r="E11" s="37">
        <v>2055643</v>
      </c>
      <c r="F11" s="92"/>
      <c r="G11" s="37">
        <v>400</v>
      </c>
      <c r="H11" s="92"/>
      <c r="I11" s="37">
        <v>0</v>
      </c>
      <c r="J11" s="92"/>
      <c r="K11" s="37">
        <v>0</v>
      </c>
      <c r="L11" s="92"/>
      <c r="M11" s="37">
        <v>0</v>
      </c>
      <c r="N11" s="92"/>
      <c r="O11" s="37">
        <v>822257200</v>
      </c>
      <c r="P11" s="92"/>
      <c r="Q11" s="37">
        <v>90247741</v>
      </c>
      <c r="R11" s="92"/>
      <c r="S11" s="37">
        <v>732009459</v>
      </c>
    </row>
    <row r="12" spans="1:19" ht="21.75" customHeight="1" x14ac:dyDescent="0.4">
      <c r="A12" s="8" t="s">
        <v>43</v>
      </c>
      <c r="C12" s="33" t="s">
        <v>308</v>
      </c>
      <c r="D12" s="92"/>
      <c r="E12" s="37">
        <v>59609000</v>
      </c>
      <c r="F12" s="92"/>
      <c r="G12" s="37">
        <v>82</v>
      </c>
      <c r="H12" s="92"/>
      <c r="I12" s="37">
        <v>0</v>
      </c>
      <c r="J12" s="92"/>
      <c r="K12" s="37">
        <v>0</v>
      </c>
      <c r="L12" s="92"/>
      <c r="M12" s="37">
        <v>0</v>
      </c>
      <c r="N12" s="92"/>
      <c r="O12" s="37">
        <v>4887938000</v>
      </c>
      <c r="P12" s="92"/>
      <c r="Q12" s="37">
        <v>0</v>
      </c>
      <c r="R12" s="92"/>
      <c r="S12" s="37">
        <v>4887938000</v>
      </c>
    </row>
    <row r="13" spans="1:19" ht="21.75" customHeight="1" x14ac:dyDescent="0.4">
      <c r="A13" s="8" t="s">
        <v>39</v>
      </c>
      <c r="C13" s="33" t="s">
        <v>309</v>
      </c>
      <c r="D13" s="92"/>
      <c r="E13" s="37">
        <v>237520000</v>
      </c>
      <c r="F13" s="92"/>
      <c r="G13" s="37">
        <v>66</v>
      </c>
      <c r="H13" s="92"/>
      <c r="I13" s="37">
        <v>0</v>
      </c>
      <c r="J13" s="92"/>
      <c r="K13" s="37">
        <v>0</v>
      </c>
      <c r="L13" s="92"/>
      <c r="M13" s="37">
        <v>0</v>
      </c>
      <c r="N13" s="92"/>
      <c r="O13" s="37">
        <v>15676320000</v>
      </c>
      <c r="P13" s="92"/>
      <c r="Q13" s="37">
        <v>0</v>
      </c>
      <c r="R13" s="92"/>
      <c r="S13" s="37">
        <v>15676320000</v>
      </c>
    </row>
    <row r="14" spans="1:19" ht="21.75" customHeight="1" x14ac:dyDescent="0.4">
      <c r="A14" s="8" t="s">
        <v>42</v>
      </c>
      <c r="C14" s="33" t="s">
        <v>308</v>
      </c>
      <c r="D14" s="92"/>
      <c r="E14" s="37">
        <v>14595800</v>
      </c>
      <c r="F14" s="92"/>
      <c r="G14" s="37">
        <v>17</v>
      </c>
      <c r="H14" s="92"/>
      <c r="I14" s="37">
        <v>0</v>
      </c>
      <c r="J14" s="92"/>
      <c r="K14" s="37">
        <v>0</v>
      </c>
      <c r="L14" s="92"/>
      <c r="M14" s="37">
        <v>0</v>
      </c>
      <c r="N14" s="92"/>
      <c r="O14" s="37">
        <v>248128600</v>
      </c>
      <c r="P14" s="92"/>
      <c r="Q14" s="37">
        <v>2</v>
      </c>
      <c r="R14" s="92"/>
      <c r="S14" s="37">
        <v>248128598</v>
      </c>
    </row>
    <row r="15" spans="1:19" ht="21.75" customHeight="1" x14ac:dyDescent="0.4">
      <c r="A15" s="8" t="s">
        <v>49</v>
      </c>
      <c r="C15" s="33" t="s">
        <v>310</v>
      </c>
      <c r="D15" s="92"/>
      <c r="E15" s="37">
        <v>3099000</v>
      </c>
      <c r="F15" s="92"/>
      <c r="G15" s="37">
        <v>1500</v>
      </c>
      <c r="H15" s="92"/>
      <c r="I15" s="37">
        <v>0</v>
      </c>
      <c r="J15" s="92"/>
      <c r="K15" s="37">
        <v>0</v>
      </c>
      <c r="L15" s="92"/>
      <c r="M15" s="37">
        <v>0</v>
      </c>
      <c r="N15" s="92"/>
      <c r="O15" s="37">
        <v>4648500000</v>
      </c>
      <c r="P15" s="92"/>
      <c r="Q15" s="37">
        <v>495005508</v>
      </c>
      <c r="R15" s="92"/>
      <c r="S15" s="37">
        <v>4153494492</v>
      </c>
    </row>
    <row r="16" spans="1:19" ht="21.75" customHeight="1" x14ac:dyDescent="0.4">
      <c r="A16" s="8" t="s">
        <v>45</v>
      </c>
      <c r="C16" s="33" t="s">
        <v>306</v>
      </c>
      <c r="D16" s="92"/>
      <c r="E16" s="37">
        <v>680000</v>
      </c>
      <c r="F16" s="92"/>
      <c r="G16" s="37">
        <v>388</v>
      </c>
      <c r="H16" s="92"/>
      <c r="I16" s="37">
        <v>0</v>
      </c>
      <c r="J16" s="92"/>
      <c r="K16" s="37">
        <v>0</v>
      </c>
      <c r="L16" s="92"/>
      <c r="M16" s="37">
        <v>0</v>
      </c>
      <c r="N16" s="92"/>
      <c r="O16" s="37">
        <v>263840000</v>
      </c>
      <c r="P16" s="92"/>
      <c r="Q16" s="37">
        <v>0</v>
      </c>
      <c r="R16" s="92"/>
      <c r="S16" s="37">
        <v>263840000</v>
      </c>
    </row>
    <row r="17" spans="1:19" ht="21.75" customHeight="1" x14ac:dyDescent="0.4">
      <c r="A17" s="8" t="s">
        <v>50</v>
      </c>
      <c r="C17" s="33" t="s">
        <v>306</v>
      </c>
      <c r="D17" s="92"/>
      <c r="E17" s="37">
        <v>2125925</v>
      </c>
      <c r="F17" s="92"/>
      <c r="G17" s="37">
        <v>260</v>
      </c>
      <c r="H17" s="92"/>
      <c r="I17" s="37">
        <v>0</v>
      </c>
      <c r="J17" s="92"/>
      <c r="K17" s="37">
        <v>0</v>
      </c>
      <c r="L17" s="92"/>
      <c r="M17" s="37">
        <v>0</v>
      </c>
      <c r="N17" s="92"/>
      <c r="O17" s="37">
        <v>552740500</v>
      </c>
      <c r="P17" s="92"/>
      <c r="Q17" s="37">
        <v>0</v>
      </c>
      <c r="R17" s="92"/>
      <c r="S17" s="37">
        <v>552740500</v>
      </c>
    </row>
    <row r="18" spans="1:19" ht="21.75" customHeight="1" x14ac:dyDescent="0.4">
      <c r="A18" s="8" t="s">
        <v>64</v>
      </c>
      <c r="C18" s="33" t="s">
        <v>311</v>
      </c>
      <c r="D18" s="92"/>
      <c r="E18" s="37">
        <v>226000</v>
      </c>
      <c r="F18" s="92"/>
      <c r="G18" s="37">
        <v>105</v>
      </c>
      <c r="H18" s="92"/>
      <c r="I18" s="37">
        <v>0</v>
      </c>
      <c r="J18" s="92"/>
      <c r="K18" s="37">
        <v>0</v>
      </c>
      <c r="L18" s="92"/>
      <c r="M18" s="37">
        <v>0</v>
      </c>
      <c r="N18" s="92"/>
      <c r="O18" s="37">
        <v>23730000</v>
      </c>
      <c r="P18" s="92"/>
      <c r="Q18" s="37">
        <v>2383235</v>
      </c>
      <c r="R18" s="92"/>
      <c r="S18" s="37">
        <v>21346765</v>
      </c>
    </row>
    <row r="19" spans="1:19" ht="21.75" customHeight="1" x14ac:dyDescent="0.4">
      <c r="A19" s="8" t="s">
        <v>53</v>
      </c>
      <c r="C19" s="33" t="s">
        <v>306</v>
      </c>
      <c r="D19" s="92"/>
      <c r="E19" s="37">
        <v>4066000</v>
      </c>
      <c r="F19" s="92"/>
      <c r="G19" s="37">
        <v>22</v>
      </c>
      <c r="H19" s="92"/>
      <c r="I19" s="37">
        <v>0</v>
      </c>
      <c r="J19" s="92"/>
      <c r="K19" s="37">
        <v>0</v>
      </c>
      <c r="L19" s="92"/>
      <c r="M19" s="37">
        <v>0</v>
      </c>
      <c r="N19" s="92"/>
      <c r="O19" s="37">
        <v>89452000</v>
      </c>
      <c r="P19" s="92"/>
      <c r="Q19" s="37">
        <v>9866430</v>
      </c>
      <c r="R19" s="92"/>
      <c r="S19" s="37">
        <v>79585570</v>
      </c>
    </row>
    <row r="20" spans="1:19" ht="21.75" customHeight="1" x14ac:dyDescent="0.4">
      <c r="A20" s="8" t="s">
        <v>58</v>
      </c>
      <c r="C20" s="33" t="s">
        <v>312</v>
      </c>
      <c r="D20" s="92"/>
      <c r="E20" s="37">
        <v>2000000</v>
      </c>
      <c r="F20" s="92"/>
      <c r="G20" s="37">
        <v>950</v>
      </c>
      <c r="H20" s="92"/>
      <c r="I20" s="37">
        <v>0</v>
      </c>
      <c r="J20" s="92"/>
      <c r="K20" s="37">
        <v>0</v>
      </c>
      <c r="L20" s="92"/>
      <c r="M20" s="37">
        <v>0</v>
      </c>
      <c r="N20" s="92"/>
      <c r="O20" s="37">
        <v>1900000000</v>
      </c>
      <c r="P20" s="92"/>
      <c r="Q20" s="37">
        <v>239916218</v>
      </c>
      <c r="R20" s="92"/>
      <c r="S20" s="37">
        <v>1660083782</v>
      </c>
    </row>
    <row r="21" spans="1:19" ht="21.75" customHeight="1" x14ac:dyDescent="0.4">
      <c r="A21" s="8" t="s">
        <v>61</v>
      </c>
      <c r="C21" s="33" t="s">
        <v>313</v>
      </c>
      <c r="D21" s="92"/>
      <c r="E21" s="37">
        <v>20000</v>
      </c>
      <c r="F21" s="92"/>
      <c r="G21" s="37">
        <v>50</v>
      </c>
      <c r="H21" s="92"/>
      <c r="I21" s="37">
        <v>0</v>
      </c>
      <c r="J21" s="92"/>
      <c r="K21" s="37">
        <v>0</v>
      </c>
      <c r="L21" s="92"/>
      <c r="M21" s="37">
        <v>0</v>
      </c>
      <c r="N21" s="92"/>
      <c r="O21" s="37">
        <v>1000000</v>
      </c>
      <c r="P21" s="92"/>
      <c r="Q21" s="37">
        <v>0</v>
      </c>
      <c r="R21" s="92"/>
      <c r="S21" s="37">
        <v>1000000</v>
      </c>
    </row>
    <row r="22" spans="1:19" ht="21.75" customHeight="1" x14ac:dyDescent="0.4">
      <c r="A22" s="8" t="s">
        <v>19</v>
      </c>
      <c r="C22" s="33" t="s">
        <v>314</v>
      </c>
      <c r="D22" s="92"/>
      <c r="E22" s="37">
        <v>4001000</v>
      </c>
      <c r="F22" s="92"/>
      <c r="G22" s="37">
        <v>1060</v>
      </c>
      <c r="H22" s="92"/>
      <c r="I22" s="37">
        <v>0</v>
      </c>
      <c r="J22" s="92"/>
      <c r="K22" s="37">
        <v>0</v>
      </c>
      <c r="L22" s="92"/>
      <c r="M22" s="37">
        <v>0</v>
      </c>
      <c r="N22" s="92"/>
      <c r="O22" s="37">
        <v>4241060000</v>
      </c>
      <c r="P22" s="92"/>
      <c r="Q22" s="37">
        <v>0</v>
      </c>
      <c r="R22" s="92"/>
      <c r="S22" s="37">
        <v>4241060000</v>
      </c>
    </row>
    <row r="23" spans="1:19" ht="21.75" customHeight="1" x14ac:dyDescent="0.4">
      <c r="A23" s="8" t="s">
        <v>37</v>
      </c>
      <c r="C23" s="33" t="s">
        <v>307</v>
      </c>
      <c r="D23" s="92"/>
      <c r="E23" s="37">
        <v>262260</v>
      </c>
      <c r="F23" s="92"/>
      <c r="G23" s="37">
        <v>110</v>
      </c>
      <c r="H23" s="92"/>
      <c r="I23" s="37">
        <v>0</v>
      </c>
      <c r="J23" s="92"/>
      <c r="K23" s="37">
        <v>0</v>
      </c>
      <c r="L23" s="92"/>
      <c r="M23" s="37">
        <v>0</v>
      </c>
      <c r="N23" s="92"/>
      <c r="O23" s="37">
        <v>28848600</v>
      </c>
      <c r="P23" s="92"/>
      <c r="Q23" s="37">
        <v>3134952</v>
      </c>
      <c r="R23" s="92"/>
      <c r="S23" s="37">
        <v>25713648</v>
      </c>
    </row>
    <row r="24" spans="1:19" ht="21.75" customHeight="1" x14ac:dyDescent="0.4">
      <c r="A24" s="8" t="s">
        <v>44</v>
      </c>
      <c r="C24" s="33" t="s">
        <v>315</v>
      </c>
      <c r="D24" s="92"/>
      <c r="E24" s="37">
        <v>1564500</v>
      </c>
      <c r="F24" s="92"/>
      <c r="G24" s="37">
        <v>320</v>
      </c>
      <c r="H24" s="92"/>
      <c r="I24" s="37">
        <v>0</v>
      </c>
      <c r="J24" s="92"/>
      <c r="K24" s="37">
        <v>0</v>
      </c>
      <c r="L24" s="92"/>
      <c r="M24" s="37">
        <v>0</v>
      </c>
      <c r="N24" s="92"/>
      <c r="O24" s="37">
        <v>500640000</v>
      </c>
      <c r="P24" s="92"/>
      <c r="Q24" s="37">
        <v>0</v>
      </c>
      <c r="R24" s="92"/>
      <c r="S24" s="37">
        <v>500640000</v>
      </c>
    </row>
    <row r="25" spans="1:19" ht="21.75" customHeight="1" x14ac:dyDescent="0.4">
      <c r="A25" s="8" t="s">
        <v>67</v>
      </c>
      <c r="C25" s="33" t="s">
        <v>306</v>
      </c>
      <c r="D25" s="92"/>
      <c r="E25" s="37">
        <v>200000</v>
      </c>
      <c r="F25" s="92"/>
      <c r="G25" s="37">
        <v>1000</v>
      </c>
      <c r="H25" s="92"/>
      <c r="I25" s="37">
        <v>0</v>
      </c>
      <c r="J25" s="92"/>
      <c r="K25" s="37">
        <v>0</v>
      </c>
      <c r="L25" s="92"/>
      <c r="M25" s="37">
        <v>0</v>
      </c>
      <c r="N25" s="92"/>
      <c r="O25" s="37">
        <v>200000000</v>
      </c>
      <c r="P25" s="92"/>
      <c r="Q25" s="37">
        <v>0</v>
      </c>
      <c r="R25" s="92"/>
      <c r="S25" s="37">
        <v>200000000</v>
      </c>
    </row>
    <row r="26" spans="1:19" ht="21.75" customHeight="1" x14ac:dyDescent="0.4">
      <c r="A26" s="10" t="s">
        <v>41</v>
      </c>
      <c r="C26" s="93" t="s">
        <v>316</v>
      </c>
      <c r="D26" s="92"/>
      <c r="E26" s="38">
        <v>378695</v>
      </c>
      <c r="F26" s="92"/>
      <c r="G26" s="38">
        <v>70</v>
      </c>
      <c r="H26" s="92"/>
      <c r="I26" s="38">
        <v>0</v>
      </c>
      <c r="J26" s="92"/>
      <c r="K26" s="38">
        <v>0</v>
      </c>
      <c r="L26" s="92"/>
      <c r="M26" s="38">
        <v>0</v>
      </c>
      <c r="N26" s="92"/>
      <c r="O26" s="38">
        <v>26508650</v>
      </c>
      <c r="P26" s="92"/>
      <c r="Q26" s="38">
        <v>0</v>
      </c>
      <c r="R26" s="92"/>
      <c r="S26" s="38">
        <v>26508650</v>
      </c>
    </row>
    <row r="27" spans="1:19" ht="21.75" customHeight="1" x14ac:dyDescent="0.4">
      <c r="A27" s="12" t="s">
        <v>75</v>
      </c>
      <c r="C27" s="39"/>
      <c r="D27" s="92"/>
      <c r="E27" s="39"/>
      <c r="F27" s="92"/>
      <c r="G27" s="39"/>
      <c r="H27" s="92"/>
      <c r="I27" s="39">
        <v>0</v>
      </c>
      <c r="J27" s="92"/>
      <c r="K27" s="39">
        <v>0</v>
      </c>
      <c r="L27" s="92"/>
      <c r="M27" s="39">
        <v>0</v>
      </c>
      <c r="N27" s="92"/>
      <c r="O27" s="39">
        <v>46063443550</v>
      </c>
      <c r="P27" s="92"/>
      <c r="Q27" s="39">
        <v>930444330</v>
      </c>
      <c r="R27" s="92"/>
      <c r="S27" s="39">
        <v>45132999220</v>
      </c>
    </row>
    <row r="29" spans="1:19" ht="22.5" x14ac:dyDescent="0.4">
      <c r="A29" s="218">
        <v>18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</row>
    <row r="31" spans="1:19" x14ac:dyDescent="0.4">
      <c r="O31" s="111"/>
    </row>
    <row r="32" spans="1:19" x14ac:dyDescent="0.4">
      <c r="O32" s="111"/>
    </row>
    <row r="33" spans="15:15" x14ac:dyDescent="0.4">
      <c r="O33" s="111"/>
    </row>
    <row r="34" spans="15:15" x14ac:dyDescent="0.4">
      <c r="O34" s="111"/>
    </row>
  </sheetData>
  <mergeCells count="9">
    <mergeCell ref="A29:S29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1"/>
  <sheetViews>
    <sheetView rightToLeft="1" view="pageBreakPreview" zoomScale="112" zoomScaleNormal="100" zoomScaleSheetLayoutView="112" workbookViewId="0">
      <selection activeCell="C8" sqref="C8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6" bestFit="1" customWidth="1"/>
    <col min="4" max="4" width="1.28515625" customWidth="1"/>
    <col min="5" max="5" width="12.85546875" bestFit="1" customWidth="1"/>
    <col min="6" max="6" width="0.85546875" customWidth="1"/>
    <col min="7" max="7" width="10.140625" customWidth="1"/>
    <col min="8" max="8" width="0.7109375" customWidth="1"/>
    <col min="9" max="9" width="15" bestFit="1" customWidth="1"/>
    <col min="10" max="10" width="0.7109375" customWidth="1"/>
    <col min="11" max="11" width="6.28515625" bestFit="1" customWidth="1"/>
    <col min="12" max="12" width="1" customWidth="1"/>
    <col min="13" max="13" width="15" bestFit="1" customWidth="1"/>
    <col min="14" max="14" width="0.7109375" customWidth="1"/>
    <col min="15" max="15" width="16" bestFit="1" customWidth="1"/>
    <col min="16" max="16" width="0.7109375" customWidth="1"/>
    <col min="17" max="17" width="6.28515625" bestFit="1" customWidth="1"/>
    <col min="18" max="18" width="1" customWidth="1"/>
    <col min="19" max="19" width="16" bestFit="1" customWidth="1"/>
  </cols>
  <sheetData>
    <row r="1" spans="1:20" ht="25.5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20" ht="25.5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20" ht="25.5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20" ht="21" customHeight="1" x14ac:dyDescent="0.2"/>
    <row r="5" spans="1:20" ht="22.5" customHeight="1" x14ac:dyDescent="0.2">
      <c r="A5" s="201" t="s">
        <v>317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1:20" ht="25.5" customHeight="1" x14ac:dyDescent="0.2">
      <c r="A6" s="211" t="s">
        <v>262</v>
      </c>
      <c r="I6" s="211" t="s">
        <v>274</v>
      </c>
      <c r="J6" s="211"/>
      <c r="K6" s="211"/>
      <c r="L6" s="211"/>
      <c r="M6" s="211"/>
      <c r="O6" s="211" t="s">
        <v>275</v>
      </c>
      <c r="P6" s="211"/>
      <c r="Q6" s="211"/>
      <c r="R6" s="211"/>
      <c r="S6" s="211"/>
    </row>
    <row r="7" spans="1:20" ht="63" x14ac:dyDescent="0.2">
      <c r="A7" s="211"/>
      <c r="C7" s="95" t="s">
        <v>318</v>
      </c>
      <c r="E7" s="94" t="s">
        <v>220</v>
      </c>
      <c r="G7" s="14" t="s">
        <v>319</v>
      </c>
      <c r="I7" s="15" t="s">
        <v>320</v>
      </c>
      <c r="J7" s="4"/>
      <c r="K7" s="15" t="s">
        <v>303</v>
      </c>
      <c r="L7" s="4"/>
      <c r="M7" s="15" t="s">
        <v>321</v>
      </c>
      <c r="O7" s="15" t="s">
        <v>320</v>
      </c>
      <c r="P7" s="4"/>
      <c r="Q7" s="15" t="s">
        <v>303</v>
      </c>
      <c r="R7" s="4"/>
      <c r="S7" s="15" t="s">
        <v>321</v>
      </c>
    </row>
    <row r="8" spans="1:20" ht="21.75" customHeight="1" x14ac:dyDescent="0.2">
      <c r="A8" s="6" t="s">
        <v>229</v>
      </c>
      <c r="C8" s="33" t="s">
        <v>103</v>
      </c>
      <c r="E8" s="35" t="s">
        <v>231</v>
      </c>
      <c r="G8" s="36">
        <v>23</v>
      </c>
      <c r="H8" s="45"/>
      <c r="I8" s="36">
        <v>1341354830</v>
      </c>
      <c r="J8" s="45"/>
      <c r="K8" s="36">
        <v>0</v>
      </c>
      <c r="L8" s="45"/>
      <c r="M8" s="36">
        <v>1341354830</v>
      </c>
      <c r="N8" s="45"/>
      <c r="O8" s="36">
        <v>1341354830</v>
      </c>
      <c r="P8" s="45"/>
      <c r="Q8" s="36">
        <v>0</v>
      </c>
      <c r="R8" s="45"/>
      <c r="S8" s="36">
        <v>1341354830</v>
      </c>
      <c r="T8" s="91"/>
    </row>
    <row r="9" spans="1:20" ht="21.75" customHeight="1" x14ac:dyDescent="0.2">
      <c r="A9" s="8" t="s">
        <v>288</v>
      </c>
      <c r="C9" s="33" t="s">
        <v>322</v>
      </c>
      <c r="E9" s="33" t="s">
        <v>322</v>
      </c>
      <c r="G9" s="37">
        <v>23</v>
      </c>
      <c r="H9" s="45"/>
      <c r="I9" s="37">
        <v>0</v>
      </c>
      <c r="J9" s="45"/>
      <c r="K9" s="37">
        <v>0</v>
      </c>
      <c r="L9" s="45"/>
      <c r="M9" s="37">
        <v>0</v>
      </c>
      <c r="N9" s="45"/>
      <c r="O9" s="37">
        <v>3250244428</v>
      </c>
      <c r="P9" s="45"/>
      <c r="Q9" s="37">
        <v>0</v>
      </c>
      <c r="R9" s="45"/>
      <c r="S9" s="37">
        <v>3250244428</v>
      </c>
      <c r="T9" s="91"/>
    </row>
    <row r="10" spans="1:20" ht="21.75" customHeight="1" x14ac:dyDescent="0.2">
      <c r="A10" s="8" t="s">
        <v>226</v>
      </c>
      <c r="C10" s="33" t="s">
        <v>228</v>
      </c>
      <c r="E10" s="33" t="s">
        <v>228</v>
      </c>
      <c r="G10" s="37">
        <v>23</v>
      </c>
      <c r="H10" s="45"/>
      <c r="I10" s="37">
        <v>18198101174</v>
      </c>
      <c r="J10" s="45"/>
      <c r="K10" s="37">
        <v>0</v>
      </c>
      <c r="L10" s="45"/>
      <c r="M10" s="37">
        <v>18198101174</v>
      </c>
      <c r="N10" s="45"/>
      <c r="O10" s="37">
        <v>65108474061</v>
      </c>
      <c r="P10" s="45"/>
      <c r="Q10" s="37">
        <v>0</v>
      </c>
      <c r="R10" s="45"/>
      <c r="S10" s="37">
        <v>65108474061</v>
      </c>
      <c r="T10" s="91"/>
    </row>
    <row r="11" spans="1:20" ht="21.75" customHeight="1" x14ac:dyDescent="0.2">
      <c r="A11" s="8" t="s">
        <v>289</v>
      </c>
      <c r="C11" s="33" t="s">
        <v>323</v>
      </c>
      <c r="E11" s="33" t="s">
        <v>323</v>
      </c>
      <c r="G11" s="37">
        <v>23</v>
      </c>
      <c r="H11" s="45"/>
      <c r="I11" s="37">
        <v>0</v>
      </c>
      <c r="J11" s="45"/>
      <c r="K11" s="37">
        <v>0</v>
      </c>
      <c r="L11" s="45"/>
      <c r="M11" s="37">
        <v>0</v>
      </c>
      <c r="N11" s="45"/>
      <c r="O11" s="37">
        <v>588113533</v>
      </c>
      <c r="P11" s="45"/>
      <c r="Q11" s="37">
        <v>0</v>
      </c>
      <c r="R11" s="45"/>
      <c r="S11" s="37">
        <v>588113533</v>
      </c>
      <c r="T11" s="91"/>
    </row>
    <row r="12" spans="1:20" ht="21.75" customHeight="1" x14ac:dyDescent="0.2">
      <c r="A12" s="10" t="s">
        <v>222</v>
      </c>
      <c r="C12" s="33" t="s">
        <v>225</v>
      </c>
      <c r="E12" s="33" t="s">
        <v>225</v>
      </c>
      <c r="G12" s="37">
        <v>23</v>
      </c>
      <c r="H12" s="45"/>
      <c r="I12" s="38">
        <v>10166192489</v>
      </c>
      <c r="J12" s="45"/>
      <c r="K12" s="38">
        <v>0</v>
      </c>
      <c r="L12" s="45"/>
      <c r="M12" s="38">
        <v>10166192489</v>
      </c>
      <c r="N12" s="45"/>
      <c r="O12" s="38">
        <v>39941541674</v>
      </c>
      <c r="P12" s="45"/>
      <c r="Q12" s="38">
        <v>0</v>
      </c>
      <c r="R12" s="45"/>
      <c r="S12" s="38">
        <v>39941541674</v>
      </c>
    </row>
    <row r="13" spans="1:20" ht="21.75" customHeight="1" thickBot="1" x14ac:dyDescent="0.25">
      <c r="A13" s="12" t="s">
        <v>75</v>
      </c>
      <c r="C13" s="9"/>
      <c r="E13" s="9"/>
      <c r="G13" s="9"/>
      <c r="I13" s="13">
        <v>29705648493</v>
      </c>
      <c r="K13" s="13">
        <v>0</v>
      </c>
      <c r="M13" s="13">
        <v>29705648493</v>
      </c>
      <c r="O13" s="13">
        <v>110229728526</v>
      </c>
      <c r="Q13" s="112">
        <v>0</v>
      </c>
      <c r="S13" s="13">
        <v>110229728526</v>
      </c>
    </row>
    <row r="14" spans="1:20" ht="13.5" thickTop="1" x14ac:dyDescent="0.2"/>
    <row r="21" spans="1:19" ht="18" x14ac:dyDescent="0.2">
      <c r="A21" s="219">
        <v>19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</row>
  </sheetData>
  <mergeCells count="8">
    <mergeCell ref="A21:S21"/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8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view="pageBreakPreview" zoomScale="98" zoomScaleNormal="100" zoomScaleSheetLayoutView="98" workbookViewId="0">
      <selection activeCell="U23" sqref="U23"/>
    </sheetView>
  </sheetViews>
  <sheetFormatPr defaultRowHeight="12.75" x14ac:dyDescent="0.2"/>
  <cols>
    <col min="1" max="1" width="57.140625" bestFit="1" customWidth="1"/>
    <col min="2" max="2" width="1.28515625" customWidth="1"/>
    <col min="3" max="3" width="14.140625" bestFit="1" customWidth="1"/>
    <col min="4" max="4" width="1.28515625" customWidth="1"/>
    <col min="5" max="5" width="11" bestFit="1" customWidth="1"/>
    <col min="6" max="6" width="1.28515625" customWidth="1"/>
    <col min="7" max="7" width="14.140625" bestFit="1" customWidth="1"/>
    <col min="8" max="8" width="1.28515625" customWidth="1"/>
    <col min="9" max="9" width="15.28515625" bestFit="1" customWidth="1"/>
    <col min="10" max="10" width="1.28515625" customWidth="1"/>
    <col min="11" max="11" width="11.2851562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5.5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25.5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25.5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ht="14.45" customHeight="1" x14ac:dyDescent="0.2"/>
    <row r="5" spans="1:13" ht="25.5" customHeight="1" x14ac:dyDescent="0.2">
      <c r="A5" s="201" t="s">
        <v>324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8.5" customHeight="1" x14ac:dyDescent="0.2">
      <c r="A6" s="211" t="s">
        <v>262</v>
      </c>
      <c r="C6" s="211" t="s">
        <v>274</v>
      </c>
      <c r="D6" s="211"/>
      <c r="E6" s="211"/>
      <c r="F6" s="211"/>
      <c r="G6" s="211"/>
      <c r="I6" s="211" t="s">
        <v>275</v>
      </c>
      <c r="J6" s="211"/>
      <c r="K6" s="211"/>
      <c r="L6" s="211"/>
      <c r="M6" s="211"/>
    </row>
    <row r="7" spans="1:13" ht="29.1" customHeight="1" x14ac:dyDescent="0.2">
      <c r="A7" s="211"/>
      <c r="C7" s="15" t="s">
        <v>320</v>
      </c>
      <c r="D7" s="4"/>
      <c r="E7" s="15" t="s">
        <v>303</v>
      </c>
      <c r="F7" s="4"/>
      <c r="G7" s="15" t="s">
        <v>321</v>
      </c>
      <c r="I7" s="15" t="s">
        <v>320</v>
      </c>
      <c r="J7" s="4"/>
      <c r="K7" s="15" t="s">
        <v>303</v>
      </c>
      <c r="L7" s="4"/>
      <c r="M7" s="15" t="s">
        <v>321</v>
      </c>
    </row>
    <row r="8" spans="1:13" ht="21.75" customHeight="1" x14ac:dyDescent="0.2">
      <c r="A8" s="6" t="s">
        <v>250</v>
      </c>
      <c r="C8" s="36">
        <v>0</v>
      </c>
      <c r="D8" s="45"/>
      <c r="E8" s="40">
        <v>0</v>
      </c>
      <c r="F8" s="45"/>
      <c r="G8" s="36">
        <v>0</v>
      </c>
      <c r="H8" s="45"/>
      <c r="I8" s="36">
        <v>6324273</v>
      </c>
      <c r="J8" s="45"/>
      <c r="K8" s="36">
        <v>0</v>
      </c>
      <c r="L8" s="45"/>
      <c r="M8" s="36">
        <v>6324273</v>
      </c>
    </row>
    <row r="9" spans="1:13" ht="21.75" customHeight="1" x14ac:dyDescent="0.2">
      <c r="A9" s="8" t="s">
        <v>251</v>
      </c>
      <c r="C9" s="37">
        <v>14451984</v>
      </c>
      <c r="D9" s="45"/>
      <c r="E9" s="41">
        <v>0</v>
      </c>
      <c r="F9" s="45"/>
      <c r="G9" s="37">
        <v>14451984</v>
      </c>
      <c r="H9" s="45"/>
      <c r="I9" s="37">
        <v>21016057</v>
      </c>
      <c r="J9" s="45"/>
      <c r="K9" s="37">
        <v>0</v>
      </c>
      <c r="L9" s="45"/>
      <c r="M9" s="37">
        <v>21016057</v>
      </c>
    </row>
    <row r="10" spans="1:13" ht="21.75" customHeight="1" x14ac:dyDescent="0.2">
      <c r="A10" s="8" t="s">
        <v>252</v>
      </c>
      <c r="C10" s="37">
        <v>1927049172</v>
      </c>
      <c r="D10" s="45"/>
      <c r="E10" s="41">
        <v>-348641</v>
      </c>
      <c r="F10" s="45"/>
      <c r="G10" s="37">
        <v>1927397813</v>
      </c>
      <c r="H10" s="45"/>
      <c r="I10" s="37">
        <v>9639729377</v>
      </c>
      <c r="J10" s="45"/>
      <c r="K10" s="37">
        <v>1477474</v>
      </c>
      <c r="L10" s="45"/>
      <c r="M10" s="37">
        <v>9638251903</v>
      </c>
    </row>
    <row r="11" spans="1:13" ht="21.75" customHeight="1" x14ac:dyDescent="0.2">
      <c r="A11" s="8" t="s">
        <v>253</v>
      </c>
      <c r="C11" s="37">
        <v>3298254</v>
      </c>
      <c r="D11" s="45"/>
      <c r="E11" s="41">
        <v>0</v>
      </c>
      <c r="F11" s="45"/>
      <c r="G11" s="37">
        <v>3298254</v>
      </c>
      <c r="H11" s="45"/>
      <c r="I11" s="37">
        <v>9726135</v>
      </c>
      <c r="J11" s="45"/>
      <c r="K11" s="37">
        <v>0</v>
      </c>
      <c r="L11" s="45"/>
      <c r="M11" s="37">
        <v>9726135</v>
      </c>
    </row>
    <row r="12" spans="1:13" ht="21.75" customHeight="1" x14ac:dyDescent="0.2">
      <c r="A12" s="8" t="s">
        <v>254</v>
      </c>
      <c r="C12" s="37">
        <v>2121</v>
      </c>
      <c r="D12" s="45"/>
      <c r="E12" s="41">
        <v>0</v>
      </c>
      <c r="F12" s="45"/>
      <c r="G12" s="37">
        <v>2121</v>
      </c>
      <c r="H12" s="45"/>
      <c r="I12" s="37">
        <v>2121</v>
      </c>
      <c r="J12" s="45"/>
      <c r="K12" s="37">
        <v>0</v>
      </c>
      <c r="L12" s="45"/>
      <c r="M12" s="37">
        <v>2121</v>
      </c>
    </row>
    <row r="13" spans="1:13" ht="21.75" customHeight="1" x14ac:dyDescent="0.2">
      <c r="A13" s="8" t="s">
        <v>295</v>
      </c>
      <c r="C13" s="37">
        <v>0</v>
      </c>
      <c r="D13" s="45"/>
      <c r="E13" s="41">
        <v>0</v>
      </c>
      <c r="F13" s="45"/>
      <c r="G13" s="37">
        <v>0</v>
      </c>
      <c r="H13" s="45"/>
      <c r="I13" s="37">
        <v>119799128</v>
      </c>
      <c r="J13" s="45"/>
      <c r="K13" s="37">
        <v>0</v>
      </c>
      <c r="L13" s="45"/>
      <c r="M13" s="37">
        <v>119799128</v>
      </c>
    </row>
    <row r="14" spans="1:13" ht="21.75" customHeight="1" x14ac:dyDescent="0.2">
      <c r="A14" s="8" t="s">
        <v>255</v>
      </c>
      <c r="C14" s="37">
        <v>1270491786</v>
      </c>
      <c r="D14" s="45"/>
      <c r="E14" s="41">
        <v>-61657</v>
      </c>
      <c r="F14" s="45"/>
      <c r="G14" s="37">
        <v>1270553443</v>
      </c>
      <c r="H14" s="45"/>
      <c r="I14" s="37">
        <v>5170895986</v>
      </c>
      <c r="J14" s="45"/>
      <c r="K14" s="37">
        <v>12754190</v>
      </c>
      <c r="L14" s="45"/>
      <c r="M14" s="37">
        <v>5158141796</v>
      </c>
    </row>
    <row r="15" spans="1:13" ht="21.75" customHeight="1" x14ac:dyDescent="0.2">
      <c r="A15" s="8" t="s">
        <v>256</v>
      </c>
      <c r="C15" s="37">
        <v>433150683</v>
      </c>
      <c r="D15" s="45"/>
      <c r="E15" s="41">
        <v>0</v>
      </c>
      <c r="F15" s="45"/>
      <c r="G15" s="37">
        <v>433150683</v>
      </c>
      <c r="H15" s="45"/>
      <c r="I15" s="37">
        <v>1606009421</v>
      </c>
      <c r="J15" s="45"/>
      <c r="K15" s="37">
        <v>2244928</v>
      </c>
      <c r="L15" s="45"/>
      <c r="M15" s="37">
        <v>1603764493</v>
      </c>
    </row>
    <row r="16" spans="1:13" ht="21.75" customHeight="1" x14ac:dyDescent="0.2">
      <c r="A16" s="10" t="s">
        <v>257</v>
      </c>
      <c r="C16" s="38">
        <v>1528767122</v>
      </c>
      <c r="D16" s="45"/>
      <c r="E16" s="42">
        <v>0</v>
      </c>
      <c r="F16" s="45"/>
      <c r="G16" s="38">
        <v>1528767122</v>
      </c>
      <c r="H16" s="45"/>
      <c r="I16" s="38">
        <v>5471547252</v>
      </c>
      <c r="J16" s="45"/>
      <c r="K16" s="38">
        <v>9333493</v>
      </c>
      <c r="L16" s="45"/>
      <c r="M16" s="38">
        <v>5462213759</v>
      </c>
    </row>
    <row r="17" spans="1:13" ht="21.75" customHeight="1" x14ac:dyDescent="0.2">
      <c r="A17" s="12" t="s">
        <v>75</v>
      </c>
      <c r="C17" s="39">
        <v>5177211122</v>
      </c>
      <c r="D17" s="45"/>
      <c r="E17" s="43">
        <v>-410298</v>
      </c>
      <c r="F17" s="45"/>
      <c r="G17" s="39">
        <v>5177621420</v>
      </c>
      <c r="H17" s="45"/>
      <c r="I17" s="39">
        <v>22045049750</v>
      </c>
      <c r="J17" s="45"/>
      <c r="K17" s="39">
        <v>25810085</v>
      </c>
      <c r="L17" s="45"/>
      <c r="M17" s="39">
        <v>22019239665</v>
      </c>
    </row>
    <row r="24" spans="1:13" ht="20.25" customHeight="1" x14ac:dyDescent="0.2">
      <c r="A24" s="220">
        <v>20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</row>
  </sheetData>
  <mergeCells count="8">
    <mergeCell ref="A24:M24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5"/>
  <sheetViews>
    <sheetView rightToLeft="1" view="pageBreakPreview" zoomScaleNormal="100" zoomScaleSheetLayoutView="100" workbookViewId="0">
      <selection activeCell="V27" sqref="V27"/>
    </sheetView>
  </sheetViews>
  <sheetFormatPr defaultRowHeight="12.75" x14ac:dyDescent="0.2"/>
  <cols>
    <col min="1" max="1" width="29.7109375" bestFit="1" customWidth="1"/>
    <col min="2" max="2" width="1" customWidth="1"/>
    <col min="3" max="3" width="11" bestFit="1" customWidth="1"/>
    <col min="4" max="4" width="1" customWidth="1"/>
    <col min="5" max="5" width="15.85546875" bestFit="1" customWidth="1"/>
    <col min="6" max="6" width="1" customWidth="1"/>
    <col min="7" max="7" width="16.140625" bestFit="1" customWidth="1"/>
    <col min="8" max="8" width="1" customWidth="1"/>
    <col min="9" max="9" width="17" customWidth="1"/>
    <col min="10" max="10" width="0.85546875" customWidth="1"/>
    <col min="11" max="11" width="11.7109375" bestFit="1" customWidth="1"/>
    <col min="12" max="12" width="0.85546875" customWidth="1"/>
    <col min="13" max="13" width="17.28515625" bestFit="1" customWidth="1"/>
    <col min="14" max="14" width="1" customWidth="1"/>
    <col min="15" max="15" width="17.5703125" bestFit="1" customWidth="1"/>
    <col min="16" max="16" width="0.7109375" customWidth="1"/>
    <col min="17" max="17" width="15.5703125" style="60" bestFit="1" customWidth="1"/>
    <col min="18" max="18" width="16" style="56" bestFit="1" customWidth="1"/>
    <col min="19" max="19" width="14.85546875" bestFit="1" customWidth="1"/>
    <col min="20" max="20" width="16.7109375" bestFit="1" customWidth="1"/>
    <col min="21" max="21" width="15.42578125" bestFit="1" customWidth="1"/>
    <col min="22" max="22" width="15.28515625" bestFit="1" customWidth="1"/>
  </cols>
  <sheetData>
    <row r="1" spans="1:21" ht="22.5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21" ht="22.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21" ht="22.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21" ht="9.75" customHeight="1" x14ac:dyDescent="0.2"/>
    <row r="5" spans="1:21" ht="22.5" customHeight="1" x14ac:dyDescent="0.2">
      <c r="A5" s="201" t="s">
        <v>325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21" ht="21.75" customHeight="1" x14ac:dyDescent="0.2">
      <c r="A6" s="31" t="s">
        <v>262</v>
      </c>
      <c r="C6" s="197" t="s">
        <v>274</v>
      </c>
      <c r="D6" s="197"/>
      <c r="E6" s="197"/>
      <c r="F6" s="197"/>
      <c r="G6" s="197"/>
      <c r="H6" s="197"/>
      <c r="I6" s="197"/>
      <c r="K6" s="197" t="s">
        <v>275</v>
      </c>
      <c r="L6" s="197"/>
      <c r="M6" s="197"/>
      <c r="N6" s="197"/>
      <c r="O6" s="197"/>
      <c r="P6" s="197"/>
      <c r="Q6" s="197"/>
    </row>
    <row r="7" spans="1:21" ht="33" customHeight="1" x14ac:dyDescent="0.2">
      <c r="A7" s="31"/>
      <c r="C7" s="15" t="s">
        <v>13</v>
      </c>
      <c r="D7" s="4"/>
      <c r="E7" s="15" t="s">
        <v>326</v>
      </c>
      <c r="F7" s="4"/>
      <c r="G7" s="15" t="s">
        <v>327</v>
      </c>
      <c r="H7" s="4"/>
      <c r="I7" s="124" t="s">
        <v>328</v>
      </c>
      <c r="K7" s="15" t="s">
        <v>13</v>
      </c>
      <c r="L7" s="4"/>
      <c r="M7" s="15" t="s">
        <v>326</v>
      </c>
      <c r="N7" s="4"/>
      <c r="O7" s="15" t="s">
        <v>327</v>
      </c>
      <c r="P7" s="4"/>
      <c r="Q7" s="124" t="s">
        <v>328</v>
      </c>
    </row>
    <row r="8" spans="1:21" ht="21.75" customHeight="1" x14ac:dyDescent="0.2">
      <c r="A8" s="6" t="s">
        <v>61</v>
      </c>
      <c r="C8" s="36">
        <v>25142</v>
      </c>
      <c r="D8" s="45"/>
      <c r="E8" s="36">
        <v>117891572</v>
      </c>
      <c r="F8" s="45"/>
      <c r="G8" s="36">
        <v>136775840</v>
      </c>
      <c r="H8" s="45"/>
      <c r="I8" s="41">
        <v>-18884268</v>
      </c>
      <c r="J8" s="45"/>
      <c r="K8" s="36">
        <v>25143</v>
      </c>
      <c r="L8" s="45"/>
      <c r="M8" s="36">
        <v>118597215</v>
      </c>
      <c r="N8" s="45"/>
      <c r="O8" s="36">
        <v>136781280</v>
      </c>
      <c r="P8" s="45"/>
      <c r="Q8" s="40">
        <v>-18184065</v>
      </c>
      <c r="S8" s="53"/>
      <c r="T8" s="53"/>
      <c r="U8" s="53"/>
    </row>
    <row r="9" spans="1:21" ht="21.75" customHeight="1" x14ac:dyDescent="0.2">
      <c r="A9" s="8" t="s">
        <v>63</v>
      </c>
      <c r="C9" s="37">
        <v>28000</v>
      </c>
      <c r="D9" s="45"/>
      <c r="E9" s="37">
        <v>43460874</v>
      </c>
      <c r="F9" s="45"/>
      <c r="G9" s="37">
        <v>46676611</v>
      </c>
      <c r="H9" s="45"/>
      <c r="I9" s="41">
        <v>-3215737</v>
      </c>
      <c r="J9" s="45"/>
      <c r="K9" s="37">
        <v>28000</v>
      </c>
      <c r="L9" s="45"/>
      <c r="M9" s="37">
        <v>43721000</v>
      </c>
      <c r="N9" s="45"/>
      <c r="O9" s="37">
        <v>46676611</v>
      </c>
      <c r="P9" s="45"/>
      <c r="Q9" s="41">
        <v>-2955611</v>
      </c>
      <c r="S9" s="53"/>
      <c r="T9" s="53"/>
      <c r="U9" s="53"/>
    </row>
    <row r="10" spans="1:21" ht="21.75" customHeight="1" x14ac:dyDescent="0.2">
      <c r="A10" s="8" t="s">
        <v>41</v>
      </c>
      <c r="C10" s="37">
        <v>378695</v>
      </c>
      <c r="D10" s="45"/>
      <c r="E10" s="37">
        <v>636761848</v>
      </c>
      <c r="F10" s="45"/>
      <c r="G10" s="37">
        <v>635057259</v>
      </c>
      <c r="H10" s="45"/>
      <c r="I10" s="41">
        <v>1704589</v>
      </c>
      <c r="J10" s="45"/>
      <c r="K10" s="37">
        <v>666218</v>
      </c>
      <c r="L10" s="45"/>
      <c r="M10" s="37">
        <v>1114325441</v>
      </c>
      <c r="N10" s="45"/>
      <c r="O10" s="37">
        <v>1117222502</v>
      </c>
      <c r="P10" s="45"/>
      <c r="Q10" s="41">
        <v>-2897061</v>
      </c>
      <c r="S10" s="53"/>
      <c r="T10" s="53"/>
      <c r="U10" s="53"/>
    </row>
    <row r="11" spans="1:21" ht="21.75" customHeight="1" x14ac:dyDescent="0.2">
      <c r="A11" s="8" t="s">
        <v>59</v>
      </c>
      <c r="C11" s="37">
        <v>99000</v>
      </c>
      <c r="D11" s="45"/>
      <c r="E11" s="37">
        <v>350736629</v>
      </c>
      <c r="F11" s="45"/>
      <c r="G11" s="37">
        <v>352606434</v>
      </c>
      <c r="H11" s="45"/>
      <c r="I11" s="41">
        <v>-1869805</v>
      </c>
      <c r="J11" s="45"/>
      <c r="K11" s="37">
        <v>7912000</v>
      </c>
      <c r="L11" s="45"/>
      <c r="M11" s="37">
        <v>27391510000</v>
      </c>
      <c r="N11" s="45"/>
      <c r="O11" s="37">
        <v>28180021269</v>
      </c>
      <c r="P11" s="45"/>
      <c r="Q11" s="41">
        <v>-788511269</v>
      </c>
      <c r="S11" s="53"/>
      <c r="T11" s="53"/>
      <c r="U11" s="53"/>
    </row>
    <row r="12" spans="1:21" ht="21.75" customHeight="1" x14ac:dyDescent="0.2">
      <c r="A12" s="8" t="s">
        <v>48</v>
      </c>
      <c r="C12" s="37">
        <v>400000</v>
      </c>
      <c r="D12" s="45"/>
      <c r="E12" s="37">
        <v>1721147917</v>
      </c>
      <c r="F12" s="45"/>
      <c r="G12" s="37">
        <v>2190886200</v>
      </c>
      <c r="H12" s="45"/>
      <c r="I12" s="41">
        <v>-469738283</v>
      </c>
      <c r="J12" s="45"/>
      <c r="K12" s="37">
        <v>1020002</v>
      </c>
      <c r="L12" s="45"/>
      <c r="M12" s="37">
        <v>5209650002</v>
      </c>
      <c r="N12" s="45"/>
      <c r="O12" s="37">
        <v>5586770782</v>
      </c>
      <c r="P12" s="45"/>
      <c r="Q12" s="41">
        <v>-377120780</v>
      </c>
      <c r="S12" s="53"/>
      <c r="T12" s="53"/>
      <c r="U12" s="53"/>
    </row>
    <row r="13" spans="1:21" ht="21.75" customHeight="1" x14ac:dyDescent="0.2">
      <c r="A13" s="8" t="s">
        <v>64</v>
      </c>
      <c r="C13" s="37">
        <v>226000</v>
      </c>
      <c r="D13" s="45"/>
      <c r="E13" s="37">
        <v>799098905</v>
      </c>
      <c r="F13" s="45"/>
      <c r="G13" s="37">
        <v>1094071311</v>
      </c>
      <c r="H13" s="45"/>
      <c r="I13" s="41">
        <v>-294972406</v>
      </c>
      <c r="J13" s="45"/>
      <c r="K13" s="37">
        <v>226000</v>
      </c>
      <c r="L13" s="45"/>
      <c r="M13" s="37">
        <v>803882000</v>
      </c>
      <c r="N13" s="45"/>
      <c r="O13" s="37">
        <v>1094071311</v>
      </c>
      <c r="P13" s="45"/>
      <c r="Q13" s="41">
        <v>-290189311</v>
      </c>
      <c r="S13" s="53"/>
      <c r="T13" s="53"/>
      <c r="U13" s="53"/>
    </row>
    <row r="14" spans="1:21" ht="21.75" customHeight="1" x14ac:dyDescent="0.2">
      <c r="A14" s="8" t="s">
        <v>47</v>
      </c>
      <c r="C14" s="37">
        <v>15803000</v>
      </c>
      <c r="D14" s="45"/>
      <c r="E14" s="37">
        <v>11901613497</v>
      </c>
      <c r="F14" s="45"/>
      <c r="G14" s="37">
        <v>15049195319</v>
      </c>
      <c r="H14" s="45"/>
      <c r="I14" s="41">
        <v>-3147581822</v>
      </c>
      <c r="J14" s="45"/>
      <c r="K14" s="37">
        <v>15803000</v>
      </c>
      <c r="L14" s="45"/>
      <c r="M14" s="37">
        <v>11972851546</v>
      </c>
      <c r="N14" s="45"/>
      <c r="O14" s="37">
        <v>15049195319</v>
      </c>
      <c r="P14" s="45"/>
      <c r="Q14" s="41">
        <v>-3076343773</v>
      </c>
      <c r="S14" s="53"/>
      <c r="T14" s="53"/>
      <c r="U14" s="53"/>
    </row>
    <row r="15" spans="1:21" ht="21.75" customHeight="1" x14ac:dyDescent="0.2">
      <c r="A15" s="8" t="s">
        <v>40</v>
      </c>
      <c r="C15" s="37">
        <v>13795000</v>
      </c>
      <c r="D15" s="45"/>
      <c r="E15" s="37">
        <v>8908974677</v>
      </c>
      <c r="F15" s="45"/>
      <c r="G15" s="37">
        <v>10310123922</v>
      </c>
      <c r="H15" s="45"/>
      <c r="I15" s="41">
        <v>-1401149245</v>
      </c>
      <c r="J15" s="45"/>
      <c r="K15" s="37">
        <v>13796000</v>
      </c>
      <c r="L15" s="45"/>
      <c r="M15" s="37">
        <v>8963099000</v>
      </c>
      <c r="N15" s="45"/>
      <c r="O15" s="37">
        <v>10310871304</v>
      </c>
      <c r="P15" s="45"/>
      <c r="Q15" s="41">
        <v>-1347772304</v>
      </c>
      <c r="S15" s="53"/>
      <c r="T15" s="53"/>
      <c r="U15" s="53"/>
    </row>
    <row r="16" spans="1:21" ht="21.75" customHeight="1" x14ac:dyDescent="0.2">
      <c r="A16" s="8" t="s">
        <v>50</v>
      </c>
      <c r="C16" s="37">
        <v>2125925</v>
      </c>
      <c r="D16" s="45"/>
      <c r="E16" s="37">
        <v>4678792563</v>
      </c>
      <c r="F16" s="45"/>
      <c r="G16" s="37">
        <v>5874906571</v>
      </c>
      <c r="H16" s="45"/>
      <c r="I16" s="41">
        <v>-1196114008</v>
      </c>
      <c r="J16" s="45"/>
      <c r="K16" s="37">
        <v>3292781</v>
      </c>
      <c r="L16" s="45"/>
      <c r="M16" s="37">
        <v>7794479467</v>
      </c>
      <c r="N16" s="45"/>
      <c r="O16" s="37">
        <v>9099465289</v>
      </c>
      <c r="P16" s="45"/>
      <c r="Q16" s="41">
        <v>-1304985822</v>
      </c>
      <c r="S16" s="53"/>
      <c r="T16" s="53"/>
      <c r="U16" s="53"/>
    </row>
    <row r="17" spans="1:22" ht="21.75" customHeight="1" x14ac:dyDescent="0.2">
      <c r="A17" s="8" t="s">
        <v>280</v>
      </c>
      <c r="C17" s="37">
        <v>0</v>
      </c>
      <c r="D17" s="45"/>
      <c r="E17" s="37">
        <v>0</v>
      </c>
      <c r="F17" s="45"/>
      <c r="G17" s="37">
        <v>0</v>
      </c>
      <c r="H17" s="45"/>
      <c r="I17" s="41">
        <v>0</v>
      </c>
      <c r="J17" s="45"/>
      <c r="K17" s="37">
        <v>185000</v>
      </c>
      <c r="L17" s="45"/>
      <c r="M17" s="37">
        <v>12186539932</v>
      </c>
      <c r="N17" s="45"/>
      <c r="O17" s="37">
        <v>-24069109533</v>
      </c>
      <c r="P17" s="45"/>
      <c r="Q17" s="41">
        <v>36255649465</v>
      </c>
      <c r="S17" s="53"/>
      <c r="T17" s="53"/>
      <c r="U17" s="53"/>
    </row>
    <row r="18" spans="1:22" ht="21.75" customHeight="1" x14ac:dyDescent="0.2">
      <c r="A18" s="8" t="s">
        <v>281</v>
      </c>
      <c r="C18" s="37">
        <v>0</v>
      </c>
      <c r="D18" s="45"/>
      <c r="E18" s="37">
        <v>0</v>
      </c>
      <c r="F18" s="45"/>
      <c r="G18" s="37">
        <v>0</v>
      </c>
      <c r="H18" s="45"/>
      <c r="I18" s="37">
        <v>0</v>
      </c>
      <c r="J18" s="45"/>
      <c r="K18" s="37">
        <v>65232</v>
      </c>
      <c r="L18" s="45"/>
      <c r="M18" s="37">
        <v>1181308140</v>
      </c>
      <c r="N18" s="45"/>
      <c r="O18" s="37">
        <v>1215822555</v>
      </c>
      <c r="P18" s="45"/>
      <c r="Q18" s="41">
        <v>-34514415</v>
      </c>
      <c r="S18" s="53"/>
      <c r="T18" s="53"/>
      <c r="U18" s="53"/>
    </row>
    <row r="19" spans="1:22" ht="21.75" customHeight="1" x14ac:dyDescent="0.2">
      <c r="A19" s="8" t="s">
        <v>66</v>
      </c>
      <c r="C19" s="37">
        <v>0</v>
      </c>
      <c r="D19" s="45"/>
      <c r="E19" s="37">
        <v>0</v>
      </c>
      <c r="F19" s="45"/>
      <c r="G19" s="37">
        <v>0</v>
      </c>
      <c r="H19" s="45"/>
      <c r="I19" s="37">
        <v>0</v>
      </c>
      <c r="J19" s="45"/>
      <c r="K19" s="37">
        <v>1726882</v>
      </c>
      <c r="L19" s="45"/>
      <c r="M19" s="37">
        <v>12218743940</v>
      </c>
      <c r="N19" s="45"/>
      <c r="O19" s="37">
        <v>11844588710</v>
      </c>
      <c r="P19" s="45"/>
      <c r="Q19" s="41">
        <v>374155230</v>
      </c>
      <c r="S19" s="53"/>
      <c r="T19" s="53"/>
      <c r="U19" s="53"/>
    </row>
    <row r="20" spans="1:22" ht="21.75" customHeight="1" x14ac:dyDescent="0.2">
      <c r="A20" s="8" t="s">
        <v>37</v>
      </c>
      <c r="C20" s="37">
        <v>0</v>
      </c>
      <c r="D20" s="45"/>
      <c r="E20" s="37">
        <v>0</v>
      </c>
      <c r="F20" s="45"/>
      <c r="G20" s="37">
        <v>0</v>
      </c>
      <c r="H20" s="45"/>
      <c r="I20" s="37">
        <v>0</v>
      </c>
      <c r="J20" s="45"/>
      <c r="K20" s="37">
        <v>1</v>
      </c>
      <c r="L20" s="45"/>
      <c r="M20" s="37">
        <v>1</v>
      </c>
      <c r="N20" s="45"/>
      <c r="O20" s="37">
        <v>2004</v>
      </c>
      <c r="P20" s="45"/>
      <c r="Q20" s="41">
        <v>-2003</v>
      </c>
      <c r="S20" s="53"/>
      <c r="T20" s="53"/>
      <c r="U20" s="53"/>
    </row>
    <row r="21" spans="1:22" ht="21.75" customHeight="1" x14ac:dyDescent="0.2">
      <c r="A21" s="8" t="s">
        <v>42</v>
      </c>
      <c r="C21" s="37">
        <v>0</v>
      </c>
      <c r="D21" s="45"/>
      <c r="E21" s="37">
        <v>0</v>
      </c>
      <c r="F21" s="45"/>
      <c r="G21" s="37">
        <v>0</v>
      </c>
      <c r="H21" s="45"/>
      <c r="I21" s="37">
        <v>0</v>
      </c>
      <c r="J21" s="45"/>
      <c r="K21" s="37">
        <v>1200001</v>
      </c>
      <c r="L21" s="45"/>
      <c r="M21" s="37">
        <v>2016400001</v>
      </c>
      <c r="N21" s="45"/>
      <c r="O21" s="37">
        <v>2002813610</v>
      </c>
      <c r="P21" s="45"/>
      <c r="Q21" s="41">
        <v>13586391</v>
      </c>
      <c r="S21" s="53"/>
      <c r="T21" s="53"/>
      <c r="U21" s="53"/>
    </row>
    <row r="22" spans="1:22" ht="21.75" customHeight="1" x14ac:dyDescent="0.2">
      <c r="A22" s="8" t="s">
        <v>44</v>
      </c>
      <c r="C22" s="37">
        <v>0</v>
      </c>
      <c r="D22" s="45"/>
      <c r="E22" s="37">
        <v>0</v>
      </c>
      <c r="F22" s="45"/>
      <c r="G22" s="37">
        <v>0</v>
      </c>
      <c r="H22" s="45"/>
      <c r="I22" s="37">
        <v>0</v>
      </c>
      <c r="J22" s="45"/>
      <c r="K22" s="37">
        <v>1562500</v>
      </c>
      <c r="L22" s="45"/>
      <c r="M22" s="37">
        <v>5351687500</v>
      </c>
      <c r="N22" s="45"/>
      <c r="O22" s="37">
        <v>3686140261</v>
      </c>
      <c r="P22" s="45"/>
      <c r="Q22" s="41">
        <v>1665547239</v>
      </c>
      <c r="S22" s="53"/>
      <c r="T22" s="53"/>
      <c r="U22" s="53"/>
    </row>
    <row r="23" spans="1:22" ht="21.75" customHeight="1" x14ac:dyDescent="0.2">
      <c r="A23" s="8" t="s">
        <v>55</v>
      </c>
      <c r="C23" s="37">
        <v>0</v>
      </c>
      <c r="D23" s="45"/>
      <c r="E23" s="37">
        <v>0</v>
      </c>
      <c r="F23" s="45"/>
      <c r="G23" s="37">
        <v>0</v>
      </c>
      <c r="H23" s="45"/>
      <c r="I23" s="37">
        <v>0</v>
      </c>
      <c r="J23" s="45"/>
      <c r="K23" s="37">
        <v>1743000</v>
      </c>
      <c r="L23" s="45"/>
      <c r="M23" s="37">
        <v>1951120564</v>
      </c>
      <c r="N23" s="45"/>
      <c r="O23" s="37">
        <v>1963068824</v>
      </c>
      <c r="P23" s="45"/>
      <c r="Q23" s="41">
        <v>-11948260</v>
      </c>
      <c r="S23" s="53"/>
      <c r="T23" s="53"/>
      <c r="U23" s="53"/>
    </row>
    <row r="24" spans="1:22" ht="21.75" customHeight="1" x14ac:dyDescent="0.2">
      <c r="A24" s="8" t="s">
        <v>51</v>
      </c>
      <c r="C24" s="37">
        <v>0</v>
      </c>
      <c r="D24" s="45"/>
      <c r="E24" s="37">
        <v>0</v>
      </c>
      <c r="F24" s="45"/>
      <c r="G24" s="37">
        <v>0</v>
      </c>
      <c r="H24" s="45"/>
      <c r="I24" s="37">
        <v>0</v>
      </c>
      <c r="J24" s="45"/>
      <c r="K24" s="37">
        <v>23905</v>
      </c>
      <c r="L24" s="45"/>
      <c r="M24" s="37">
        <v>106314725</v>
      </c>
      <c r="N24" s="45"/>
      <c r="O24" s="37">
        <v>107764140</v>
      </c>
      <c r="P24" s="45"/>
      <c r="Q24" s="41">
        <v>-1449415</v>
      </c>
      <c r="S24" s="53"/>
      <c r="T24" s="53"/>
      <c r="U24" s="53"/>
    </row>
    <row r="25" spans="1:22" ht="21.75" customHeight="1" x14ac:dyDescent="0.2">
      <c r="A25" s="8" t="s">
        <v>19</v>
      </c>
      <c r="C25" s="37">
        <v>0</v>
      </c>
      <c r="D25" s="45"/>
      <c r="E25" s="37">
        <v>0</v>
      </c>
      <c r="F25" s="45"/>
      <c r="G25" s="37">
        <v>0</v>
      </c>
      <c r="H25" s="45"/>
      <c r="I25" s="37">
        <v>0</v>
      </c>
      <c r="J25" s="45"/>
      <c r="K25" s="37">
        <v>20000</v>
      </c>
      <c r="L25" s="45"/>
      <c r="M25" s="37">
        <v>162000000</v>
      </c>
      <c r="N25" s="45"/>
      <c r="O25" s="37">
        <v>183502246</v>
      </c>
      <c r="P25" s="45"/>
      <c r="Q25" s="41">
        <v>-21502246</v>
      </c>
      <c r="S25" s="53"/>
      <c r="T25" s="202"/>
      <c r="U25" s="202"/>
    </row>
    <row r="26" spans="1:22" ht="21.75" customHeight="1" x14ac:dyDescent="0.2">
      <c r="A26" s="8" t="s">
        <v>67</v>
      </c>
      <c r="C26" s="37">
        <v>0</v>
      </c>
      <c r="D26" s="45"/>
      <c r="E26" s="37">
        <v>0</v>
      </c>
      <c r="F26" s="45"/>
      <c r="G26" s="37">
        <v>0</v>
      </c>
      <c r="H26" s="45"/>
      <c r="I26" s="37">
        <v>0</v>
      </c>
      <c r="J26" s="45"/>
      <c r="K26" s="37">
        <v>99000</v>
      </c>
      <c r="L26" s="45"/>
      <c r="M26" s="37">
        <v>2613600000</v>
      </c>
      <c r="N26" s="45"/>
      <c r="O26" s="37">
        <v>1884392466</v>
      </c>
      <c r="P26" s="45"/>
      <c r="Q26" s="41">
        <v>729207534</v>
      </c>
      <c r="S26" s="53"/>
      <c r="T26" s="202"/>
      <c r="U26" s="202"/>
    </row>
    <row r="27" spans="1:22" ht="21.75" customHeight="1" x14ac:dyDescent="0.2">
      <c r="A27" s="8" t="s">
        <v>39</v>
      </c>
      <c r="C27" s="37">
        <v>0</v>
      </c>
      <c r="D27" s="45"/>
      <c r="E27" s="37">
        <v>0</v>
      </c>
      <c r="F27" s="45"/>
      <c r="G27" s="37">
        <v>0</v>
      </c>
      <c r="H27" s="45"/>
      <c r="I27" s="37">
        <v>0</v>
      </c>
      <c r="J27" s="45"/>
      <c r="K27" s="37">
        <v>77520000</v>
      </c>
      <c r="L27" s="45"/>
      <c r="M27" s="37">
        <v>113428915872</v>
      </c>
      <c r="N27" s="45"/>
      <c r="O27" s="37">
        <v>94641055430</v>
      </c>
      <c r="P27" s="45"/>
      <c r="Q27" s="41">
        <v>18787860442</v>
      </c>
      <c r="S27" s="53"/>
      <c r="T27" s="202"/>
      <c r="U27" s="202"/>
    </row>
    <row r="28" spans="1:22" ht="21.75" customHeight="1" x14ac:dyDescent="0.2">
      <c r="A28" s="8" t="s">
        <v>49</v>
      </c>
      <c r="C28" s="37">
        <v>0</v>
      </c>
      <c r="D28" s="45"/>
      <c r="E28" s="37">
        <v>0</v>
      </c>
      <c r="F28" s="45"/>
      <c r="G28" s="37">
        <v>0</v>
      </c>
      <c r="H28" s="45"/>
      <c r="I28" s="37">
        <v>0</v>
      </c>
      <c r="J28" s="45"/>
      <c r="K28" s="37">
        <v>200000</v>
      </c>
      <c r="L28" s="45"/>
      <c r="M28" s="37">
        <v>1966000000</v>
      </c>
      <c r="N28" s="45"/>
      <c r="O28" s="37">
        <v>2071600196</v>
      </c>
      <c r="P28" s="45"/>
      <c r="Q28" s="41">
        <v>-105600196</v>
      </c>
      <c r="S28" s="53"/>
      <c r="T28" s="202"/>
      <c r="U28" s="202"/>
    </row>
    <row r="29" spans="1:22" ht="21.75" customHeight="1" x14ac:dyDescent="0.2">
      <c r="A29" s="8" t="s">
        <v>282</v>
      </c>
      <c r="C29" s="37">
        <v>0</v>
      </c>
      <c r="D29" s="45"/>
      <c r="E29" s="37">
        <v>0</v>
      </c>
      <c r="F29" s="45"/>
      <c r="G29" s="37">
        <v>0</v>
      </c>
      <c r="H29" s="45"/>
      <c r="I29" s="41">
        <v>0</v>
      </c>
      <c r="J29" s="45"/>
      <c r="K29" s="37">
        <v>1</v>
      </c>
      <c r="L29" s="45"/>
      <c r="M29" s="37">
        <v>1</v>
      </c>
      <c r="N29" s="45"/>
      <c r="O29" s="37">
        <v>4256</v>
      </c>
      <c r="P29" s="45"/>
      <c r="Q29" s="41">
        <v>-4255</v>
      </c>
      <c r="S29" s="53"/>
      <c r="T29" s="202"/>
      <c r="U29" s="202"/>
      <c r="V29" s="59"/>
    </row>
    <row r="30" spans="1:22" ht="21.75" customHeight="1" x14ac:dyDescent="0.2">
      <c r="A30" s="8" t="s">
        <v>229</v>
      </c>
      <c r="C30" s="37">
        <v>170000</v>
      </c>
      <c r="D30" s="45"/>
      <c r="E30" s="37">
        <v>169969187500</v>
      </c>
      <c r="F30" s="45"/>
      <c r="G30" s="37">
        <v>170030812500</v>
      </c>
      <c r="H30" s="45"/>
      <c r="I30" s="41">
        <v>-61625000</v>
      </c>
      <c r="J30" s="45"/>
      <c r="K30" s="37">
        <v>170000</v>
      </c>
      <c r="L30" s="45"/>
      <c r="M30" s="37">
        <v>170000000000</v>
      </c>
      <c r="N30" s="45"/>
      <c r="O30" s="37">
        <v>170030812500</v>
      </c>
      <c r="P30" s="45"/>
      <c r="Q30" s="113">
        <v>-30812500</v>
      </c>
      <c r="S30" s="58"/>
      <c r="T30" s="58"/>
    </row>
    <row r="31" spans="1:22" ht="21.75" customHeight="1" x14ac:dyDescent="0.2">
      <c r="A31" s="8" t="s">
        <v>226</v>
      </c>
      <c r="C31" s="37">
        <v>380000</v>
      </c>
      <c r="D31" s="45"/>
      <c r="E31" s="37">
        <v>362860330626</v>
      </c>
      <c r="F31" s="45"/>
      <c r="G31" s="37">
        <v>380064997450</v>
      </c>
      <c r="H31" s="45"/>
      <c r="I31" s="41">
        <v>-17204666824</v>
      </c>
      <c r="J31" s="45"/>
      <c r="K31" s="37">
        <v>380000</v>
      </c>
      <c r="L31" s="45"/>
      <c r="M31" s="37">
        <v>381554545455</v>
      </c>
      <c r="N31" s="45"/>
      <c r="O31" s="37">
        <v>380064997450</v>
      </c>
      <c r="P31" s="45"/>
      <c r="Q31" s="114">
        <v>1489548005</v>
      </c>
      <c r="S31" s="58"/>
      <c r="T31" s="58"/>
    </row>
    <row r="32" spans="1:22" ht="21.75" customHeight="1" x14ac:dyDescent="0.2">
      <c r="A32" s="8" t="s">
        <v>222</v>
      </c>
      <c r="C32" s="37">
        <v>0</v>
      </c>
      <c r="D32" s="45"/>
      <c r="E32" s="37">
        <v>0</v>
      </c>
      <c r="F32" s="45"/>
      <c r="G32" s="37">
        <v>0</v>
      </c>
      <c r="H32" s="45"/>
      <c r="I32" s="37">
        <v>0</v>
      </c>
      <c r="J32" s="45"/>
      <c r="K32" s="37">
        <v>270000</v>
      </c>
      <c r="L32" s="45"/>
      <c r="M32" s="37">
        <v>270000000000</v>
      </c>
      <c r="N32" s="45"/>
      <c r="O32" s="37">
        <v>262503533077</v>
      </c>
      <c r="P32" s="45"/>
      <c r="Q32" s="114">
        <v>7496466923</v>
      </c>
      <c r="S32" s="58"/>
      <c r="T32" s="58"/>
    </row>
    <row r="33" spans="1:20" ht="21.75" customHeight="1" x14ac:dyDescent="0.2">
      <c r="A33" s="10" t="s">
        <v>288</v>
      </c>
      <c r="C33" s="38">
        <v>0</v>
      </c>
      <c r="D33" s="45"/>
      <c r="E33" s="38">
        <v>0</v>
      </c>
      <c r="F33" s="45"/>
      <c r="G33" s="38">
        <v>0</v>
      </c>
      <c r="H33" s="45"/>
      <c r="I33" s="38">
        <v>0</v>
      </c>
      <c r="J33" s="45"/>
      <c r="K33" s="38">
        <v>400000</v>
      </c>
      <c r="L33" s="45"/>
      <c r="M33" s="38">
        <v>400000000000</v>
      </c>
      <c r="N33" s="45"/>
      <c r="O33" s="38">
        <v>399927500000</v>
      </c>
      <c r="P33" s="45"/>
      <c r="Q33" s="114">
        <v>72500000</v>
      </c>
      <c r="S33" s="53"/>
      <c r="T33" s="58"/>
    </row>
    <row r="34" spans="1:20" ht="21.75" customHeight="1" thickBot="1" x14ac:dyDescent="0.25">
      <c r="A34" s="12" t="s">
        <v>75</v>
      </c>
      <c r="C34" s="39">
        <v>33430762</v>
      </c>
      <c r="D34" s="45"/>
      <c r="E34" s="39">
        <v>561987996608</v>
      </c>
      <c r="F34" s="45"/>
      <c r="G34" s="39">
        <v>585786109417</v>
      </c>
      <c r="H34" s="45"/>
      <c r="I34" s="43">
        <v>-23798112809</v>
      </c>
      <c r="J34" s="45"/>
      <c r="K34" s="39">
        <v>128334666</v>
      </c>
      <c r="L34" s="45"/>
      <c r="M34" s="39">
        <v>1405962662969</v>
      </c>
      <c r="N34" s="45"/>
      <c r="O34" s="39">
        <v>1378679563859</v>
      </c>
      <c r="P34" s="45"/>
      <c r="Q34" s="43">
        <f>SUM(Q8:Q33)</f>
        <v>59469727943</v>
      </c>
      <c r="S34" s="53"/>
    </row>
    <row r="35" spans="1:20" ht="18" customHeight="1" thickTop="1" x14ac:dyDescent="0.2">
      <c r="A35" s="219">
        <v>21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S35" s="53"/>
    </row>
  </sheetData>
  <mergeCells count="12">
    <mergeCell ref="T25:U25"/>
    <mergeCell ref="T26:U26"/>
    <mergeCell ref="T27:U27"/>
    <mergeCell ref="T28:U28"/>
    <mergeCell ref="T29:U29"/>
    <mergeCell ref="A2:Q2"/>
    <mergeCell ref="A3:Q3"/>
    <mergeCell ref="K6:Q6"/>
    <mergeCell ref="A35:Q35"/>
    <mergeCell ref="A1:Q1"/>
    <mergeCell ref="C6:I6"/>
    <mergeCell ref="A5:Q5"/>
  </mergeCells>
  <printOptions horizontalCentered="1"/>
  <pageMargins left="0" right="0" top="0" bottom="0" header="0" footer="0"/>
  <pageSetup scale="7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14"/>
  <sheetViews>
    <sheetView rightToLeft="1" view="pageBreakPreview" zoomScaleNormal="100" zoomScaleSheetLayoutView="100" workbookViewId="0">
      <selection activeCell="U303" sqref="U303:U306"/>
    </sheetView>
  </sheetViews>
  <sheetFormatPr defaultRowHeight="15" x14ac:dyDescent="0.2"/>
  <cols>
    <col min="1" max="1" width="11.42578125" style="115" bestFit="1" customWidth="1"/>
    <col min="2" max="2" width="1.28515625" style="115" customWidth="1"/>
    <col min="3" max="3" width="31" style="115" bestFit="1" customWidth="1"/>
    <col min="4" max="4" width="1.28515625" style="115" customWidth="1"/>
    <col min="5" max="5" width="15.28515625" style="115" bestFit="1" customWidth="1"/>
    <col min="6" max="6" width="1.28515625" style="115" customWidth="1"/>
    <col min="7" max="7" width="17.7109375" style="115" bestFit="1" customWidth="1"/>
    <col min="8" max="8" width="1.28515625" style="115" customWidth="1"/>
    <col min="9" max="9" width="17.28515625" style="115" bestFit="1" customWidth="1"/>
    <col min="10" max="10" width="1.28515625" style="115" customWidth="1"/>
    <col min="11" max="11" width="13.7109375" style="115" bestFit="1" customWidth="1"/>
    <col min="12" max="12" width="1.28515625" style="115" customWidth="1"/>
    <col min="13" max="13" width="15.28515625" style="115" bestFit="1" customWidth="1"/>
    <col min="14" max="14" width="1.28515625" style="115" customWidth="1"/>
    <col min="15" max="15" width="17.42578125" style="115" bestFit="1" customWidth="1"/>
    <col min="16" max="16" width="1.28515625" style="115" customWidth="1"/>
    <col min="17" max="17" width="17.28515625" style="115" bestFit="1" customWidth="1"/>
    <col min="18" max="18" width="1.28515625" style="115" customWidth="1"/>
    <col min="19" max="19" width="17.7109375" style="115" bestFit="1" customWidth="1"/>
    <col min="20" max="20" width="0.28515625" style="115" customWidth="1"/>
    <col min="21" max="21" width="18.7109375" style="115" bestFit="1" customWidth="1"/>
    <col min="22" max="16384" width="9.140625" style="115"/>
  </cols>
  <sheetData>
    <row r="1" spans="1:22" ht="24" x14ac:dyDescent="0.2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2" ht="24" x14ac:dyDescent="0.2">
      <c r="A2" s="222" t="s">
        <v>259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2" ht="24" x14ac:dyDescent="0.2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5" spans="1:22" ht="21" x14ac:dyDescent="0.2">
      <c r="A5" s="223" t="s">
        <v>329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</row>
    <row r="7" spans="1:22" ht="21" x14ac:dyDescent="0.2">
      <c r="E7" s="211" t="s">
        <v>274</v>
      </c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S7" s="3" t="s">
        <v>275</v>
      </c>
    </row>
    <row r="8" spans="1:22" ht="21" x14ac:dyDescent="0.2">
      <c r="A8" s="3" t="s">
        <v>772</v>
      </c>
      <c r="C8" s="3" t="s">
        <v>330</v>
      </c>
      <c r="E8" s="15" t="s">
        <v>13</v>
      </c>
      <c r="F8" s="116"/>
      <c r="G8" s="15" t="s">
        <v>331</v>
      </c>
      <c r="H8" s="116"/>
      <c r="I8" s="15" t="s">
        <v>332</v>
      </c>
      <c r="J8" s="116"/>
      <c r="K8" s="15" t="s">
        <v>333</v>
      </c>
      <c r="L8" s="116"/>
      <c r="M8" s="15" t="s">
        <v>334</v>
      </c>
      <c r="N8" s="116"/>
      <c r="O8" s="15" t="s">
        <v>335</v>
      </c>
      <c r="P8" s="116"/>
      <c r="Q8" s="15" t="s">
        <v>336</v>
      </c>
      <c r="S8" s="15" t="s">
        <v>336</v>
      </c>
    </row>
    <row r="9" spans="1:22" ht="18.75" x14ac:dyDescent="0.45">
      <c r="A9" s="117" t="s">
        <v>509</v>
      </c>
      <c r="C9" s="117" t="s">
        <v>20</v>
      </c>
      <c r="E9" s="228">
        <v>499000</v>
      </c>
      <c r="F9" s="229"/>
      <c r="G9" s="228">
        <v>0</v>
      </c>
      <c r="H9" s="228"/>
      <c r="I9" s="228">
        <v>2280341664</v>
      </c>
      <c r="J9" s="228"/>
      <c r="K9" s="228">
        <v>0</v>
      </c>
      <c r="L9" s="228"/>
      <c r="M9" s="228">
        <v>0</v>
      </c>
      <c r="N9" s="228"/>
      <c r="O9" s="228">
        <v>587336</v>
      </c>
      <c r="P9" s="228"/>
      <c r="Q9" s="228">
        <v>407106338</v>
      </c>
      <c r="R9" s="117"/>
      <c r="S9" s="117">
        <v>407106338</v>
      </c>
      <c r="U9" s="118"/>
      <c r="V9" s="118"/>
    </row>
    <row r="10" spans="1:22" ht="18.75" x14ac:dyDescent="0.45">
      <c r="A10" s="117" t="s">
        <v>353</v>
      </c>
      <c r="C10" s="117" t="s">
        <v>773</v>
      </c>
      <c r="E10" s="117">
        <v>5798000</v>
      </c>
      <c r="G10" s="117">
        <v>0</v>
      </c>
      <c r="H10" s="117"/>
      <c r="I10" s="117">
        <v>4815778985</v>
      </c>
      <c r="J10" s="117"/>
      <c r="K10" s="117">
        <v>0</v>
      </c>
      <c r="L10" s="117"/>
      <c r="M10" s="117">
        <v>0</v>
      </c>
      <c r="N10" s="117"/>
      <c r="O10" s="117">
        <v>0</v>
      </c>
      <c r="P10" s="117"/>
      <c r="Q10" s="117">
        <v>-4815778985</v>
      </c>
      <c r="R10" s="117"/>
      <c r="S10" s="117">
        <v>-4814840171</v>
      </c>
    </row>
    <row r="11" spans="1:22" ht="18.75" x14ac:dyDescent="0.45">
      <c r="A11" s="117" t="s">
        <v>354</v>
      </c>
      <c r="C11" s="117" t="s">
        <v>188</v>
      </c>
      <c r="E11" s="117">
        <v>1169000</v>
      </c>
      <c r="G11" s="117">
        <v>0</v>
      </c>
      <c r="H11" s="117"/>
      <c r="I11" s="117">
        <v>137308000</v>
      </c>
      <c r="J11" s="117"/>
      <c r="K11" s="117">
        <v>0</v>
      </c>
      <c r="L11" s="117"/>
      <c r="M11" s="117">
        <v>0</v>
      </c>
      <c r="N11" s="117"/>
      <c r="O11" s="117">
        <v>35345</v>
      </c>
      <c r="P11" s="117"/>
      <c r="Q11" s="117">
        <v>137308000</v>
      </c>
      <c r="R11" s="117"/>
      <c r="S11" s="117">
        <v>137308000</v>
      </c>
    </row>
    <row r="12" spans="1:22" ht="18.75" x14ac:dyDescent="0.45">
      <c r="A12" s="117" t="s">
        <v>372</v>
      </c>
      <c r="C12" s="117" t="s">
        <v>70</v>
      </c>
      <c r="E12" s="117">
        <v>50000</v>
      </c>
      <c r="G12" s="117">
        <v>56700000</v>
      </c>
      <c r="H12" s="117"/>
      <c r="I12" s="117">
        <v>75000000</v>
      </c>
      <c r="J12" s="117"/>
      <c r="K12" s="117">
        <v>14600</v>
      </c>
      <c r="L12" s="117"/>
      <c r="M12" s="117">
        <v>0</v>
      </c>
      <c r="N12" s="117"/>
      <c r="O12" s="117">
        <v>19312</v>
      </c>
      <c r="P12" s="117"/>
      <c r="Q12" s="117">
        <v>18285400</v>
      </c>
      <c r="R12" s="117"/>
      <c r="S12" s="117">
        <v>18285400</v>
      </c>
    </row>
    <row r="13" spans="1:22" ht="18.75" x14ac:dyDescent="0.45">
      <c r="A13" s="117" t="s">
        <v>442</v>
      </c>
      <c r="C13" s="117" t="s">
        <v>673</v>
      </c>
      <c r="E13" s="117">
        <v>0</v>
      </c>
      <c r="G13" s="117">
        <v>0</v>
      </c>
      <c r="H13" s="117"/>
      <c r="I13" s="117">
        <v>0</v>
      </c>
      <c r="J13" s="117"/>
      <c r="K13" s="117">
        <v>0</v>
      </c>
      <c r="L13" s="117"/>
      <c r="M13" s="117">
        <v>0</v>
      </c>
      <c r="N13" s="117"/>
      <c r="O13" s="117">
        <v>0</v>
      </c>
      <c r="P13" s="117"/>
      <c r="Q13" s="117">
        <v>0</v>
      </c>
      <c r="R13" s="117"/>
      <c r="S13" s="117">
        <v>2011763246</v>
      </c>
    </row>
    <row r="14" spans="1:22" ht="18.75" x14ac:dyDescent="0.45">
      <c r="A14" s="117" t="s">
        <v>440</v>
      </c>
      <c r="C14" s="117" t="s">
        <v>774</v>
      </c>
      <c r="E14" s="117">
        <v>0</v>
      </c>
      <c r="G14" s="117">
        <v>0</v>
      </c>
      <c r="H14" s="117"/>
      <c r="I14" s="117">
        <v>0</v>
      </c>
      <c r="J14" s="117"/>
      <c r="K14" s="117">
        <v>0</v>
      </c>
      <c r="L14" s="117"/>
      <c r="M14" s="117">
        <v>0</v>
      </c>
      <c r="N14" s="117"/>
      <c r="O14" s="117">
        <v>0</v>
      </c>
      <c r="P14" s="117"/>
      <c r="Q14" s="117">
        <v>0</v>
      </c>
      <c r="R14" s="117"/>
      <c r="S14" s="117">
        <v>0</v>
      </c>
    </row>
    <row r="15" spans="1:22" ht="18.75" x14ac:dyDescent="0.45">
      <c r="A15" s="117" t="s">
        <v>441</v>
      </c>
      <c r="C15" s="117" t="s">
        <v>775</v>
      </c>
      <c r="E15" s="117">
        <v>0</v>
      </c>
      <c r="G15" s="117">
        <v>0</v>
      </c>
      <c r="H15" s="117"/>
      <c r="I15" s="117">
        <v>0</v>
      </c>
      <c r="J15" s="117"/>
      <c r="K15" s="117">
        <v>0</v>
      </c>
      <c r="L15" s="117"/>
      <c r="M15" s="117">
        <v>0</v>
      </c>
      <c r="N15" s="117"/>
      <c r="O15" s="117">
        <v>0</v>
      </c>
      <c r="P15" s="117"/>
      <c r="Q15" s="117">
        <v>0</v>
      </c>
      <c r="R15" s="117"/>
      <c r="S15" s="117">
        <v>0</v>
      </c>
    </row>
    <row r="16" spans="1:22" ht="18.75" x14ac:dyDescent="0.45">
      <c r="A16" s="117" t="s">
        <v>450</v>
      </c>
      <c r="C16" s="117" t="s">
        <v>682</v>
      </c>
      <c r="E16" s="117">
        <v>0</v>
      </c>
      <c r="G16" s="117">
        <v>0</v>
      </c>
      <c r="H16" s="117"/>
      <c r="I16" s="117">
        <v>0</v>
      </c>
      <c r="J16" s="117"/>
      <c r="K16" s="117">
        <v>0</v>
      </c>
      <c r="L16" s="117"/>
      <c r="M16" s="117">
        <v>0</v>
      </c>
      <c r="N16" s="117"/>
      <c r="O16" s="117">
        <v>0</v>
      </c>
      <c r="P16" s="117"/>
      <c r="Q16" s="117">
        <v>0</v>
      </c>
      <c r="R16" s="117"/>
      <c r="S16" s="117">
        <v>-9453370113</v>
      </c>
    </row>
    <row r="17" spans="1:19" ht="18.75" x14ac:dyDescent="0.45">
      <c r="A17" s="117" t="s">
        <v>451</v>
      </c>
      <c r="C17" s="117" t="s">
        <v>683</v>
      </c>
      <c r="E17" s="117">
        <v>0</v>
      </c>
      <c r="G17" s="117">
        <v>0</v>
      </c>
      <c r="H17" s="117"/>
      <c r="I17" s="117">
        <v>0</v>
      </c>
      <c r="J17" s="117"/>
      <c r="K17" s="117">
        <v>0</v>
      </c>
      <c r="L17" s="117"/>
      <c r="M17" s="117">
        <v>0</v>
      </c>
      <c r="N17" s="117"/>
      <c r="O17" s="117">
        <v>0</v>
      </c>
      <c r="P17" s="117"/>
      <c r="Q17" s="117">
        <v>0</v>
      </c>
      <c r="R17" s="117"/>
      <c r="S17" s="117">
        <v>-4853260249</v>
      </c>
    </row>
    <row r="18" spans="1:19" ht="18.75" x14ac:dyDescent="0.45">
      <c r="A18" s="117" t="s">
        <v>338</v>
      </c>
      <c r="C18" s="117" t="s">
        <v>31</v>
      </c>
      <c r="E18" s="117">
        <v>1000</v>
      </c>
      <c r="G18" s="117">
        <v>650000</v>
      </c>
      <c r="H18" s="117"/>
      <c r="I18" s="117">
        <v>-13199151539</v>
      </c>
      <c r="J18" s="117"/>
      <c r="K18" s="117">
        <v>166</v>
      </c>
      <c r="L18" s="117"/>
      <c r="M18" s="117">
        <v>0</v>
      </c>
      <c r="N18" s="117"/>
      <c r="O18" s="117">
        <v>166</v>
      </c>
      <c r="P18" s="117"/>
      <c r="Q18" s="117">
        <v>-13199801705</v>
      </c>
      <c r="R18" s="117"/>
      <c r="S18" s="117">
        <v>-10959068617</v>
      </c>
    </row>
    <row r="19" spans="1:19" ht="18.75" x14ac:dyDescent="0.45">
      <c r="A19" s="117" t="s">
        <v>339</v>
      </c>
      <c r="C19" s="117" t="s">
        <v>142</v>
      </c>
      <c r="E19" s="117">
        <v>4797000</v>
      </c>
      <c r="G19" s="117">
        <v>4797000</v>
      </c>
      <c r="H19" s="117"/>
      <c r="I19" s="117">
        <v>2106527001</v>
      </c>
      <c r="J19" s="117"/>
      <c r="K19" s="117">
        <v>1204</v>
      </c>
      <c r="L19" s="117"/>
      <c r="M19" s="117">
        <v>0</v>
      </c>
      <c r="N19" s="117"/>
      <c r="O19" s="117">
        <v>542402</v>
      </c>
      <c r="P19" s="117"/>
      <c r="Q19" s="117">
        <v>2101728797</v>
      </c>
      <c r="R19" s="117"/>
      <c r="S19" s="117">
        <v>1329754372</v>
      </c>
    </row>
    <row r="20" spans="1:19" ht="18.75" x14ac:dyDescent="0.45">
      <c r="A20" s="117" t="s">
        <v>340</v>
      </c>
      <c r="C20" s="117" t="s">
        <v>27</v>
      </c>
      <c r="E20" s="117">
        <v>5916000</v>
      </c>
      <c r="G20" s="117">
        <v>0</v>
      </c>
      <c r="H20" s="117"/>
      <c r="I20" s="117">
        <v>4458463620</v>
      </c>
      <c r="J20" s="117"/>
      <c r="K20" s="117">
        <v>0</v>
      </c>
      <c r="L20" s="117"/>
      <c r="M20" s="117">
        <v>0</v>
      </c>
      <c r="N20" s="117"/>
      <c r="O20" s="117">
        <v>0</v>
      </c>
      <c r="P20" s="117"/>
      <c r="Q20" s="117">
        <v>-4458463620</v>
      </c>
      <c r="R20" s="117"/>
      <c r="S20" s="117">
        <v>-4458759314</v>
      </c>
    </row>
    <row r="21" spans="1:19" ht="18.75" x14ac:dyDescent="0.45">
      <c r="A21" s="117" t="s">
        <v>341</v>
      </c>
      <c r="C21" s="117" t="s">
        <v>84</v>
      </c>
      <c r="E21" s="117">
        <v>5293000</v>
      </c>
      <c r="G21" s="117">
        <v>0</v>
      </c>
      <c r="H21" s="117"/>
      <c r="I21" s="117">
        <v>160158000</v>
      </c>
      <c r="J21" s="117"/>
      <c r="K21" s="117">
        <v>0</v>
      </c>
      <c r="L21" s="117"/>
      <c r="M21" s="117">
        <v>0</v>
      </c>
      <c r="N21" s="117"/>
      <c r="O21" s="117">
        <v>41232</v>
      </c>
      <c r="P21" s="117"/>
      <c r="Q21" s="117">
        <v>160158000</v>
      </c>
      <c r="R21" s="117"/>
      <c r="S21" s="117">
        <v>49016471</v>
      </c>
    </row>
    <row r="22" spans="1:19" ht="18.75" x14ac:dyDescent="0.45">
      <c r="A22" s="117" t="s">
        <v>495</v>
      </c>
      <c r="C22" s="117" t="s">
        <v>731</v>
      </c>
      <c r="E22" s="228">
        <v>0</v>
      </c>
      <c r="F22" s="229"/>
      <c r="G22" s="228">
        <v>0</v>
      </c>
      <c r="H22" s="228"/>
      <c r="I22" s="228">
        <v>0</v>
      </c>
      <c r="J22" s="228"/>
      <c r="K22" s="228">
        <v>0</v>
      </c>
      <c r="L22" s="228"/>
      <c r="M22" s="228">
        <v>0</v>
      </c>
      <c r="N22" s="228"/>
      <c r="O22" s="228">
        <v>0</v>
      </c>
      <c r="P22" s="228"/>
      <c r="Q22" s="228">
        <v>0</v>
      </c>
      <c r="R22" s="117"/>
      <c r="S22" s="117">
        <v>602258</v>
      </c>
    </row>
    <row r="23" spans="1:19" ht="18.75" x14ac:dyDescent="0.45">
      <c r="A23" s="117" t="s">
        <v>393</v>
      </c>
      <c r="C23" s="117" t="s">
        <v>622</v>
      </c>
      <c r="E23" s="117">
        <v>0</v>
      </c>
      <c r="G23" s="117">
        <v>0</v>
      </c>
      <c r="H23" s="117"/>
      <c r="I23" s="117">
        <v>0</v>
      </c>
      <c r="J23" s="117"/>
      <c r="K23" s="117">
        <v>0</v>
      </c>
      <c r="L23" s="117"/>
      <c r="M23" s="117">
        <v>0</v>
      </c>
      <c r="N23" s="117"/>
      <c r="O23" s="117">
        <v>0</v>
      </c>
      <c r="P23" s="117"/>
      <c r="Q23" s="117">
        <v>0</v>
      </c>
      <c r="R23" s="117"/>
      <c r="S23" s="117">
        <v>-157032977</v>
      </c>
    </row>
    <row r="24" spans="1:19" ht="18.75" x14ac:dyDescent="0.45">
      <c r="A24" s="117" t="s">
        <v>392</v>
      </c>
      <c r="C24" s="117" t="s">
        <v>621</v>
      </c>
      <c r="E24" s="117">
        <v>0</v>
      </c>
      <c r="G24" s="117">
        <v>0</v>
      </c>
      <c r="H24" s="117"/>
      <c r="I24" s="117">
        <v>0</v>
      </c>
      <c r="J24" s="117"/>
      <c r="K24" s="117">
        <v>0</v>
      </c>
      <c r="L24" s="117"/>
      <c r="M24" s="117">
        <v>0</v>
      </c>
      <c r="N24" s="117"/>
      <c r="O24" s="117">
        <v>0</v>
      </c>
      <c r="P24" s="117"/>
      <c r="Q24" s="117">
        <v>0</v>
      </c>
      <c r="R24" s="117"/>
      <c r="S24" s="117">
        <v>-7841980</v>
      </c>
    </row>
    <row r="25" spans="1:19" ht="18.75" x14ac:dyDescent="0.45">
      <c r="A25" s="117" t="s">
        <v>457</v>
      </c>
      <c r="C25" s="117" t="s">
        <v>776</v>
      </c>
      <c r="E25" s="117">
        <v>0</v>
      </c>
      <c r="G25" s="117">
        <v>0</v>
      </c>
      <c r="H25" s="117"/>
      <c r="I25" s="117">
        <v>0</v>
      </c>
      <c r="J25" s="117"/>
      <c r="K25" s="117">
        <v>0</v>
      </c>
      <c r="L25" s="117"/>
      <c r="M25" s="117">
        <v>0</v>
      </c>
      <c r="N25" s="117"/>
      <c r="O25" s="117">
        <v>0</v>
      </c>
      <c r="P25" s="117"/>
      <c r="Q25" s="117">
        <v>0</v>
      </c>
      <c r="R25" s="117"/>
      <c r="S25" s="117">
        <v>0</v>
      </c>
    </row>
    <row r="26" spans="1:19" ht="18.75" x14ac:dyDescent="0.45">
      <c r="A26" s="117" t="s">
        <v>458</v>
      </c>
      <c r="C26" s="117" t="s">
        <v>777</v>
      </c>
      <c r="E26" s="117">
        <v>0</v>
      </c>
      <c r="G26" s="117">
        <v>0</v>
      </c>
      <c r="H26" s="117"/>
      <c r="I26" s="117">
        <v>0</v>
      </c>
      <c r="J26" s="117"/>
      <c r="K26" s="117">
        <v>0</v>
      </c>
      <c r="L26" s="117"/>
      <c r="M26" s="117">
        <v>0</v>
      </c>
      <c r="N26" s="117"/>
      <c r="O26" s="117">
        <v>0</v>
      </c>
      <c r="P26" s="117"/>
      <c r="Q26" s="117">
        <v>0</v>
      </c>
      <c r="R26" s="117"/>
      <c r="S26" s="117">
        <v>0</v>
      </c>
    </row>
    <row r="27" spans="1:19" ht="18.75" x14ac:dyDescent="0.45">
      <c r="A27" s="117" t="s">
        <v>459</v>
      </c>
      <c r="C27" s="117" t="s">
        <v>778</v>
      </c>
      <c r="E27" s="117">
        <v>0</v>
      </c>
      <c r="G27" s="117">
        <v>0</v>
      </c>
      <c r="H27" s="117"/>
      <c r="I27" s="117">
        <v>0</v>
      </c>
      <c r="J27" s="117"/>
      <c r="K27" s="117">
        <v>0</v>
      </c>
      <c r="L27" s="117"/>
      <c r="M27" s="117">
        <v>0</v>
      </c>
      <c r="N27" s="117"/>
      <c r="O27" s="117">
        <v>0</v>
      </c>
      <c r="P27" s="117"/>
      <c r="Q27" s="117">
        <v>0</v>
      </c>
      <c r="R27" s="117"/>
      <c r="S27" s="117">
        <v>0</v>
      </c>
    </row>
    <row r="28" spans="1:19" ht="18.75" x14ac:dyDescent="0.45">
      <c r="A28" s="117" t="s">
        <v>460</v>
      </c>
      <c r="C28" s="117" t="s">
        <v>779</v>
      </c>
      <c r="E28" s="117">
        <v>0</v>
      </c>
      <c r="G28" s="117">
        <v>0</v>
      </c>
      <c r="H28" s="117"/>
      <c r="I28" s="117">
        <v>0</v>
      </c>
      <c r="J28" s="117"/>
      <c r="K28" s="117">
        <v>0</v>
      </c>
      <c r="L28" s="117"/>
      <c r="M28" s="117">
        <v>0</v>
      </c>
      <c r="N28" s="117"/>
      <c r="O28" s="117">
        <v>0</v>
      </c>
      <c r="P28" s="117"/>
      <c r="Q28" s="117">
        <v>0</v>
      </c>
      <c r="R28" s="117"/>
      <c r="S28" s="117">
        <v>0</v>
      </c>
    </row>
    <row r="29" spans="1:19" ht="18.75" x14ac:dyDescent="0.45">
      <c r="A29" s="117" t="s">
        <v>461</v>
      </c>
      <c r="C29" s="117" t="s">
        <v>780</v>
      </c>
      <c r="E29" s="117">
        <v>0</v>
      </c>
      <c r="G29" s="117">
        <v>0</v>
      </c>
      <c r="H29" s="117"/>
      <c r="I29" s="117">
        <v>0</v>
      </c>
      <c r="J29" s="117"/>
      <c r="K29" s="117">
        <v>0</v>
      </c>
      <c r="L29" s="117"/>
      <c r="M29" s="117">
        <v>0</v>
      </c>
      <c r="N29" s="117"/>
      <c r="O29" s="117">
        <v>0</v>
      </c>
      <c r="P29" s="117"/>
      <c r="Q29" s="117">
        <v>0</v>
      </c>
      <c r="R29" s="117"/>
      <c r="S29" s="117">
        <v>0</v>
      </c>
    </row>
    <row r="30" spans="1:19" ht="18.75" x14ac:dyDescent="0.45">
      <c r="A30" s="117" t="s">
        <v>462</v>
      </c>
      <c r="C30" s="117" t="s">
        <v>781</v>
      </c>
      <c r="E30" s="117">
        <v>0</v>
      </c>
      <c r="G30" s="117">
        <v>0</v>
      </c>
      <c r="H30" s="117"/>
      <c r="I30" s="117">
        <v>0</v>
      </c>
      <c r="J30" s="117"/>
      <c r="K30" s="117">
        <v>0</v>
      </c>
      <c r="L30" s="117"/>
      <c r="M30" s="117">
        <v>0</v>
      </c>
      <c r="N30" s="117"/>
      <c r="O30" s="117">
        <v>0</v>
      </c>
      <c r="P30" s="117"/>
      <c r="Q30" s="117">
        <v>0</v>
      </c>
      <c r="R30" s="117"/>
      <c r="S30" s="117">
        <v>0</v>
      </c>
    </row>
    <row r="31" spans="1:19" ht="18.75" x14ac:dyDescent="0.45">
      <c r="A31" s="117" t="s">
        <v>350</v>
      </c>
      <c r="C31" s="117" t="s">
        <v>99</v>
      </c>
      <c r="E31" s="117">
        <v>5407000</v>
      </c>
      <c r="G31" s="117">
        <v>6603300000</v>
      </c>
      <c r="H31" s="117"/>
      <c r="I31" s="117">
        <v>725721000</v>
      </c>
      <c r="J31" s="117"/>
      <c r="K31" s="117">
        <v>3301650</v>
      </c>
      <c r="L31" s="117"/>
      <c r="M31" s="117">
        <v>33016500</v>
      </c>
      <c r="N31" s="117"/>
      <c r="O31" s="117">
        <v>373664</v>
      </c>
      <c r="P31" s="117"/>
      <c r="Q31" s="117">
        <v>1241114238</v>
      </c>
      <c r="R31" s="117"/>
      <c r="S31" s="117">
        <v>1277432388</v>
      </c>
    </row>
    <row r="32" spans="1:19" ht="18.75" x14ac:dyDescent="0.45">
      <c r="A32" s="117" t="s">
        <v>351</v>
      </c>
      <c r="C32" s="117" t="s">
        <v>165</v>
      </c>
      <c r="E32" s="117">
        <v>42341000</v>
      </c>
      <c r="G32" s="117">
        <v>94644000</v>
      </c>
      <c r="H32" s="117"/>
      <c r="I32" s="117">
        <v>5026685210</v>
      </c>
      <c r="J32" s="117"/>
      <c r="K32" s="117">
        <v>47322</v>
      </c>
      <c r="L32" s="117"/>
      <c r="M32" s="117">
        <v>473220</v>
      </c>
      <c r="N32" s="117"/>
      <c r="O32" s="117">
        <v>2651462</v>
      </c>
      <c r="P32" s="117"/>
      <c r="Q32" s="117">
        <v>5040120819</v>
      </c>
      <c r="R32" s="117"/>
      <c r="S32" s="117">
        <v>5055569599</v>
      </c>
    </row>
    <row r="33" spans="1:19" ht="18.75" x14ac:dyDescent="0.45">
      <c r="A33" s="117" t="s">
        <v>499</v>
      </c>
      <c r="C33" s="117" t="s">
        <v>735</v>
      </c>
      <c r="E33" s="228">
        <v>0</v>
      </c>
      <c r="F33" s="229"/>
      <c r="G33" s="228">
        <v>0</v>
      </c>
      <c r="H33" s="228"/>
      <c r="I33" s="228">
        <v>0</v>
      </c>
      <c r="J33" s="228"/>
      <c r="K33" s="228">
        <v>0</v>
      </c>
      <c r="L33" s="228"/>
      <c r="M33" s="228">
        <v>0</v>
      </c>
      <c r="N33" s="228"/>
      <c r="O33" s="228">
        <v>0</v>
      </c>
      <c r="P33" s="228"/>
      <c r="Q33" s="228">
        <v>0</v>
      </c>
      <c r="R33" s="117"/>
      <c r="S33" s="117">
        <v>87582040</v>
      </c>
    </row>
    <row r="34" spans="1:19" ht="18.75" x14ac:dyDescent="0.45">
      <c r="A34" s="117" t="s">
        <v>500</v>
      </c>
      <c r="C34" s="117" t="s">
        <v>736</v>
      </c>
      <c r="E34" s="228">
        <v>0</v>
      </c>
      <c r="F34" s="229"/>
      <c r="G34" s="228">
        <v>0</v>
      </c>
      <c r="H34" s="228"/>
      <c r="I34" s="228">
        <v>0</v>
      </c>
      <c r="J34" s="228"/>
      <c r="K34" s="228">
        <v>0</v>
      </c>
      <c r="L34" s="228"/>
      <c r="M34" s="228">
        <v>0</v>
      </c>
      <c r="N34" s="228"/>
      <c r="O34" s="228">
        <v>0</v>
      </c>
      <c r="P34" s="228"/>
      <c r="Q34" s="228">
        <v>0</v>
      </c>
      <c r="R34" s="117"/>
      <c r="S34" s="117">
        <v>98343054</v>
      </c>
    </row>
    <row r="35" spans="1:19" ht="19.5" thickBot="1" x14ac:dyDescent="0.25">
      <c r="A35" s="221" t="s">
        <v>761</v>
      </c>
      <c r="B35" s="221"/>
      <c r="C35" s="221"/>
      <c r="E35" s="59"/>
      <c r="F35" s="120"/>
      <c r="G35" s="57">
        <f>SUM(G9:G34)</f>
        <v>6760091000</v>
      </c>
      <c r="H35" s="120"/>
      <c r="I35" s="57">
        <f>SUM(I9:I34)</f>
        <v>6586831941</v>
      </c>
      <c r="J35" s="120"/>
      <c r="K35" s="57">
        <f>SUM(K9:K34)</f>
        <v>3364942</v>
      </c>
      <c r="L35" s="120"/>
      <c r="M35" s="57">
        <f>SUM(M9:M34)</f>
        <v>33489720</v>
      </c>
      <c r="N35" s="120"/>
      <c r="O35" s="57">
        <f>SUM(O9:O34)</f>
        <v>4250919</v>
      </c>
      <c r="P35" s="120"/>
      <c r="Q35" s="57">
        <f>SUM(Q9:Q34)</f>
        <v>-13368222718</v>
      </c>
      <c r="R35" s="120"/>
      <c r="S35" s="57">
        <f>SUM(S9:S34)</f>
        <v>-24231410255</v>
      </c>
    </row>
    <row r="36" spans="1:19" ht="19.5" thickTop="1" x14ac:dyDescent="0.2">
      <c r="A36" s="214">
        <v>22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</row>
    <row r="37" spans="1:19" ht="24" x14ac:dyDescent="0.2">
      <c r="A37" s="222" t="s">
        <v>0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</row>
    <row r="38" spans="1:19" ht="24" x14ac:dyDescent="0.2">
      <c r="A38" s="222" t="s">
        <v>259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</row>
    <row r="39" spans="1:19" ht="24" x14ac:dyDescent="0.2">
      <c r="A39" s="222" t="s">
        <v>2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</row>
    <row r="40" spans="1:19" ht="21" x14ac:dyDescent="0.2">
      <c r="A40" s="223" t="s">
        <v>800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</row>
    <row r="41" spans="1:19" ht="21" x14ac:dyDescent="0.2">
      <c r="E41" s="211" t="s">
        <v>274</v>
      </c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S41" s="3" t="s">
        <v>275</v>
      </c>
    </row>
    <row r="42" spans="1:19" ht="21" x14ac:dyDescent="0.2">
      <c r="A42" s="3" t="s">
        <v>772</v>
      </c>
      <c r="C42" s="3" t="s">
        <v>330</v>
      </c>
      <c r="E42" s="15" t="s">
        <v>13</v>
      </c>
      <c r="F42" s="116"/>
      <c r="G42" s="15" t="s">
        <v>331</v>
      </c>
      <c r="H42" s="116"/>
      <c r="I42" s="15" t="s">
        <v>332</v>
      </c>
      <c r="J42" s="116"/>
      <c r="K42" s="15" t="s">
        <v>333</v>
      </c>
      <c r="L42" s="116"/>
      <c r="M42" s="15" t="s">
        <v>334</v>
      </c>
      <c r="N42" s="116"/>
      <c r="O42" s="15" t="s">
        <v>335</v>
      </c>
      <c r="P42" s="116"/>
      <c r="Q42" s="15" t="s">
        <v>336</v>
      </c>
      <c r="S42" s="15" t="s">
        <v>336</v>
      </c>
    </row>
    <row r="43" spans="1:19" ht="18.75" x14ac:dyDescent="0.45">
      <c r="A43" s="221" t="s">
        <v>762</v>
      </c>
      <c r="B43" s="221"/>
      <c r="C43" s="221"/>
      <c r="E43" s="119">
        <f>E35</f>
        <v>0</v>
      </c>
      <c r="G43" s="119">
        <f>G35</f>
        <v>6760091000</v>
      </c>
      <c r="H43" s="117"/>
      <c r="I43" s="119">
        <f>I35</f>
        <v>6586831941</v>
      </c>
      <c r="J43" s="117"/>
      <c r="K43" s="119">
        <f>K35</f>
        <v>3364942</v>
      </c>
      <c r="L43" s="117"/>
      <c r="M43" s="119">
        <f>M35</f>
        <v>33489720</v>
      </c>
      <c r="N43" s="117"/>
      <c r="O43" s="119">
        <f>O35</f>
        <v>4250919</v>
      </c>
      <c r="P43" s="117"/>
      <c r="Q43" s="119">
        <f>Q35</f>
        <v>-13368222718</v>
      </c>
      <c r="R43" s="117"/>
      <c r="S43" s="119">
        <f>S35</f>
        <v>-24231410255</v>
      </c>
    </row>
    <row r="44" spans="1:19" ht="18.75" x14ac:dyDescent="0.45">
      <c r="A44" s="117" t="s">
        <v>501</v>
      </c>
      <c r="C44" s="117" t="s">
        <v>737</v>
      </c>
      <c r="E44" s="228">
        <v>0</v>
      </c>
      <c r="F44" s="229"/>
      <c r="G44" s="228">
        <v>0</v>
      </c>
      <c r="H44" s="228"/>
      <c r="I44" s="228">
        <v>0</v>
      </c>
      <c r="J44" s="228"/>
      <c r="K44" s="228">
        <v>0</v>
      </c>
      <c r="L44" s="228"/>
      <c r="M44" s="228">
        <v>0</v>
      </c>
      <c r="N44" s="228"/>
      <c r="O44" s="228">
        <v>0</v>
      </c>
      <c r="P44" s="228"/>
      <c r="Q44" s="228">
        <v>0</v>
      </c>
      <c r="R44" s="117"/>
      <c r="S44" s="117">
        <v>3919982</v>
      </c>
    </row>
    <row r="45" spans="1:19" ht="18.75" x14ac:dyDescent="0.45">
      <c r="A45" s="117" t="s">
        <v>400</v>
      </c>
      <c r="C45" s="117" t="s">
        <v>630</v>
      </c>
      <c r="E45" s="117">
        <v>0</v>
      </c>
      <c r="G45" s="117">
        <v>0</v>
      </c>
      <c r="H45" s="117"/>
      <c r="I45" s="117">
        <v>0</v>
      </c>
      <c r="J45" s="117"/>
      <c r="K45" s="117">
        <v>0</v>
      </c>
      <c r="L45" s="117"/>
      <c r="M45" s="117">
        <v>0</v>
      </c>
      <c r="N45" s="117"/>
      <c r="O45" s="117">
        <v>0</v>
      </c>
      <c r="P45" s="117"/>
      <c r="Q45" s="117">
        <v>0</v>
      </c>
      <c r="R45" s="117"/>
      <c r="S45" s="117">
        <v>9745918</v>
      </c>
    </row>
    <row r="46" spans="1:19" ht="18.75" x14ac:dyDescent="0.45">
      <c r="A46" s="117" t="s">
        <v>401</v>
      </c>
      <c r="C46" s="117" t="s">
        <v>631</v>
      </c>
      <c r="E46" s="117">
        <v>0</v>
      </c>
      <c r="G46" s="117">
        <v>0</v>
      </c>
      <c r="H46" s="117"/>
      <c r="I46" s="117">
        <v>0</v>
      </c>
      <c r="J46" s="117"/>
      <c r="K46" s="117">
        <v>0</v>
      </c>
      <c r="L46" s="117"/>
      <c r="M46" s="117">
        <v>0</v>
      </c>
      <c r="N46" s="117"/>
      <c r="O46" s="117">
        <v>0</v>
      </c>
      <c r="P46" s="117"/>
      <c r="Q46" s="117">
        <v>0</v>
      </c>
      <c r="R46" s="117"/>
      <c r="S46" s="117">
        <v>30928449</v>
      </c>
    </row>
    <row r="47" spans="1:19" ht="18.75" x14ac:dyDescent="0.45">
      <c r="A47" s="117" t="s">
        <v>402</v>
      </c>
      <c r="C47" s="117" t="s">
        <v>632</v>
      </c>
      <c r="E47" s="117">
        <v>0</v>
      </c>
      <c r="G47" s="117">
        <v>0</v>
      </c>
      <c r="H47" s="117"/>
      <c r="I47" s="117">
        <v>0</v>
      </c>
      <c r="J47" s="117"/>
      <c r="K47" s="117">
        <v>0</v>
      </c>
      <c r="L47" s="117"/>
      <c r="M47" s="117">
        <v>0</v>
      </c>
      <c r="N47" s="117"/>
      <c r="O47" s="117">
        <v>0</v>
      </c>
      <c r="P47" s="117"/>
      <c r="Q47" s="117">
        <v>0</v>
      </c>
      <c r="R47" s="117"/>
      <c r="S47" s="117">
        <v>96876</v>
      </c>
    </row>
    <row r="48" spans="1:19" ht="18.75" x14ac:dyDescent="0.45">
      <c r="A48" s="117" t="s">
        <v>496</v>
      </c>
      <c r="C48" s="117" t="s">
        <v>782</v>
      </c>
      <c r="E48" s="117">
        <v>0</v>
      </c>
      <c r="G48" s="117">
        <v>0</v>
      </c>
      <c r="H48" s="117"/>
      <c r="I48" s="117">
        <v>0</v>
      </c>
      <c r="J48" s="117"/>
      <c r="K48" s="117">
        <v>0</v>
      </c>
      <c r="L48" s="117"/>
      <c r="M48" s="117">
        <v>0</v>
      </c>
      <c r="N48" s="117"/>
      <c r="O48" s="117">
        <v>0</v>
      </c>
      <c r="P48" s="117"/>
      <c r="Q48" s="117">
        <v>0</v>
      </c>
      <c r="R48" s="117"/>
      <c r="S48" s="117">
        <v>10526066</v>
      </c>
    </row>
    <row r="49" spans="1:19" ht="18.75" x14ac:dyDescent="0.45">
      <c r="A49" s="117" t="s">
        <v>497</v>
      </c>
      <c r="C49" s="117" t="s">
        <v>783</v>
      </c>
      <c r="E49" s="117">
        <v>0</v>
      </c>
      <c r="G49" s="117">
        <v>0</v>
      </c>
      <c r="H49" s="117"/>
      <c r="I49" s="117">
        <v>0</v>
      </c>
      <c r="J49" s="117"/>
      <c r="K49" s="117">
        <v>0</v>
      </c>
      <c r="L49" s="117"/>
      <c r="M49" s="117">
        <v>0</v>
      </c>
      <c r="N49" s="117"/>
      <c r="O49" s="117">
        <v>0</v>
      </c>
      <c r="P49" s="117"/>
      <c r="Q49" s="117">
        <v>0</v>
      </c>
      <c r="R49" s="117"/>
      <c r="S49" s="117">
        <v>7825220</v>
      </c>
    </row>
    <row r="50" spans="1:19" ht="18.75" x14ac:dyDescent="0.45">
      <c r="A50" s="117" t="s">
        <v>498</v>
      </c>
      <c r="C50" s="117" t="s">
        <v>784</v>
      </c>
      <c r="E50" s="117">
        <v>0</v>
      </c>
      <c r="G50" s="117">
        <v>0</v>
      </c>
      <c r="H50" s="117"/>
      <c r="I50" s="117">
        <v>0</v>
      </c>
      <c r="J50" s="117"/>
      <c r="K50" s="117">
        <v>0</v>
      </c>
      <c r="L50" s="117"/>
      <c r="M50" s="117">
        <v>0</v>
      </c>
      <c r="N50" s="117"/>
      <c r="O50" s="117">
        <v>0</v>
      </c>
      <c r="P50" s="117"/>
      <c r="Q50" s="117">
        <v>0</v>
      </c>
      <c r="R50" s="117"/>
      <c r="S50" s="117">
        <v>2298409</v>
      </c>
    </row>
    <row r="51" spans="1:19" ht="18.75" x14ac:dyDescent="0.45">
      <c r="A51" s="117" t="s">
        <v>382</v>
      </c>
      <c r="C51" s="117" t="s">
        <v>611</v>
      </c>
      <c r="E51" s="117">
        <v>0</v>
      </c>
      <c r="G51" s="117">
        <v>0</v>
      </c>
      <c r="H51" s="117"/>
      <c r="I51" s="117">
        <v>0</v>
      </c>
      <c r="J51" s="117"/>
      <c r="K51" s="117">
        <v>0</v>
      </c>
      <c r="L51" s="117"/>
      <c r="M51" s="117">
        <v>0</v>
      </c>
      <c r="N51" s="117"/>
      <c r="O51" s="117">
        <v>0</v>
      </c>
      <c r="P51" s="117"/>
      <c r="Q51" s="117">
        <v>0</v>
      </c>
      <c r="R51" s="117"/>
      <c r="S51" s="117">
        <v>61544149</v>
      </c>
    </row>
    <row r="52" spans="1:19" ht="18.75" x14ac:dyDescent="0.45">
      <c r="A52" s="117" t="s">
        <v>383</v>
      </c>
      <c r="C52" s="117" t="s">
        <v>612</v>
      </c>
      <c r="E52" s="117">
        <v>0</v>
      </c>
      <c r="G52" s="117">
        <v>0</v>
      </c>
      <c r="H52" s="117"/>
      <c r="I52" s="117">
        <v>0</v>
      </c>
      <c r="J52" s="117"/>
      <c r="K52" s="117">
        <v>0</v>
      </c>
      <c r="L52" s="117"/>
      <c r="M52" s="117">
        <v>0</v>
      </c>
      <c r="N52" s="117"/>
      <c r="O52" s="117">
        <v>0</v>
      </c>
      <c r="P52" s="117"/>
      <c r="Q52" s="117">
        <v>0</v>
      </c>
      <c r="R52" s="117"/>
      <c r="S52" s="117">
        <v>980748</v>
      </c>
    </row>
    <row r="53" spans="1:19" ht="18.75" x14ac:dyDescent="0.45">
      <c r="A53" s="117" t="s">
        <v>384</v>
      </c>
      <c r="C53" s="117" t="s">
        <v>613</v>
      </c>
      <c r="E53" s="117">
        <v>0</v>
      </c>
      <c r="G53" s="117">
        <v>0</v>
      </c>
      <c r="H53" s="117"/>
      <c r="I53" s="117">
        <v>0</v>
      </c>
      <c r="J53" s="117"/>
      <c r="K53" s="117">
        <v>0</v>
      </c>
      <c r="L53" s="117"/>
      <c r="M53" s="117">
        <v>0</v>
      </c>
      <c r="N53" s="117"/>
      <c r="O53" s="117">
        <v>0</v>
      </c>
      <c r="P53" s="117"/>
      <c r="Q53" s="117">
        <v>0</v>
      </c>
      <c r="R53" s="117"/>
      <c r="S53" s="117">
        <v>36536756</v>
      </c>
    </row>
    <row r="54" spans="1:19" ht="18.75" x14ac:dyDescent="0.45">
      <c r="A54" s="117" t="s">
        <v>385</v>
      </c>
      <c r="C54" s="117" t="s">
        <v>614</v>
      </c>
      <c r="E54" s="117">
        <v>0</v>
      </c>
      <c r="G54" s="117">
        <v>0</v>
      </c>
      <c r="H54" s="117"/>
      <c r="I54" s="117">
        <v>0</v>
      </c>
      <c r="J54" s="117"/>
      <c r="K54" s="117">
        <v>0</v>
      </c>
      <c r="L54" s="117"/>
      <c r="M54" s="117">
        <v>0</v>
      </c>
      <c r="N54" s="117"/>
      <c r="O54" s="117">
        <v>0</v>
      </c>
      <c r="P54" s="117"/>
      <c r="Q54" s="117">
        <v>0</v>
      </c>
      <c r="R54" s="117"/>
      <c r="S54" s="117">
        <v>534819068</v>
      </c>
    </row>
    <row r="55" spans="1:19" ht="18.75" x14ac:dyDescent="0.45">
      <c r="A55" s="117" t="s">
        <v>505</v>
      </c>
      <c r="C55" s="117" t="s">
        <v>744</v>
      </c>
      <c r="E55" s="117">
        <v>0</v>
      </c>
      <c r="G55" s="117">
        <v>0</v>
      </c>
      <c r="H55" s="117"/>
      <c r="I55" s="117">
        <v>0</v>
      </c>
      <c r="J55" s="117"/>
      <c r="K55" s="117">
        <v>0</v>
      </c>
      <c r="L55" s="117"/>
      <c r="M55" s="117">
        <v>0</v>
      </c>
      <c r="N55" s="117"/>
      <c r="O55" s="117">
        <v>0</v>
      </c>
      <c r="P55" s="117"/>
      <c r="Q55" s="117">
        <v>0</v>
      </c>
      <c r="R55" s="117"/>
      <c r="S55" s="117">
        <v>49820000</v>
      </c>
    </row>
    <row r="56" spans="1:19" ht="18.75" x14ac:dyDescent="0.45">
      <c r="A56" s="117" t="s">
        <v>405</v>
      </c>
      <c r="C56" s="117" t="s">
        <v>636</v>
      </c>
      <c r="E56" s="117">
        <v>0</v>
      </c>
      <c r="G56" s="117">
        <v>0</v>
      </c>
      <c r="H56" s="117"/>
      <c r="I56" s="117">
        <v>0</v>
      </c>
      <c r="J56" s="117"/>
      <c r="K56" s="117">
        <v>0</v>
      </c>
      <c r="L56" s="117"/>
      <c r="M56" s="117">
        <v>0</v>
      </c>
      <c r="N56" s="117"/>
      <c r="O56" s="117">
        <v>0</v>
      </c>
      <c r="P56" s="117"/>
      <c r="Q56" s="117">
        <v>0</v>
      </c>
      <c r="R56" s="117"/>
      <c r="S56" s="117">
        <v>6674386</v>
      </c>
    </row>
    <row r="57" spans="1:19" ht="18.75" x14ac:dyDescent="0.45">
      <c r="A57" s="117" t="s">
        <v>406</v>
      </c>
      <c r="C57" s="117" t="s">
        <v>637</v>
      </c>
      <c r="E57" s="117">
        <v>0</v>
      </c>
      <c r="G57" s="117">
        <v>0</v>
      </c>
      <c r="H57" s="117"/>
      <c r="I57" s="117">
        <v>0</v>
      </c>
      <c r="J57" s="117"/>
      <c r="K57" s="117">
        <v>0</v>
      </c>
      <c r="L57" s="117"/>
      <c r="M57" s="117">
        <v>0</v>
      </c>
      <c r="N57" s="117"/>
      <c r="O57" s="117">
        <v>0</v>
      </c>
      <c r="P57" s="117"/>
      <c r="Q57" s="117">
        <v>0</v>
      </c>
      <c r="R57" s="117"/>
      <c r="S57" s="117">
        <v>138482382</v>
      </c>
    </row>
    <row r="58" spans="1:19" ht="18.75" x14ac:dyDescent="0.45">
      <c r="A58" s="117" t="s">
        <v>407</v>
      </c>
      <c r="C58" s="117" t="s">
        <v>638</v>
      </c>
      <c r="E58" s="117">
        <v>0</v>
      </c>
      <c r="G58" s="117">
        <v>0</v>
      </c>
      <c r="H58" s="117"/>
      <c r="I58" s="117">
        <v>0</v>
      </c>
      <c r="J58" s="117"/>
      <c r="K58" s="117">
        <v>0</v>
      </c>
      <c r="L58" s="117"/>
      <c r="M58" s="117">
        <v>0</v>
      </c>
      <c r="N58" s="117"/>
      <c r="O58" s="117">
        <v>0</v>
      </c>
      <c r="P58" s="117"/>
      <c r="Q58" s="117">
        <v>0</v>
      </c>
      <c r="R58" s="117"/>
      <c r="S58" s="117">
        <v>-22595148</v>
      </c>
    </row>
    <row r="59" spans="1:19" ht="18.75" x14ac:dyDescent="0.45">
      <c r="A59" s="117" t="s">
        <v>408</v>
      </c>
      <c r="C59" s="117" t="s">
        <v>639</v>
      </c>
      <c r="E59" s="117">
        <v>0</v>
      </c>
      <c r="G59" s="117">
        <v>0</v>
      </c>
      <c r="H59" s="117"/>
      <c r="I59" s="117">
        <v>0</v>
      </c>
      <c r="J59" s="117"/>
      <c r="K59" s="117">
        <v>0</v>
      </c>
      <c r="L59" s="117"/>
      <c r="M59" s="117">
        <v>0</v>
      </c>
      <c r="N59" s="117"/>
      <c r="O59" s="117">
        <v>0</v>
      </c>
      <c r="P59" s="117"/>
      <c r="Q59" s="117">
        <v>0</v>
      </c>
      <c r="R59" s="117"/>
      <c r="S59" s="117">
        <v>718985085</v>
      </c>
    </row>
    <row r="60" spans="1:19" ht="18.75" x14ac:dyDescent="0.45">
      <c r="A60" s="117" t="s">
        <v>409</v>
      </c>
      <c r="C60" s="117" t="s">
        <v>640</v>
      </c>
      <c r="E60" s="117">
        <v>0</v>
      </c>
      <c r="G60" s="117">
        <v>0</v>
      </c>
      <c r="H60" s="117"/>
      <c r="I60" s="117">
        <v>0</v>
      </c>
      <c r="J60" s="117"/>
      <c r="K60" s="117">
        <v>0</v>
      </c>
      <c r="L60" s="117"/>
      <c r="M60" s="117">
        <v>0</v>
      </c>
      <c r="N60" s="117"/>
      <c r="O60" s="117">
        <v>0</v>
      </c>
      <c r="P60" s="117"/>
      <c r="Q60" s="117">
        <v>0</v>
      </c>
      <c r="R60" s="117"/>
      <c r="S60" s="117">
        <v>-889278886</v>
      </c>
    </row>
    <row r="61" spans="1:19" ht="18.75" x14ac:dyDescent="0.45">
      <c r="A61" s="117" t="s">
        <v>410</v>
      </c>
      <c r="C61" s="117" t="s">
        <v>641</v>
      </c>
      <c r="E61" s="117">
        <v>0</v>
      </c>
      <c r="G61" s="117">
        <v>0</v>
      </c>
      <c r="H61" s="117"/>
      <c r="I61" s="117">
        <v>0</v>
      </c>
      <c r="J61" s="117"/>
      <c r="K61" s="117">
        <v>0</v>
      </c>
      <c r="L61" s="117"/>
      <c r="M61" s="117">
        <v>0</v>
      </c>
      <c r="N61" s="117"/>
      <c r="O61" s="117">
        <v>0</v>
      </c>
      <c r="P61" s="117"/>
      <c r="Q61" s="117">
        <v>0</v>
      </c>
      <c r="R61" s="117"/>
      <c r="S61" s="117">
        <v>837526145</v>
      </c>
    </row>
    <row r="62" spans="1:19" ht="18.75" x14ac:dyDescent="0.45">
      <c r="A62" s="117" t="s">
        <v>438</v>
      </c>
      <c r="C62" s="117" t="s">
        <v>669</v>
      </c>
      <c r="E62" s="117">
        <v>0</v>
      </c>
      <c r="G62" s="117">
        <v>0</v>
      </c>
      <c r="H62" s="117"/>
      <c r="I62" s="117">
        <v>0</v>
      </c>
      <c r="J62" s="117"/>
      <c r="K62" s="117">
        <v>0</v>
      </c>
      <c r="L62" s="117"/>
      <c r="M62" s="117">
        <v>0</v>
      </c>
      <c r="N62" s="117"/>
      <c r="O62" s="117">
        <v>0</v>
      </c>
      <c r="P62" s="117"/>
      <c r="Q62" s="117">
        <v>0</v>
      </c>
      <c r="R62" s="117"/>
      <c r="S62" s="117">
        <v>429056866</v>
      </c>
    </row>
    <row r="63" spans="1:19" ht="18.75" x14ac:dyDescent="0.45">
      <c r="A63" s="117" t="s">
        <v>431</v>
      </c>
      <c r="C63" s="117" t="s">
        <v>662</v>
      </c>
      <c r="E63" s="117">
        <v>0</v>
      </c>
      <c r="G63" s="117">
        <v>0</v>
      </c>
      <c r="H63" s="117"/>
      <c r="I63" s="117">
        <v>0</v>
      </c>
      <c r="J63" s="117"/>
      <c r="K63" s="117">
        <v>0</v>
      </c>
      <c r="L63" s="117"/>
      <c r="M63" s="117">
        <v>0</v>
      </c>
      <c r="N63" s="117"/>
      <c r="O63" s="117">
        <v>0</v>
      </c>
      <c r="P63" s="117"/>
      <c r="Q63" s="117">
        <v>0</v>
      </c>
      <c r="R63" s="117"/>
      <c r="S63" s="117">
        <v>337281204</v>
      </c>
    </row>
    <row r="64" spans="1:19" ht="18.75" x14ac:dyDescent="0.45">
      <c r="A64" s="117" t="s">
        <v>432</v>
      </c>
      <c r="C64" s="117" t="s">
        <v>663</v>
      </c>
      <c r="E64" s="117">
        <v>0</v>
      </c>
      <c r="G64" s="117">
        <v>0</v>
      </c>
      <c r="H64" s="117"/>
      <c r="I64" s="117">
        <v>0</v>
      </c>
      <c r="J64" s="117"/>
      <c r="K64" s="117">
        <v>0</v>
      </c>
      <c r="L64" s="117"/>
      <c r="M64" s="117">
        <v>0</v>
      </c>
      <c r="N64" s="117"/>
      <c r="O64" s="117">
        <v>0</v>
      </c>
      <c r="P64" s="117"/>
      <c r="Q64" s="117">
        <v>0</v>
      </c>
      <c r="R64" s="117"/>
      <c r="S64" s="117">
        <v>3997515367</v>
      </c>
    </row>
    <row r="65" spans="1:19" ht="18.75" x14ac:dyDescent="0.45">
      <c r="A65" s="117" t="s">
        <v>433</v>
      </c>
      <c r="C65" s="117" t="s">
        <v>664</v>
      </c>
      <c r="E65" s="117">
        <v>0</v>
      </c>
      <c r="G65" s="117">
        <v>0</v>
      </c>
      <c r="H65" s="117"/>
      <c r="I65" s="117">
        <v>0</v>
      </c>
      <c r="J65" s="117"/>
      <c r="K65" s="117">
        <v>0</v>
      </c>
      <c r="L65" s="117"/>
      <c r="M65" s="117">
        <v>0</v>
      </c>
      <c r="N65" s="117"/>
      <c r="O65" s="117">
        <v>0</v>
      </c>
      <c r="P65" s="117"/>
      <c r="Q65" s="117">
        <v>0</v>
      </c>
      <c r="R65" s="117"/>
      <c r="S65" s="117">
        <v>412295378</v>
      </c>
    </row>
    <row r="66" spans="1:19" ht="18.75" x14ac:dyDescent="0.45">
      <c r="A66" s="117" t="s">
        <v>434</v>
      </c>
      <c r="C66" s="117" t="s">
        <v>665</v>
      </c>
      <c r="E66" s="117">
        <v>0</v>
      </c>
      <c r="G66" s="117">
        <v>0</v>
      </c>
      <c r="H66" s="117"/>
      <c r="I66" s="117">
        <v>0</v>
      </c>
      <c r="J66" s="117"/>
      <c r="K66" s="117">
        <v>0</v>
      </c>
      <c r="L66" s="117"/>
      <c r="M66" s="117">
        <v>0</v>
      </c>
      <c r="N66" s="117"/>
      <c r="O66" s="117">
        <v>0</v>
      </c>
      <c r="P66" s="117"/>
      <c r="Q66" s="117">
        <v>0</v>
      </c>
      <c r="R66" s="117"/>
      <c r="S66" s="117">
        <v>2616006358</v>
      </c>
    </row>
    <row r="67" spans="1:19" ht="18.75" x14ac:dyDescent="0.45">
      <c r="A67" s="117" t="s">
        <v>435</v>
      </c>
      <c r="C67" s="117" t="s">
        <v>666</v>
      </c>
      <c r="E67" s="117">
        <v>0</v>
      </c>
      <c r="G67" s="117">
        <v>0</v>
      </c>
      <c r="H67" s="117"/>
      <c r="I67" s="117">
        <v>0</v>
      </c>
      <c r="J67" s="117"/>
      <c r="K67" s="117">
        <v>0</v>
      </c>
      <c r="L67" s="117"/>
      <c r="M67" s="117">
        <v>0</v>
      </c>
      <c r="N67" s="117"/>
      <c r="O67" s="117">
        <v>0</v>
      </c>
      <c r="P67" s="117"/>
      <c r="Q67" s="117">
        <v>0</v>
      </c>
      <c r="R67" s="117"/>
      <c r="S67" s="117">
        <v>3830111134</v>
      </c>
    </row>
    <row r="68" spans="1:19" ht="18.75" x14ac:dyDescent="0.45">
      <c r="A68" s="117" t="s">
        <v>436</v>
      </c>
      <c r="C68" s="117" t="s">
        <v>667</v>
      </c>
      <c r="E68" s="117">
        <v>0</v>
      </c>
      <c r="G68" s="117">
        <v>0</v>
      </c>
      <c r="H68" s="117"/>
      <c r="I68" s="117">
        <v>0</v>
      </c>
      <c r="J68" s="117"/>
      <c r="K68" s="117">
        <v>0</v>
      </c>
      <c r="L68" s="117"/>
      <c r="M68" s="117">
        <v>0</v>
      </c>
      <c r="N68" s="117"/>
      <c r="O68" s="117">
        <v>0</v>
      </c>
      <c r="P68" s="117"/>
      <c r="Q68" s="117">
        <v>0</v>
      </c>
      <c r="R68" s="117"/>
      <c r="S68" s="117">
        <v>2184129107</v>
      </c>
    </row>
    <row r="69" spans="1:19" ht="18.75" x14ac:dyDescent="0.45">
      <c r="A69" s="117" t="s">
        <v>437</v>
      </c>
      <c r="C69" s="117" t="s">
        <v>668</v>
      </c>
      <c r="E69" s="117">
        <v>0</v>
      </c>
      <c r="G69" s="117">
        <v>0</v>
      </c>
      <c r="H69" s="117"/>
      <c r="I69" s="117">
        <v>0</v>
      </c>
      <c r="J69" s="117"/>
      <c r="K69" s="117">
        <v>0</v>
      </c>
      <c r="L69" s="117"/>
      <c r="M69" s="117">
        <v>0</v>
      </c>
      <c r="N69" s="117"/>
      <c r="O69" s="117">
        <v>0</v>
      </c>
      <c r="P69" s="117"/>
      <c r="Q69" s="117">
        <v>0</v>
      </c>
      <c r="R69" s="117"/>
      <c r="S69" s="117">
        <v>331626677</v>
      </c>
    </row>
    <row r="70" spans="1:19" ht="18.75" x14ac:dyDescent="0.45">
      <c r="A70" s="117" t="s">
        <v>512</v>
      </c>
      <c r="C70" s="117" t="s">
        <v>750</v>
      </c>
      <c r="E70" s="117">
        <v>0</v>
      </c>
      <c r="G70" s="117">
        <v>0</v>
      </c>
      <c r="H70" s="117"/>
      <c r="I70" s="117">
        <v>0</v>
      </c>
      <c r="J70" s="117"/>
      <c r="K70" s="117">
        <v>0</v>
      </c>
      <c r="L70" s="117"/>
      <c r="M70" s="117">
        <v>0</v>
      </c>
      <c r="N70" s="117"/>
      <c r="O70" s="117">
        <v>0</v>
      </c>
      <c r="P70" s="117"/>
      <c r="Q70" s="117">
        <v>0</v>
      </c>
      <c r="R70" s="117"/>
      <c r="S70" s="117">
        <v>21524582</v>
      </c>
    </row>
    <row r="71" spans="1:19" ht="18.75" x14ac:dyDescent="0.45">
      <c r="A71" s="117" t="s">
        <v>513</v>
      </c>
      <c r="C71" s="117" t="s">
        <v>751</v>
      </c>
      <c r="E71" s="117">
        <v>0</v>
      </c>
      <c r="G71" s="117">
        <v>0</v>
      </c>
      <c r="H71" s="117"/>
      <c r="I71" s="117">
        <v>0</v>
      </c>
      <c r="J71" s="117"/>
      <c r="K71" s="117">
        <v>0</v>
      </c>
      <c r="L71" s="117"/>
      <c r="M71" s="117">
        <v>0</v>
      </c>
      <c r="N71" s="117"/>
      <c r="O71" s="117">
        <v>0</v>
      </c>
      <c r="P71" s="117"/>
      <c r="Q71" s="117">
        <v>0</v>
      </c>
      <c r="R71" s="117"/>
      <c r="S71" s="117">
        <v>4641160816</v>
      </c>
    </row>
    <row r="72" spans="1:19" ht="18.75" x14ac:dyDescent="0.45">
      <c r="A72" s="117" t="s">
        <v>510</v>
      </c>
      <c r="C72" s="117" t="s">
        <v>748</v>
      </c>
      <c r="E72" s="117">
        <v>0</v>
      </c>
      <c r="G72" s="117">
        <v>0</v>
      </c>
      <c r="H72" s="117"/>
      <c r="I72" s="117">
        <v>0</v>
      </c>
      <c r="J72" s="117"/>
      <c r="K72" s="117">
        <v>0</v>
      </c>
      <c r="L72" s="117"/>
      <c r="M72" s="117">
        <v>0</v>
      </c>
      <c r="N72" s="117"/>
      <c r="O72" s="117">
        <v>0</v>
      </c>
      <c r="P72" s="117"/>
      <c r="Q72" s="117">
        <v>0</v>
      </c>
      <c r="R72" s="117"/>
      <c r="S72" s="117">
        <v>45337048909</v>
      </c>
    </row>
    <row r="73" spans="1:19" ht="18.75" x14ac:dyDescent="0.45">
      <c r="A73" s="117" t="s">
        <v>514</v>
      </c>
      <c r="C73" s="117" t="s">
        <v>752</v>
      </c>
      <c r="E73" s="117">
        <v>0</v>
      </c>
      <c r="G73" s="117">
        <v>0</v>
      </c>
      <c r="H73" s="117"/>
      <c r="I73" s="117">
        <v>0</v>
      </c>
      <c r="J73" s="117"/>
      <c r="K73" s="117">
        <v>0</v>
      </c>
      <c r="L73" s="117"/>
      <c r="M73" s="117">
        <v>0</v>
      </c>
      <c r="N73" s="117"/>
      <c r="O73" s="117">
        <v>0</v>
      </c>
      <c r="P73" s="117"/>
      <c r="Q73" s="117">
        <v>0</v>
      </c>
      <c r="R73" s="117"/>
      <c r="S73" s="117">
        <v>3810163689</v>
      </c>
    </row>
    <row r="74" spans="1:19" ht="19.5" thickBot="1" x14ac:dyDescent="0.25">
      <c r="A74" s="221" t="s">
        <v>761</v>
      </c>
      <c r="B74" s="221"/>
      <c r="C74" s="221"/>
      <c r="E74" s="155"/>
      <c r="G74" s="13">
        <f>SUM(G43:G73)</f>
        <v>6760091000</v>
      </c>
      <c r="I74" s="13">
        <f>SUM(I43:I73)</f>
        <v>6586831941</v>
      </c>
      <c r="K74" s="13">
        <f>SUM(K43:K73)</f>
        <v>3364942</v>
      </c>
      <c r="M74" s="13">
        <f>SUM(M43:M73)</f>
        <v>33489720</v>
      </c>
      <c r="O74" s="13">
        <f>SUM(O43:O73)</f>
        <v>4250919</v>
      </c>
      <c r="Q74" s="13">
        <f>SUM(Q43:Q73)</f>
        <v>-13368222718</v>
      </c>
      <c r="S74" s="13">
        <f>SUM(S43:S73)</f>
        <v>45255345437</v>
      </c>
    </row>
    <row r="75" spans="1:19" ht="19.5" thickTop="1" x14ac:dyDescent="0.2">
      <c r="A75" s="119"/>
      <c r="B75" s="119"/>
      <c r="C75" s="119"/>
      <c r="E75" s="9"/>
      <c r="G75" s="9"/>
      <c r="I75" s="9"/>
      <c r="K75" s="9"/>
      <c r="M75" s="9"/>
      <c r="O75" s="9"/>
      <c r="Q75" s="9"/>
      <c r="S75" s="9"/>
    </row>
    <row r="76" spans="1:19" ht="18.75" x14ac:dyDescent="0.2">
      <c r="A76" s="119"/>
      <c r="B76" s="119"/>
      <c r="C76" s="119"/>
      <c r="E76" s="9"/>
      <c r="G76" s="9"/>
      <c r="I76" s="9"/>
      <c r="K76" s="9"/>
      <c r="M76" s="9"/>
      <c r="O76" s="9"/>
      <c r="Q76" s="9"/>
      <c r="S76" s="9"/>
    </row>
    <row r="77" spans="1:19" ht="18.75" x14ac:dyDescent="0.2">
      <c r="A77" s="214">
        <v>23</v>
      </c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</row>
    <row r="78" spans="1:19" ht="24" x14ac:dyDescent="0.2">
      <c r="A78" s="222" t="s">
        <v>0</v>
      </c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</row>
    <row r="79" spans="1:19" ht="24" x14ac:dyDescent="0.2">
      <c r="A79" s="222" t="s">
        <v>259</v>
      </c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</row>
    <row r="80" spans="1:19" ht="24" x14ac:dyDescent="0.2">
      <c r="A80" s="222" t="s">
        <v>2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</row>
    <row r="81" spans="1:19" ht="21" x14ac:dyDescent="0.2">
      <c r="A81" s="223" t="s">
        <v>800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</row>
    <row r="82" spans="1:19" ht="21" x14ac:dyDescent="0.2">
      <c r="E82" s="211" t="s">
        <v>274</v>
      </c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S82" s="3" t="s">
        <v>275</v>
      </c>
    </row>
    <row r="83" spans="1:19" ht="21" x14ac:dyDescent="0.2">
      <c r="A83" s="3" t="s">
        <v>772</v>
      </c>
      <c r="C83" s="3" t="s">
        <v>330</v>
      </c>
      <c r="E83" s="15" t="s">
        <v>13</v>
      </c>
      <c r="F83" s="116"/>
      <c r="G83" s="15" t="s">
        <v>331</v>
      </c>
      <c r="H83" s="116"/>
      <c r="I83" s="15" t="s">
        <v>332</v>
      </c>
      <c r="J83" s="116"/>
      <c r="K83" s="15" t="s">
        <v>333</v>
      </c>
      <c r="L83" s="116"/>
      <c r="M83" s="15" t="s">
        <v>334</v>
      </c>
      <c r="N83" s="116"/>
      <c r="O83" s="15" t="s">
        <v>335</v>
      </c>
      <c r="P83" s="116"/>
      <c r="Q83" s="15" t="s">
        <v>336</v>
      </c>
      <c r="S83" s="15" t="s">
        <v>336</v>
      </c>
    </row>
    <row r="84" spans="1:19" ht="18.75" x14ac:dyDescent="0.45">
      <c r="A84" s="221" t="s">
        <v>762</v>
      </c>
      <c r="B84" s="221"/>
      <c r="C84" s="221"/>
      <c r="E84" s="119">
        <f>E74</f>
        <v>0</v>
      </c>
      <c r="G84" s="119">
        <f>G74</f>
        <v>6760091000</v>
      </c>
      <c r="H84" s="117"/>
      <c r="I84" s="119">
        <f>I74</f>
        <v>6586831941</v>
      </c>
      <c r="J84" s="117"/>
      <c r="K84" s="119">
        <f>K74</f>
        <v>3364942</v>
      </c>
      <c r="L84" s="117"/>
      <c r="M84" s="119">
        <f>M74</f>
        <v>33489720</v>
      </c>
      <c r="N84" s="117"/>
      <c r="O84" s="119">
        <f>O74</f>
        <v>4250919</v>
      </c>
      <c r="P84" s="117"/>
      <c r="Q84" s="119">
        <f>Q74</f>
        <v>-13368222718</v>
      </c>
      <c r="R84" s="117"/>
      <c r="S84" s="119">
        <f>S74</f>
        <v>45255345437</v>
      </c>
    </row>
    <row r="85" spans="1:19" ht="18.75" x14ac:dyDescent="0.45">
      <c r="A85" s="117" t="s">
        <v>511</v>
      </c>
      <c r="C85" s="117" t="s">
        <v>749</v>
      </c>
      <c r="E85" s="117">
        <v>0</v>
      </c>
      <c r="G85" s="117">
        <v>0</v>
      </c>
      <c r="H85" s="117"/>
      <c r="I85" s="117">
        <v>0</v>
      </c>
      <c r="J85" s="117"/>
      <c r="K85" s="117">
        <v>0</v>
      </c>
      <c r="L85" s="117"/>
      <c r="M85" s="117">
        <v>0</v>
      </c>
      <c r="N85" s="117"/>
      <c r="O85" s="117">
        <v>0</v>
      </c>
      <c r="P85" s="117"/>
      <c r="Q85" s="117">
        <v>0</v>
      </c>
      <c r="R85" s="117"/>
      <c r="S85" s="117">
        <v>159297623</v>
      </c>
    </row>
    <row r="86" spans="1:19" ht="18.75" x14ac:dyDescent="0.45">
      <c r="A86" s="117" t="s">
        <v>357</v>
      </c>
      <c r="C86" s="117" t="s">
        <v>101</v>
      </c>
      <c r="E86" s="117">
        <v>50000</v>
      </c>
      <c r="G86" s="117">
        <v>110000000</v>
      </c>
      <c r="H86" s="117"/>
      <c r="I86" s="117">
        <v>7000000</v>
      </c>
      <c r="J86" s="117"/>
      <c r="K86" s="117">
        <v>55000</v>
      </c>
      <c r="L86" s="117"/>
      <c r="M86" s="117">
        <v>550000</v>
      </c>
      <c r="N86" s="117"/>
      <c r="O86" s="117">
        <v>1802</v>
      </c>
      <c r="P86" s="117"/>
      <c r="Q86" s="117">
        <v>-19559780</v>
      </c>
      <c r="R86" s="117"/>
      <c r="S86" s="117">
        <v>-18954780</v>
      </c>
    </row>
    <row r="87" spans="1:19" ht="18.75" x14ac:dyDescent="0.45">
      <c r="A87" s="117" t="s">
        <v>358</v>
      </c>
      <c r="C87" s="117" t="s">
        <v>179</v>
      </c>
      <c r="E87" s="117">
        <v>105000000</v>
      </c>
      <c r="G87" s="117">
        <v>1920314432.7</v>
      </c>
      <c r="H87" s="117"/>
      <c r="I87" s="117">
        <v>7046513497</v>
      </c>
      <c r="J87" s="117"/>
      <c r="K87" s="117">
        <v>494050</v>
      </c>
      <c r="L87" s="117"/>
      <c r="M87" s="117">
        <v>0</v>
      </c>
      <c r="N87" s="117"/>
      <c r="O87" s="117">
        <v>8057294</v>
      </c>
      <c r="P87" s="117"/>
      <c r="Q87" s="117">
        <v>5125705014.3000002</v>
      </c>
      <c r="R87" s="117"/>
      <c r="S87" s="117">
        <v>9632054672</v>
      </c>
    </row>
    <row r="88" spans="1:19" ht="18.75" x14ac:dyDescent="0.45">
      <c r="A88" s="117" t="s">
        <v>359</v>
      </c>
      <c r="C88" s="117" t="s">
        <v>104</v>
      </c>
      <c r="E88" s="117">
        <v>45431000</v>
      </c>
      <c r="G88" s="117">
        <v>45431000</v>
      </c>
      <c r="H88" s="117"/>
      <c r="I88" s="117">
        <v>3417731958</v>
      </c>
      <c r="J88" s="117"/>
      <c r="K88" s="117">
        <v>11540</v>
      </c>
      <c r="L88" s="117"/>
      <c r="M88" s="117">
        <v>0</v>
      </c>
      <c r="N88" s="117"/>
      <c r="O88" s="117">
        <v>10333269</v>
      </c>
      <c r="P88" s="117"/>
      <c r="Q88" s="117">
        <v>3372289418</v>
      </c>
      <c r="R88" s="117"/>
      <c r="S88" s="117">
        <v>11036702929</v>
      </c>
    </row>
    <row r="89" spans="1:19" ht="18.75" x14ac:dyDescent="0.45">
      <c r="A89" s="117" t="s">
        <v>515</v>
      </c>
      <c r="C89" s="117" t="s">
        <v>753</v>
      </c>
      <c r="E89" s="228">
        <v>0</v>
      </c>
      <c r="F89" s="229"/>
      <c r="G89" s="228">
        <v>0</v>
      </c>
      <c r="H89" s="228"/>
      <c r="I89" s="228">
        <v>0</v>
      </c>
      <c r="J89" s="228"/>
      <c r="K89" s="228">
        <v>0</v>
      </c>
      <c r="L89" s="228"/>
      <c r="M89" s="228">
        <v>0</v>
      </c>
      <c r="N89" s="228"/>
      <c r="O89" s="228">
        <v>0</v>
      </c>
      <c r="P89" s="228"/>
      <c r="Q89" s="228">
        <v>0</v>
      </c>
      <c r="R89" s="117"/>
      <c r="S89" s="117">
        <v>14483739469</v>
      </c>
    </row>
    <row r="90" spans="1:19" ht="18.75" x14ac:dyDescent="0.45">
      <c r="A90" s="117" t="s">
        <v>516</v>
      </c>
      <c r="C90" s="117" t="s">
        <v>754</v>
      </c>
      <c r="E90" s="228">
        <v>0</v>
      </c>
      <c r="F90" s="229"/>
      <c r="G90" s="228">
        <v>0</v>
      </c>
      <c r="H90" s="228"/>
      <c r="I90" s="228">
        <v>0</v>
      </c>
      <c r="J90" s="228"/>
      <c r="K90" s="228">
        <v>0</v>
      </c>
      <c r="L90" s="228"/>
      <c r="M90" s="228">
        <v>0</v>
      </c>
      <c r="N90" s="228"/>
      <c r="O90" s="228">
        <v>0</v>
      </c>
      <c r="P90" s="228"/>
      <c r="Q90" s="228">
        <v>0</v>
      </c>
      <c r="R90" s="117"/>
      <c r="S90" s="117">
        <v>2651720940</v>
      </c>
    </row>
    <row r="91" spans="1:19" ht="18.75" x14ac:dyDescent="0.45">
      <c r="A91" s="117" t="s">
        <v>517</v>
      </c>
      <c r="C91" s="117" t="s">
        <v>755</v>
      </c>
      <c r="E91" s="228">
        <v>0</v>
      </c>
      <c r="F91" s="229"/>
      <c r="G91" s="228">
        <v>0</v>
      </c>
      <c r="H91" s="228"/>
      <c r="I91" s="228">
        <v>0</v>
      </c>
      <c r="J91" s="228"/>
      <c r="K91" s="228">
        <v>0</v>
      </c>
      <c r="L91" s="228"/>
      <c r="M91" s="228">
        <v>0</v>
      </c>
      <c r="N91" s="228"/>
      <c r="O91" s="228">
        <v>0</v>
      </c>
      <c r="P91" s="228"/>
      <c r="Q91" s="228">
        <v>0</v>
      </c>
      <c r="R91" s="117"/>
      <c r="S91" s="117">
        <v>187686795</v>
      </c>
    </row>
    <row r="92" spans="1:19" ht="18.75" x14ac:dyDescent="0.45">
      <c r="A92" s="117" t="s">
        <v>360</v>
      </c>
      <c r="C92" s="117" t="s">
        <v>176</v>
      </c>
      <c r="E92" s="117">
        <v>59942000</v>
      </c>
      <c r="G92" s="117">
        <v>6965067903.3000002</v>
      </c>
      <c r="H92" s="117"/>
      <c r="I92" s="117">
        <v>6806329625</v>
      </c>
      <c r="J92" s="117"/>
      <c r="K92" s="117">
        <v>1793205</v>
      </c>
      <c r="L92" s="117"/>
      <c r="M92" s="117">
        <v>0</v>
      </c>
      <c r="N92" s="117"/>
      <c r="O92" s="117">
        <v>16209650</v>
      </c>
      <c r="P92" s="117"/>
      <c r="Q92" s="117">
        <v>-160531483.30000004</v>
      </c>
      <c r="R92" s="117"/>
      <c r="S92" s="117">
        <v>135909697</v>
      </c>
    </row>
    <row r="93" spans="1:19" ht="18.75" x14ac:dyDescent="0.45">
      <c r="A93" s="117" t="s">
        <v>361</v>
      </c>
      <c r="C93" s="117" t="s">
        <v>68</v>
      </c>
      <c r="E93" s="117">
        <v>219403000</v>
      </c>
      <c r="G93" s="117">
        <v>6281223831.8000002</v>
      </c>
      <c r="H93" s="117"/>
      <c r="I93" s="117">
        <v>10517103000</v>
      </c>
      <c r="J93" s="117"/>
      <c r="K93" s="117">
        <v>1616377</v>
      </c>
      <c r="L93" s="117"/>
      <c r="M93" s="117">
        <v>0</v>
      </c>
      <c r="N93" s="117"/>
      <c r="O93" s="117">
        <v>26005446</v>
      </c>
      <c r="P93" s="117"/>
      <c r="Q93" s="117">
        <v>4234262791.1999998</v>
      </c>
      <c r="R93" s="117"/>
      <c r="S93" s="117">
        <v>4939581022</v>
      </c>
    </row>
    <row r="94" spans="1:19" ht="18.75" x14ac:dyDescent="0.45">
      <c r="A94" s="117" t="s">
        <v>362</v>
      </c>
      <c r="C94" s="117" t="s">
        <v>194</v>
      </c>
      <c r="E94" s="117">
        <v>54000</v>
      </c>
      <c r="G94" s="117">
        <v>11772000</v>
      </c>
      <c r="H94" s="117"/>
      <c r="I94" s="117">
        <v>7819569</v>
      </c>
      <c r="J94" s="117"/>
      <c r="K94" s="117">
        <v>3028</v>
      </c>
      <c r="L94" s="117"/>
      <c r="M94" s="117">
        <v>0</v>
      </c>
      <c r="N94" s="117"/>
      <c r="O94" s="117">
        <v>5417987</v>
      </c>
      <c r="P94" s="117"/>
      <c r="Q94" s="117">
        <v>-3955459</v>
      </c>
      <c r="R94" s="117"/>
      <c r="S94" s="117">
        <v>-3955459</v>
      </c>
    </row>
    <row r="95" spans="1:19" ht="18.75" x14ac:dyDescent="0.45">
      <c r="A95" s="117" t="s">
        <v>363</v>
      </c>
      <c r="C95" s="117" t="s">
        <v>173</v>
      </c>
      <c r="E95" s="117">
        <v>2065000</v>
      </c>
      <c r="G95" s="117">
        <v>182720079.5</v>
      </c>
      <c r="H95" s="117"/>
      <c r="I95" s="117">
        <v>168504366</v>
      </c>
      <c r="J95" s="117"/>
      <c r="K95" s="117">
        <v>47034</v>
      </c>
      <c r="L95" s="117"/>
      <c r="M95" s="117">
        <v>0</v>
      </c>
      <c r="N95" s="117"/>
      <c r="O95" s="117">
        <v>2210134</v>
      </c>
      <c r="P95" s="117"/>
      <c r="Q95" s="117">
        <v>-14262747.5</v>
      </c>
      <c r="R95" s="117"/>
      <c r="S95" s="117">
        <v>-14262668</v>
      </c>
    </row>
    <row r="96" spans="1:19" ht="18.75" x14ac:dyDescent="0.45">
      <c r="A96" s="117" t="s">
        <v>386</v>
      </c>
      <c r="C96" s="117" t="s">
        <v>615</v>
      </c>
      <c r="E96" s="117">
        <v>0</v>
      </c>
      <c r="G96" s="117">
        <v>0</v>
      </c>
      <c r="H96" s="117"/>
      <c r="I96" s="117">
        <v>0</v>
      </c>
      <c r="J96" s="117"/>
      <c r="K96" s="117">
        <v>0</v>
      </c>
      <c r="L96" s="117"/>
      <c r="M96" s="117">
        <v>0</v>
      </c>
      <c r="N96" s="117"/>
      <c r="O96" s="117">
        <v>0</v>
      </c>
      <c r="P96" s="117"/>
      <c r="Q96" s="117">
        <v>0</v>
      </c>
      <c r="R96" s="117"/>
      <c r="S96" s="117">
        <v>79661327</v>
      </c>
    </row>
    <row r="97" spans="1:19" ht="18.75" x14ac:dyDescent="0.45">
      <c r="A97" s="117" t="s">
        <v>387</v>
      </c>
      <c r="C97" s="117" t="s">
        <v>616</v>
      </c>
      <c r="E97" s="117">
        <v>0</v>
      </c>
      <c r="G97" s="117">
        <v>0</v>
      </c>
      <c r="H97" s="117"/>
      <c r="I97" s="117">
        <v>0</v>
      </c>
      <c r="J97" s="117"/>
      <c r="K97" s="117">
        <v>0</v>
      </c>
      <c r="L97" s="117"/>
      <c r="M97" s="117">
        <v>0</v>
      </c>
      <c r="N97" s="117"/>
      <c r="O97" s="117">
        <v>0</v>
      </c>
      <c r="P97" s="117"/>
      <c r="Q97" s="117">
        <v>0</v>
      </c>
      <c r="R97" s="117"/>
      <c r="S97" s="117">
        <v>17035613</v>
      </c>
    </row>
    <row r="98" spans="1:19" ht="18.75" x14ac:dyDescent="0.45">
      <c r="A98" s="117" t="s">
        <v>391</v>
      </c>
      <c r="C98" s="117" t="s">
        <v>620</v>
      </c>
      <c r="E98" s="117">
        <v>0</v>
      </c>
      <c r="G98" s="117">
        <v>0</v>
      </c>
      <c r="H98" s="117"/>
      <c r="I98" s="117">
        <v>0</v>
      </c>
      <c r="J98" s="117"/>
      <c r="K98" s="117">
        <v>0</v>
      </c>
      <c r="L98" s="117"/>
      <c r="M98" s="117">
        <v>0</v>
      </c>
      <c r="N98" s="117"/>
      <c r="O98" s="117">
        <v>0</v>
      </c>
      <c r="P98" s="117"/>
      <c r="Q98" s="117">
        <v>0</v>
      </c>
      <c r="R98" s="117"/>
      <c r="S98" s="117">
        <v>3599073</v>
      </c>
    </row>
    <row r="99" spans="1:19" ht="18.75" x14ac:dyDescent="0.45">
      <c r="A99" s="117" t="s">
        <v>388</v>
      </c>
      <c r="C99" s="117" t="s">
        <v>617</v>
      </c>
      <c r="E99" s="117">
        <v>0</v>
      </c>
      <c r="G99" s="117">
        <v>0</v>
      </c>
      <c r="H99" s="117"/>
      <c r="I99" s="117">
        <v>0</v>
      </c>
      <c r="J99" s="117"/>
      <c r="K99" s="117">
        <v>0</v>
      </c>
      <c r="L99" s="117"/>
      <c r="M99" s="117">
        <v>0</v>
      </c>
      <c r="N99" s="117"/>
      <c r="O99" s="117">
        <v>0</v>
      </c>
      <c r="P99" s="117"/>
      <c r="Q99" s="117">
        <v>0</v>
      </c>
      <c r="R99" s="117"/>
      <c r="S99" s="117">
        <v>20994593</v>
      </c>
    </row>
    <row r="100" spans="1:19" ht="18.75" x14ac:dyDescent="0.45">
      <c r="A100" s="117" t="s">
        <v>389</v>
      </c>
      <c r="C100" s="117" t="s">
        <v>618</v>
      </c>
      <c r="E100" s="117">
        <v>0</v>
      </c>
      <c r="G100" s="117">
        <v>0</v>
      </c>
      <c r="H100" s="117"/>
      <c r="I100" s="117">
        <v>0</v>
      </c>
      <c r="J100" s="117"/>
      <c r="K100" s="117">
        <v>0</v>
      </c>
      <c r="L100" s="117"/>
      <c r="M100" s="117">
        <v>0</v>
      </c>
      <c r="N100" s="117"/>
      <c r="O100" s="117">
        <v>0</v>
      </c>
      <c r="P100" s="117"/>
      <c r="Q100" s="117">
        <v>0</v>
      </c>
      <c r="R100" s="117"/>
      <c r="S100" s="117">
        <v>639836</v>
      </c>
    </row>
    <row r="101" spans="1:19" ht="18.75" x14ac:dyDescent="0.45">
      <c r="A101" s="117" t="s">
        <v>390</v>
      </c>
      <c r="C101" s="117" t="s">
        <v>619</v>
      </c>
      <c r="E101" s="117">
        <v>0</v>
      </c>
      <c r="G101" s="117">
        <v>0</v>
      </c>
      <c r="H101" s="117"/>
      <c r="I101" s="117">
        <v>0</v>
      </c>
      <c r="J101" s="117"/>
      <c r="K101" s="117">
        <v>0</v>
      </c>
      <c r="L101" s="117"/>
      <c r="M101" s="117">
        <v>0</v>
      </c>
      <c r="N101" s="117"/>
      <c r="O101" s="117">
        <v>0</v>
      </c>
      <c r="P101" s="117"/>
      <c r="Q101" s="117">
        <v>0</v>
      </c>
      <c r="R101" s="117"/>
      <c r="S101" s="117">
        <v>67752550</v>
      </c>
    </row>
    <row r="102" spans="1:19" ht="18.75" x14ac:dyDescent="0.45">
      <c r="A102" s="117" t="s">
        <v>503</v>
      </c>
      <c r="C102" s="117" t="s">
        <v>785</v>
      </c>
      <c r="E102" s="117">
        <v>0</v>
      </c>
      <c r="G102" s="117">
        <v>0</v>
      </c>
      <c r="H102" s="117"/>
      <c r="I102" s="117">
        <v>0</v>
      </c>
      <c r="J102" s="117"/>
      <c r="K102" s="117">
        <v>0</v>
      </c>
      <c r="L102" s="117"/>
      <c r="M102" s="117">
        <v>0</v>
      </c>
      <c r="N102" s="117"/>
      <c r="O102" s="117">
        <v>0</v>
      </c>
      <c r="P102" s="117"/>
      <c r="Q102" s="117">
        <v>0</v>
      </c>
      <c r="R102" s="117"/>
      <c r="S102" s="117">
        <v>500000</v>
      </c>
    </row>
    <row r="103" spans="1:19" ht="18.75" x14ac:dyDescent="0.45">
      <c r="A103" s="117" t="s">
        <v>504</v>
      </c>
      <c r="C103" s="117" t="s">
        <v>786</v>
      </c>
      <c r="E103" s="117">
        <v>0</v>
      </c>
      <c r="G103" s="117">
        <v>0</v>
      </c>
      <c r="H103" s="117"/>
      <c r="I103" s="117">
        <v>0</v>
      </c>
      <c r="J103" s="117"/>
      <c r="K103" s="117">
        <v>0</v>
      </c>
      <c r="L103" s="117"/>
      <c r="M103" s="117">
        <v>0</v>
      </c>
      <c r="N103" s="117"/>
      <c r="O103" s="117">
        <v>0</v>
      </c>
      <c r="P103" s="117"/>
      <c r="Q103" s="117">
        <v>0</v>
      </c>
      <c r="R103" s="117"/>
      <c r="S103" s="117">
        <v>92169000</v>
      </c>
    </row>
    <row r="104" spans="1:19" ht="18.75" x14ac:dyDescent="0.45">
      <c r="A104" s="117" t="s">
        <v>367</v>
      </c>
      <c r="C104" s="117" t="s">
        <v>181</v>
      </c>
      <c r="E104" s="117">
        <v>1000</v>
      </c>
      <c r="G104" s="117">
        <v>0</v>
      </c>
      <c r="H104" s="117"/>
      <c r="I104" s="117">
        <v>30000</v>
      </c>
      <c r="J104" s="117"/>
      <c r="K104" s="117">
        <v>0</v>
      </c>
      <c r="L104" s="117"/>
      <c r="M104" s="117">
        <v>0</v>
      </c>
      <c r="N104" s="117"/>
      <c r="O104" s="117">
        <v>6</v>
      </c>
      <c r="P104" s="117"/>
      <c r="Q104" s="117">
        <v>30000</v>
      </c>
      <c r="R104" s="117"/>
      <c r="S104" s="117">
        <v>30000</v>
      </c>
    </row>
    <row r="105" spans="1:19" ht="18.75" x14ac:dyDescent="0.45">
      <c r="A105" s="117" t="s">
        <v>394</v>
      </c>
      <c r="C105" s="117" t="s">
        <v>623</v>
      </c>
      <c r="E105" s="117">
        <v>0</v>
      </c>
      <c r="G105" s="117">
        <v>0</v>
      </c>
      <c r="H105" s="117"/>
      <c r="I105" s="117">
        <v>0</v>
      </c>
      <c r="J105" s="117"/>
      <c r="K105" s="117">
        <v>0</v>
      </c>
      <c r="L105" s="117"/>
      <c r="M105" s="117">
        <v>0</v>
      </c>
      <c r="N105" s="117"/>
      <c r="O105" s="117">
        <v>0</v>
      </c>
      <c r="P105" s="117"/>
      <c r="Q105" s="117">
        <v>0</v>
      </c>
      <c r="R105" s="117"/>
      <c r="S105" s="117">
        <v>120578179</v>
      </c>
    </row>
    <row r="106" spans="1:19" ht="18.75" x14ac:dyDescent="0.45">
      <c r="A106" s="117" t="s">
        <v>395</v>
      </c>
      <c r="C106" s="117" t="s">
        <v>624</v>
      </c>
      <c r="E106" s="117">
        <v>0</v>
      </c>
      <c r="G106" s="117">
        <v>0</v>
      </c>
      <c r="H106" s="117"/>
      <c r="I106" s="117">
        <v>0</v>
      </c>
      <c r="J106" s="117"/>
      <c r="K106" s="117">
        <v>0</v>
      </c>
      <c r="L106" s="117"/>
      <c r="M106" s="117">
        <v>0</v>
      </c>
      <c r="N106" s="117"/>
      <c r="O106" s="117">
        <v>0</v>
      </c>
      <c r="P106" s="117"/>
      <c r="Q106" s="117">
        <v>0</v>
      </c>
      <c r="R106" s="117"/>
      <c r="S106" s="117">
        <v>1818800</v>
      </c>
    </row>
    <row r="107" spans="1:19" ht="18.75" x14ac:dyDescent="0.45">
      <c r="A107" s="117" t="s">
        <v>397</v>
      </c>
      <c r="C107" s="117" t="s">
        <v>787</v>
      </c>
      <c r="E107" s="117">
        <v>0</v>
      </c>
      <c r="G107" s="117">
        <v>0</v>
      </c>
      <c r="H107" s="117"/>
      <c r="I107" s="117">
        <v>0</v>
      </c>
      <c r="J107" s="117"/>
      <c r="K107" s="117">
        <v>0</v>
      </c>
      <c r="L107" s="117"/>
      <c r="M107" s="117">
        <v>0</v>
      </c>
      <c r="N107" s="117"/>
      <c r="O107" s="117">
        <v>0</v>
      </c>
      <c r="P107" s="117"/>
      <c r="Q107" s="117">
        <v>0</v>
      </c>
      <c r="R107" s="117"/>
      <c r="S107" s="117">
        <v>208473878</v>
      </c>
    </row>
    <row r="108" spans="1:19" ht="18.75" x14ac:dyDescent="0.45">
      <c r="A108" s="117" t="s">
        <v>396</v>
      </c>
      <c r="C108" s="117" t="s">
        <v>625</v>
      </c>
      <c r="E108" s="117">
        <v>0</v>
      </c>
      <c r="G108" s="117">
        <v>0</v>
      </c>
      <c r="H108" s="117"/>
      <c r="I108" s="117">
        <v>0</v>
      </c>
      <c r="J108" s="117"/>
      <c r="K108" s="117">
        <v>0</v>
      </c>
      <c r="L108" s="117"/>
      <c r="M108" s="117">
        <v>0</v>
      </c>
      <c r="N108" s="117"/>
      <c r="O108" s="117">
        <v>0</v>
      </c>
      <c r="P108" s="117"/>
      <c r="Q108" s="117">
        <v>0</v>
      </c>
      <c r="R108" s="117"/>
      <c r="S108" s="117">
        <v>54811108</v>
      </c>
    </row>
    <row r="109" spans="1:19" ht="18.75" x14ac:dyDescent="0.45">
      <c r="A109" s="117" t="s">
        <v>479</v>
      </c>
      <c r="C109" s="117" t="s">
        <v>714</v>
      </c>
      <c r="E109" s="117">
        <v>0</v>
      </c>
      <c r="G109" s="117">
        <v>0</v>
      </c>
      <c r="H109" s="117"/>
      <c r="I109" s="117">
        <v>0</v>
      </c>
      <c r="J109" s="117"/>
      <c r="K109" s="117">
        <v>0</v>
      </c>
      <c r="L109" s="117"/>
      <c r="M109" s="117">
        <v>0</v>
      </c>
      <c r="N109" s="117"/>
      <c r="O109" s="117">
        <v>0</v>
      </c>
      <c r="P109" s="117"/>
      <c r="Q109" s="117">
        <v>0</v>
      </c>
      <c r="R109" s="117"/>
      <c r="S109" s="117">
        <v>13940485</v>
      </c>
    </row>
    <row r="110" spans="1:19" ht="18.75" x14ac:dyDescent="0.45">
      <c r="A110" s="117" t="s">
        <v>480</v>
      </c>
      <c r="C110" s="117" t="s">
        <v>715</v>
      </c>
      <c r="E110" s="117">
        <v>0</v>
      </c>
      <c r="G110" s="117">
        <v>0</v>
      </c>
      <c r="H110" s="117"/>
      <c r="I110" s="117">
        <v>0</v>
      </c>
      <c r="J110" s="117"/>
      <c r="K110" s="117">
        <v>0</v>
      </c>
      <c r="L110" s="117"/>
      <c r="M110" s="117">
        <v>0</v>
      </c>
      <c r="N110" s="117"/>
      <c r="O110" s="117">
        <v>0</v>
      </c>
      <c r="P110" s="117"/>
      <c r="Q110" s="117">
        <v>0</v>
      </c>
      <c r="R110" s="117"/>
      <c r="S110" s="117">
        <v>70825</v>
      </c>
    </row>
    <row r="111" spans="1:19" ht="18.75" x14ac:dyDescent="0.45">
      <c r="A111" s="117" t="s">
        <v>481</v>
      </c>
      <c r="C111" s="117" t="s">
        <v>716</v>
      </c>
      <c r="E111" s="117">
        <v>0</v>
      </c>
      <c r="G111" s="117">
        <v>0</v>
      </c>
      <c r="H111" s="117"/>
      <c r="I111" s="117">
        <v>0</v>
      </c>
      <c r="J111" s="117"/>
      <c r="K111" s="117">
        <v>0</v>
      </c>
      <c r="L111" s="117"/>
      <c r="M111" s="117">
        <v>0</v>
      </c>
      <c r="N111" s="117"/>
      <c r="O111" s="117">
        <v>0</v>
      </c>
      <c r="P111" s="117"/>
      <c r="Q111" s="117">
        <v>0</v>
      </c>
      <c r="R111" s="117"/>
      <c r="S111" s="117">
        <v>862426826</v>
      </c>
    </row>
    <row r="112" spans="1:19" ht="18.75" x14ac:dyDescent="0.45">
      <c r="A112" s="117" t="s">
        <v>482</v>
      </c>
      <c r="C112" s="117" t="s">
        <v>717</v>
      </c>
      <c r="E112" s="117">
        <v>0</v>
      </c>
      <c r="G112" s="117">
        <v>0</v>
      </c>
      <c r="H112" s="117"/>
      <c r="I112" s="117">
        <v>0</v>
      </c>
      <c r="J112" s="117"/>
      <c r="K112" s="117">
        <v>0</v>
      </c>
      <c r="L112" s="117"/>
      <c r="M112" s="117">
        <v>0</v>
      </c>
      <c r="N112" s="117"/>
      <c r="O112" s="117">
        <v>0</v>
      </c>
      <c r="P112" s="117"/>
      <c r="Q112" s="117">
        <v>0</v>
      </c>
      <c r="R112" s="117"/>
      <c r="S112" s="117">
        <v>64655486</v>
      </c>
    </row>
    <row r="113" spans="1:19" ht="18.75" x14ac:dyDescent="0.45">
      <c r="A113" s="117" t="s">
        <v>519</v>
      </c>
      <c r="C113" s="117" t="s">
        <v>127</v>
      </c>
      <c r="E113" s="117">
        <v>0</v>
      </c>
      <c r="G113" s="117">
        <v>0</v>
      </c>
      <c r="H113" s="117"/>
      <c r="I113" s="117">
        <v>0</v>
      </c>
      <c r="J113" s="117"/>
      <c r="K113" s="117">
        <v>0</v>
      </c>
      <c r="L113" s="117"/>
      <c r="M113" s="117">
        <v>0</v>
      </c>
      <c r="N113" s="117"/>
      <c r="O113" s="117">
        <v>0</v>
      </c>
      <c r="P113" s="117"/>
      <c r="Q113" s="117">
        <v>0</v>
      </c>
      <c r="R113" s="117"/>
      <c r="S113" s="117">
        <v>-9781048</v>
      </c>
    </row>
    <row r="114" spans="1:19" ht="18.75" x14ac:dyDescent="0.45">
      <c r="A114" s="117" t="s">
        <v>439</v>
      </c>
      <c r="C114" s="117" t="s">
        <v>670</v>
      </c>
      <c r="E114" s="117">
        <v>0</v>
      </c>
      <c r="G114" s="117">
        <v>0</v>
      </c>
      <c r="H114" s="117"/>
      <c r="I114" s="117">
        <v>0</v>
      </c>
      <c r="J114" s="117"/>
      <c r="K114" s="117">
        <v>0</v>
      </c>
      <c r="L114" s="117"/>
      <c r="M114" s="117">
        <v>0</v>
      </c>
      <c r="N114" s="117"/>
      <c r="O114" s="117">
        <v>0</v>
      </c>
      <c r="P114" s="117"/>
      <c r="Q114" s="117">
        <v>0</v>
      </c>
      <c r="R114" s="117"/>
      <c r="S114" s="117">
        <v>232824</v>
      </c>
    </row>
    <row r="115" spans="1:19" ht="19.5" thickBot="1" x14ac:dyDescent="0.25">
      <c r="A115" s="221" t="s">
        <v>761</v>
      </c>
      <c r="B115" s="221"/>
      <c r="C115" s="221"/>
      <c r="E115" s="155"/>
      <c r="G115" s="13">
        <f>SUM(G84:G114)</f>
        <v>22276620247.299999</v>
      </c>
      <c r="I115" s="13">
        <f>SUM(I84:I114)</f>
        <v>34557863956</v>
      </c>
      <c r="K115" s="13">
        <f>SUM(K84:K114)</f>
        <v>7385176</v>
      </c>
      <c r="M115" s="13">
        <f>SUM(M84:M114)</f>
        <v>34039720</v>
      </c>
      <c r="O115" s="13">
        <f>SUM(O84:O114)</f>
        <v>72486507</v>
      </c>
      <c r="Q115" s="13">
        <f>SUM(Q84:Q114)</f>
        <v>-834244964.30000019</v>
      </c>
      <c r="S115" s="13">
        <f>SUM(S84:S114)</f>
        <v>90044475032</v>
      </c>
    </row>
    <row r="116" spans="1:19" ht="19.5" thickTop="1" x14ac:dyDescent="0.2">
      <c r="A116" s="119"/>
      <c r="B116" s="119"/>
      <c r="C116" s="119"/>
      <c r="E116" s="9"/>
      <c r="G116" s="9"/>
      <c r="I116" s="9"/>
      <c r="K116" s="9"/>
      <c r="M116" s="9"/>
      <c r="O116" s="9"/>
      <c r="Q116" s="9"/>
      <c r="S116" s="9"/>
    </row>
    <row r="117" spans="1:19" ht="18.75" x14ac:dyDescent="0.2">
      <c r="A117" s="119"/>
      <c r="B117" s="119"/>
      <c r="C117" s="119"/>
      <c r="E117" s="9"/>
      <c r="G117" s="9"/>
      <c r="I117" s="9"/>
      <c r="K117" s="9"/>
      <c r="M117" s="9"/>
      <c r="O117" s="9"/>
      <c r="Q117" s="9"/>
      <c r="S117" s="9"/>
    </row>
    <row r="118" spans="1:19" ht="18.75" x14ac:dyDescent="0.2">
      <c r="A118" s="214">
        <v>24</v>
      </c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</row>
    <row r="119" spans="1:19" ht="24" x14ac:dyDescent="0.2">
      <c r="A119" s="222" t="s">
        <v>0</v>
      </c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</row>
    <row r="120" spans="1:19" ht="24" x14ac:dyDescent="0.2">
      <c r="A120" s="222" t="s">
        <v>259</v>
      </c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</row>
    <row r="121" spans="1:19" ht="24" x14ac:dyDescent="0.2">
      <c r="A121" s="222" t="s">
        <v>2</v>
      </c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</row>
    <row r="122" spans="1:19" ht="21" x14ac:dyDescent="0.2">
      <c r="A122" s="223" t="s">
        <v>800</v>
      </c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</row>
    <row r="123" spans="1:19" ht="21" x14ac:dyDescent="0.2">
      <c r="E123" s="211" t="s">
        <v>274</v>
      </c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S123" s="3" t="s">
        <v>275</v>
      </c>
    </row>
    <row r="124" spans="1:19" ht="21" x14ac:dyDescent="0.2">
      <c r="A124" s="3" t="s">
        <v>772</v>
      </c>
      <c r="C124" s="3" t="s">
        <v>330</v>
      </c>
      <c r="E124" s="15" t="s">
        <v>13</v>
      </c>
      <c r="F124" s="116"/>
      <c r="G124" s="15" t="s">
        <v>331</v>
      </c>
      <c r="H124" s="116"/>
      <c r="I124" s="15" t="s">
        <v>332</v>
      </c>
      <c r="J124" s="116"/>
      <c r="K124" s="15" t="s">
        <v>333</v>
      </c>
      <c r="L124" s="116"/>
      <c r="M124" s="15" t="s">
        <v>334</v>
      </c>
      <c r="N124" s="116"/>
      <c r="O124" s="15" t="s">
        <v>335</v>
      </c>
      <c r="P124" s="116"/>
      <c r="Q124" s="15" t="s">
        <v>336</v>
      </c>
      <c r="S124" s="15" t="s">
        <v>336</v>
      </c>
    </row>
    <row r="125" spans="1:19" ht="18.75" x14ac:dyDescent="0.45">
      <c r="A125" s="221" t="s">
        <v>762</v>
      </c>
      <c r="B125" s="221"/>
      <c r="C125" s="221"/>
      <c r="E125" s="119">
        <f>E115</f>
        <v>0</v>
      </c>
      <c r="G125" s="119">
        <f>G115</f>
        <v>22276620247.299999</v>
      </c>
      <c r="H125" s="117"/>
      <c r="I125" s="119">
        <f>I115</f>
        <v>34557863956</v>
      </c>
      <c r="J125" s="117"/>
      <c r="K125" s="119">
        <f>K115</f>
        <v>7385176</v>
      </c>
      <c r="L125" s="117"/>
      <c r="M125" s="119">
        <f>M115</f>
        <v>34039720</v>
      </c>
      <c r="N125" s="117"/>
      <c r="O125" s="119">
        <f>O115</f>
        <v>72486507</v>
      </c>
      <c r="P125" s="117"/>
      <c r="Q125" s="119">
        <f>Q115</f>
        <v>-834244964.30000019</v>
      </c>
      <c r="R125" s="117"/>
      <c r="S125" s="119">
        <f>S115</f>
        <v>90044475032</v>
      </c>
    </row>
    <row r="126" spans="1:19" ht="18.75" x14ac:dyDescent="0.45">
      <c r="A126" s="117" t="s">
        <v>463</v>
      </c>
      <c r="C126" s="117" t="s">
        <v>695</v>
      </c>
      <c r="E126" s="117">
        <v>0</v>
      </c>
      <c r="G126" s="117">
        <v>0</v>
      </c>
      <c r="H126" s="117"/>
      <c r="I126" s="117">
        <v>0</v>
      </c>
      <c r="J126" s="117"/>
      <c r="K126" s="117">
        <v>0</v>
      </c>
      <c r="L126" s="117"/>
      <c r="M126" s="117">
        <v>0</v>
      </c>
      <c r="N126" s="117"/>
      <c r="O126" s="117">
        <v>0</v>
      </c>
      <c r="P126" s="117"/>
      <c r="Q126" s="117">
        <v>0</v>
      </c>
      <c r="R126" s="117"/>
      <c r="S126" s="117">
        <v>900298759</v>
      </c>
    </row>
    <row r="127" spans="1:19" ht="18.75" x14ac:dyDescent="0.45">
      <c r="A127" s="117" t="s">
        <v>464</v>
      </c>
      <c r="C127" s="117" t="s">
        <v>696</v>
      </c>
      <c r="E127" s="117">
        <v>0</v>
      </c>
      <c r="G127" s="117">
        <v>0</v>
      </c>
      <c r="H127" s="117"/>
      <c r="I127" s="117">
        <v>0</v>
      </c>
      <c r="J127" s="117"/>
      <c r="K127" s="117">
        <v>0</v>
      </c>
      <c r="L127" s="117"/>
      <c r="M127" s="117">
        <v>0</v>
      </c>
      <c r="N127" s="117"/>
      <c r="O127" s="117">
        <v>0</v>
      </c>
      <c r="P127" s="117"/>
      <c r="Q127" s="117">
        <v>0</v>
      </c>
      <c r="R127" s="117"/>
      <c r="S127" s="117">
        <v>1943094173</v>
      </c>
    </row>
    <row r="128" spans="1:19" ht="18.75" x14ac:dyDescent="0.45">
      <c r="A128" s="117" t="s">
        <v>465</v>
      </c>
      <c r="C128" s="117" t="s">
        <v>697</v>
      </c>
      <c r="E128" s="117">
        <v>0</v>
      </c>
      <c r="G128" s="117">
        <v>0</v>
      </c>
      <c r="H128" s="117"/>
      <c r="I128" s="117">
        <v>0</v>
      </c>
      <c r="J128" s="117"/>
      <c r="K128" s="117">
        <v>0</v>
      </c>
      <c r="L128" s="117"/>
      <c r="M128" s="117">
        <v>0</v>
      </c>
      <c r="N128" s="117"/>
      <c r="O128" s="117">
        <v>0</v>
      </c>
      <c r="P128" s="117"/>
      <c r="Q128" s="117">
        <v>0</v>
      </c>
      <c r="R128" s="117"/>
      <c r="S128" s="117">
        <v>6979688551</v>
      </c>
    </row>
    <row r="129" spans="1:19" ht="18.75" x14ac:dyDescent="0.45">
      <c r="A129" s="117" t="s">
        <v>466</v>
      </c>
      <c r="C129" s="117" t="s">
        <v>698</v>
      </c>
      <c r="E129" s="117">
        <v>0</v>
      </c>
      <c r="G129" s="117">
        <v>0</v>
      </c>
      <c r="H129" s="117"/>
      <c r="I129" s="117">
        <v>0</v>
      </c>
      <c r="J129" s="117"/>
      <c r="K129" s="117">
        <v>0</v>
      </c>
      <c r="L129" s="117"/>
      <c r="M129" s="117">
        <v>0</v>
      </c>
      <c r="N129" s="117"/>
      <c r="O129" s="117">
        <v>0</v>
      </c>
      <c r="P129" s="117"/>
      <c r="Q129" s="117">
        <v>0</v>
      </c>
      <c r="R129" s="117"/>
      <c r="S129" s="117">
        <v>16444938642</v>
      </c>
    </row>
    <row r="130" spans="1:19" ht="18.75" x14ac:dyDescent="0.45">
      <c r="A130" s="117" t="s">
        <v>468</v>
      </c>
      <c r="C130" s="117" t="s">
        <v>702</v>
      </c>
      <c r="E130" s="117">
        <v>0</v>
      </c>
      <c r="G130" s="117">
        <v>0</v>
      </c>
      <c r="H130" s="117"/>
      <c r="I130" s="117">
        <v>0</v>
      </c>
      <c r="J130" s="117"/>
      <c r="K130" s="117">
        <v>0</v>
      </c>
      <c r="L130" s="117"/>
      <c r="M130" s="117">
        <v>0</v>
      </c>
      <c r="N130" s="117"/>
      <c r="O130" s="117">
        <v>0</v>
      </c>
      <c r="P130" s="117"/>
      <c r="Q130" s="117">
        <v>0</v>
      </c>
      <c r="R130" s="117"/>
      <c r="S130" s="117">
        <v>69706371</v>
      </c>
    </row>
    <row r="131" spans="1:19" ht="18.75" x14ac:dyDescent="0.45">
      <c r="A131" s="117" t="s">
        <v>520</v>
      </c>
      <c r="C131" s="117" t="s">
        <v>756</v>
      </c>
      <c r="E131" s="117">
        <v>0</v>
      </c>
      <c r="G131" s="117">
        <v>0</v>
      </c>
      <c r="H131" s="117"/>
      <c r="I131" s="117">
        <v>0</v>
      </c>
      <c r="J131" s="117"/>
      <c r="K131" s="117">
        <v>0</v>
      </c>
      <c r="L131" s="117"/>
      <c r="M131" s="117">
        <v>0</v>
      </c>
      <c r="N131" s="117"/>
      <c r="O131" s="117">
        <v>0</v>
      </c>
      <c r="P131" s="117"/>
      <c r="Q131" s="117">
        <v>0</v>
      </c>
      <c r="R131" s="117"/>
      <c r="S131" s="117">
        <v>2439834474</v>
      </c>
    </row>
    <row r="132" spans="1:19" ht="18.75" x14ac:dyDescent="0.45">
      <c r="A132" s="117" t="s">
        <v>521</v>
      </c>
      <c r="C132" s="117" t="s">
        <v>757</v>
      </c>
      <c r="E132" s="117">
        <v>0</v>
      </c>
      <c r="G132" s="117">
        <v>0</v>
      </c>
      <c r="H132" s="117"/>
      <c r="I132" s="117">
        <v>0</v>
      </c>
      <c r="J132" s="117"/>
      <c r="K132" s="117">
        <v>0</v>
      </c>
      <c r="L132" s="117"/>
      <c r="M132" s="117">
        <v>0</v>
      </c>
      <c r="N132" s="117"/>
      <c r="O132" s="117">
        <v>0</v>
      </c>
      <c r="P132" s="117"/>
      <c r="Q132" s="117">
        <v>0</v>
      </c>
      <c r="R132" s="117"/>
      <c r="S132" s="117">
        <v>22390776496</v>
      </c>
    </row>
    <row r="133" spans="1:19" ht="18.75" x14ac:dyDescent="0.45">
      <c r="A133" s="117" t="s">
        <v>522</v>
      </c>
      <c r="C133" s="117" t="s">
        <v>758</v>
      </c>
      <c r="E133" s="117">
        <v>0</v>
      </c>
      <c r="G133" s="117">
        <v>0</v>
      </c>
      <c r="H133" s="117"/>
      <c r="I133" s="117">
        <v>0</v>
      </c>
      <c r="J133" s="117"/>
      <c r="K133" s="117">
        <v>0</v>
      </c>
      <c r="L133" s="117"/>
      <c r="M133" s="117">
        <v>0</v>
      </c>
      <c r="N133" s="117"/>
      <c r="O133" s="117">
        <v>0</v>
      </c>
      <c r="P133" s="117"/>
      <c r="Q133" s="117">
        <v>0</v>
      </c>
      <c r="R133" s="117"/>
      <c r="S133" s="117">
        <v>16555509658</v>
      </c>
    </row>
    <row r="134" spans="1:19" ht="18.75" x14ac:dyDescent="0.45">
      <c r="A134" s="117" t="s">
        <v>523</v>
      </c>
      <c r="C134" s="117" t="s">
        <v>759</v>
      </c>
      <c r="E134" s="117">
        <v>0</v>
      </c>
      <c r="G134" s="117">
        <v>0</v>
      </c>
      <c r="H134" s="117"/>
      <c r="I134" s="117">
        <v>0</v>
      </c>
      <c r="J134" s="117"/>
      <c r="K134" s="117">
        <v>0</v>
      </c>
      <c r="L134" s="117"/>
      <c r="M134" s="117">
        <v>0</v>
      </c>
      <c r="N134" s="117"/>
      <c r="O134" s="117">
        <v>0</v>
      </c>
      <c r="P134" s="117"/>
      <c r="Q134" s="117">
        <v>0</v>
      </c>
      <c r="R134" s="117"/>
      <c r="S134" s="117">
        <v>20194880</v>
      </c>
    </row>
    <row r="135" spans="1:19" ht="18.75" x14ac:dyDescent="0.45">
      <c r="A135" s="117" t="s">
        <v>524</v>
      </c>
      <c r="C135" s="117" t="s">
        <v>760</v>
      </c>
      <c r="E135" s="117">
        <v>0</v>
      </c>
      <c r="G135" s="117">
        <v>0</v>
      </c>
      <c r="H135" s="117"/>
      <c r="I135" s="117">
        <v>0</v>
      </c>
      <c r="J135" s="117"/>
      <c r="K135" s="117">
        <v>0</v>
      </c>
      <c r="L135" s="117"/>
      <c r="M135" s="117">
        <v>0</v>
      </c>
      <c r="N135" s="117"/>
      <c r="O135" s="117">
        <v>0</v>
      </c>
      <c r="P135" s="117"/>
      <c r="Q135" s="117">
        <v>0</v>
      </c>
      <c r="R135" s="117"/>
      <c r="S135" s="117">
        <v>229223854</v>
      </c>
    </row>
    <row r="136" spans="1:19" ht="18.75" x14ac:dyDescent="0.45">
      <c r="A136" s="117" t="s">
        <v>364</v>
      </c>
      <c r="C136" s="117" t="s">
        <v>111</v>
      </c>
      <c r="E136" s="117">
        <v>90199000</v>
      </c>
      <c r="G136" s="117">
        <v>140409495099.29999</v>
      </c>
      <c r="H136" s="117"/>
      <c r="I136" s="117">
        <v>6206652000</v>
      </c>
      <c r="J136" s="117"/>
      <c r="K136" s="117">
        <v>69434397</v>
      </c>
      <c r="L136" s="117"/>
      <c r="M136" s="117">
        <v>686169000</v>
      </c>
      <c r="N136" s="117"/>
      <c r="O136" s="117">
        <v>4793823</v>
      </c>
      <c r="P136" s="117"/>
      <c r="Q136" s="117">
        <v>-6595910525.3000002</v>
      </c>
      <c r="R136" s="117"/>
      <c r="S136" s="117">
        <v>-5841124526</v>
      </c>
    </row>
    <row r="137" spans="1:19" ht="18.75" x14ac:dyDescent="0.45">
      <c r="A137" s="117" t="s">
        <v>365</v>
      </c>
      <c r="C137" s="117" t="s">
        <v>149</v>
      </c>
      <c r="E137" s="117">
        <v>251756000</v>
      </c>
      <c r="G137" s="117">
        <v>11367399455.299999</v>
      </c>
      <c r="H137" s="117"/>
      <c r="I137" s="117">
        <v>8796856000</v>
      </c>
      <c r="J137" s="117"/>
      <c r="K137" s="117">
        <v>4890650</v>
      </c>
      <c r="L137" s="117"/>
      <c r="M137" s="117">
        <v>40500000</v>
      </c>
      <c r="N137" s="117"/>
      <c r="O137" s="117">
        <v>13585788</v>
      </c>
      <c r="P137" s="117"/>
      <c r="Q137" s="117">
        <v>5679088399.6999998</v>
      </c>
      <c r="R137" s="117"/>
      <c r="S137" s="117">
        <v>5723640855</v>
      </c>
    </row>
    <row r="138" spans="1:19" ht="18.75" x14ac:dyDescent="0.45">
      <c r="A138" s="117" t="s">
        <v>366</v>
      </c>
      <c r="C138" s="117" t="s">
        <v>95</v>
      </c>
      <c r="E138" s="117">
        <v>2163000</v>
      </c>
      <c r="G138" s="117">
        <v>0</v>
      </c>
      <c r="H138" s="117"/>
      <c r="I138" s="117">
        <v>42321000</v>
      </c>
      <c r="J138" s="117"/>
      <c r="K138" s="117">
        <v>0</v>
      </c>
      <c r="L138" s="117"/>
      <c r="M138" s="117">
        <v>0</v>
      </c>
      <c r="N138" s="117"/>
      <c r="O138" s="117">
        <v>10889</v>
      </c>
      <c r="P138" s="117"/>
      <c r="Q138" s="117">
        <v>42321000</v>
      </c>
      <c r="R138" s="117"/>
      <c r="S138" s="117">
        <v>42321000</v>
      </c>
    </row>
    <row r="139" spans="1:19" ht="18.75" x14ac:dyDescent="0.45">
      <c r="A139" s="117" t="s">
        <v>415</v>
      </c>
      <c r="C139" s="117" t="s">
        <v>646</v>
      </c>
      <c r="E139" s="117">
        <v>0</v>
      </c>
      <c r="G139" s="117">
        <v>0</v>
      </c>
      <c r="H139" s="117"/>
      <c r="I139" s="117">
        <v>0</v>
      </c>
      <c r="J139" s="117"/>
      <c r="K139" s="117">
        <v>0</v>
      </c>
      <c r="L139" s="117"/>
      <c r="M139" s="117">
        <v>0</v>
      </c>
      <c r="N139" s="117"/>
      <c r="O139" s="117">
        <v>0</v>
      </c>
      <c r="P139" s="117"/>
      <c r="Q139" s="117">
        <v>0</v>
      </c>
      <c r="R139" s="117"/>
      <c r="S139" s="117">
        <v>319054300</v>
      </c>
    </row>
    <row r="140" spans="1:19" ht="18.75" x14ac:dyDescent="0.45">
      <c r="A140" s="117" t="s">
        <v>416</v>
      </c>
      <c r="C140" s="117" t="s">
        <v>647</v>
      </c>
      <c r="E140" s="117">
        <v>0</v>
      </c>
      <c r="G140" s="117">
        <v>0</v>
      </c>
      <c r="H140" s="117"/>
      <c r="I140" s="117">
        <v>0</v>
      </c>
      <c r="J140" s="117"/>
      <c r="K140" s="117">
        <v>0</v>
      </c>
      <c r="L140" s="117"/>
      <c r="M140" s="117">
        <v>0</v>
      </c>
      <c r="N140" s="117"/>
      <c r="O140" s="117">
        <v>0</v>
      </c>
      <c r="P140" s="117"/>
      <c r="Q140" s="117">
        <v>0</v>
      </c>
      <c r="R140" s="117"/>
      <c r="S140" s="117">
        <v>39950774</v>
      </c>
    </row>
    <row r="141" spans="1:19" ht="18.75" x14ac:dyDescent="0.45">
      <c r="A141" s="117" t="s">
        <v>417</v>
      </c>
      <c r="C141" s="117" t="s">
        <v>648</v>
      </c>
      <c r="E141" s="117">
        <v>0</v>
      </c>
      <c r="G141" s="117">
        <v>0</v>
      </c>
      <c r="H141" s="117"/>
      <c r="I141" s="117">
        <v>0</v>
      </c>
      <c r="J141" s="117"/>
      <c r="K141" s="117">
        <v>0</v>
      </c>
      <c r="L141" s="117"/>
      <c r="M141" s="117">
        <v>0</v>
      </c>
      <c r="N141" s="117"/>
      <c r="O141" s="117">
        <v>0</v>
      </c>
      <c r="P141" s="117"/>
      <c r="Q141" s="117">
        <v>0</v>
      </c>
      <c r="R141" s="117"/>
      <c r="S141" s="117">
        <v>3071351860</v>
      </c>
    </row>
    <row r="142" spans="1:19" ht="18.75" x14ac:dyDescent="0.45">
      <c r="A142" s="117" t="s">
        <v>418</v>
      </c>
      <c r="C142" s="117" t="s">
        <v>649</v>
      </c>
      <c r="E142" s="117">
        <v>0</v>
      </c>
      <c r="G142" s="117">
        <v>0</v>
      </c>
      <c r="H142" s="117"/>
      <c r="I142" s="117">
        <v>0</v>
      </c>
      <c r="J142" s="117"/>
      <c r="K142" s="117">
        <v>0</v>
      </c>
      <c r="L142" s="117"/>
      <c r="M142" s="117">
        <v>0</v>
      </c>
      <c r="N142" s="117"/>
      <c r="O142" s="117">
        <v>0</v>
      </c>
      <c r="P142" s="117"/>
      <c r="Q142" s="117">
        <v>0</v>
      </c>
      <c r="R142" s="117"/>
      <c r="S142" s="117">
        <v>1725687726</v>
      </c>
    </row>
    <row r="143" spans="1:19" ht="18.75" x14ac:dyDescent="0.45">
      <c r="A143" s="117" t="s">
        <v>443</v>
      </c>
      <c r="C143" s="117" t="s">
        <v>674</v>
      </c>
      <c r="E143" s="117">
        <v>0</v>
      </c>
      <c r="G143" s="117">
        <v>0</v>
      </c>
      <c r="H143" s="117"/>
      <c r="I143" s="117">
        <v>0</v>
      </c>
      <c r="J143" s="117"/>
      <c r="K143" s="117">
        <v>0</v>
      </c>
      <c r="L143" s="117"/>
      <c r="M143" s="117">
        <v>0</v>
      </c>
      <c r="N143" s="117"/>
      <c r="O143" s="117">
        <v>0</v>
      </c>
      <c r="P143" s="117"/>
      <c r="Q143" s="117">
        <v>0</v>
      </c>
      <c r="R143" s="117"/>
      <c r="S143" s="117">
        <v>4979934</v>
      </c>
    </row>
    <row r="144" spans="1:19" ht="18.75" x14ac:dyDescent="0.45">
      <c r="A144" s="117" t="s">
        <v>444</v>
      </c>
      <c r="C144" s="117" t="s">
        <v>675</v>
      </c>
      <c r="E144" s="117">
        <v>0</v>
      </c>
      <c r="G144" s="117">
        <v>0</v>
      </c>
      <c r="H144" s="117"/>
      <c r="I144" s="117">
        <v>0</v>
      </c>
      <c r="J144" s="117"/>
      <c r="K144" s="117">
        <v>0</v>
      </c>
      <c r="L144" s="117"/>
      <c r="M144" s="117">
        <v>0</v>
      </c>
      <c r="N144" s="117"/>
      <c r="O144" s="117">
        <v>0</v>
      </c>
      <c r="P144" s="117"/>
      <c r="Q144" s="117">
        <v>0</v>
      </c>
      <c r="R144" s="117"/>
      <c r="S144" s="117">
        <v>4956872</v>
      </c>
    </row>
    <row r="145" spans="1:19" ht="18.75" x14ac:dyDescent="0.45">
      <c r="A145" s="117" t="s">
        <v>445</v>
      </c>
      <c r="C145" s="117" t="s">
        <v>676</v>
      </c>
      <c r="E145" s="117">
        <v>0</v>
      </c>
      <c r="G145" s="117">
        <v>0</v>
      </c>
      <c r="H145" s="117"/>
      <c r="I145" s="117">
        <v>0</v>
      </c>
      <c r="J145" s="117"/>
      <c r="K145" s="117">
        <v>0</v>
      </c>
      <c r="L145" s="117"/>
      <c r="M145" s="117">
        <v>0</v>
      </c>
      <c r="N145" s="117"/>
      <c r="O145" s="117">
        <v>0</v>
      </c>
      <c r="P145" s="117"/>
      <c r="Q145" s="117">
        <v>0</v>
      </c>
      <c r="R145" s="117"/>
      <c r="S145" s="117">
        <v>25960523</v>
      </c>
    </row>
    <row r="146" spans="1:19" ht="18.75" x14ac:dyDescent="0.45">
      <c r="A146" s="117" t="s">
        <v>446</v>
      </c>
      <c r="C146" s="117" t="s">
        <v>677</v>
      </c>
      <c r="E146" s="117">
        <v>0</v>
      </c>
      <c r="G146" s="117">
        <v>0</v>
      </c>
      <c r="H146" s="117"/>
      <c r="I146" s="117">
        <v>0</v>
      </c>
      <c r="J146" s="117"/>
      <c r="K146" s="117">
        <v>0</v>
      </c>
      <c r="L146" s="117"/>
      <c r="M146" s="117">
        <v>0</v>
      </c>
      <c r="N146" s="117"/>
      <c r="O146" s="117">
        <v>0</v>
      </c>
      <c r="P146" s="117"/>
      <c r="Q146" s="117">
        <v>0</v>
      </c>
      <c r="R146" s="117"/>
      <c r="S146" s="117">
        <v>-3183135524</v>
      </c>
    </row>
    <row r="147" spans="1:19" ht="18.75" x14ac:dyDescent="0.45">
      <c r="A147" s="117" t="s">
        <v>447</v>
      </c>
      <c r="C147" s="117" t="s">
        <v>678</v>
      </c>
      <c r="E147" s="117">
        <v>0</v>
      </c>
      <c r="G147" s="117">
        <v>0</v>
      </c>
      <c r="H147" s="117"/>
      <c r="I147" s="117">
        <v>0</v>
      </c>
      <c r="J147" s="117"/>
      <c r="K147" s="117">
        <v>0</v>
      </c>
      <c r="L147" s="117"/>
      <c r="M147" s="117">
        <v>0</v>
      </c>
      <c r="N147" s="117"/>
      <c r="O147" s="117">
        <v>0</v>
      </c>
      <c r="P147" s="117"/>
      <c r="Q147" s="117">
        <v>0</v>
      </c>
      <c r="R147" s="117"/>
      <c r="S147" s="117">
        <v>18828873801</v>
      </c>
    </row>
    <row r="148" spans="1:19" ht="18.75" x14ac:dyDescent="0.45">
      <c r="A148" s="117" t="s">
        <v>448</v>
      </c>
      <c r="C148" s="117" t="s">
        <v>679</v>
      </c>
      <c r="E148" s="117">
        <v>0</v>
      </c>
      <c r="G148" s="117">
        <v>0</v>
      </c>
      <c r="H148" s="117"/>
      <c r="I148" s="117">
        <v>0</v>
      </c>
      <c r="J148" s="117"/>
      <c r="K148" s="117">
        <v>0</v>
      </c>
      <c r="L148" s="117"/>
      <c r="M148" s="117">
        <v>0</v>
      </c>
      <c r="N148" s="117"/>
      <c r="O148" s="117">
        <v>0</v>
      </c>
      <c r="P148" s="117"/>
      <c r="Q148" s="117">
        <v>0</v>
      </c>
      <c r="R148" s="117"/>
      <c r="S148" s="117">
        <v>766520732</v>
      </c>
    </row>
    <row r="149" spans="1:19" ht="18.75" x14ac:dyDescent="0.45">
      <c r="A149" s="117" t="s">
        <v>449</v>
      </c>
      <c r="C149" s="117" t="s">
        <v>680</v>
      </c>
      <c r="E149" s="117">
        <v>0</v>
      </c>
      <c r="G149" s="117">
        <v>0</v>
      </c>
      <c r="H149" s="117"/>
      <c r="I149" s="117">
        <v>0</v>
      </c>
      <c r="J149" s="117"/>
      <c r="K149" s="117">
        <v>0</v>
      </c>
      <c r="L149" s="117"/>
      <c r="M149" s="117">
        <v>0</v>
      </c>
      <c r="N149" s="117"/>
      <c r="O149" s="117">
        <v>0</v>
      </c>
      <c r="P149" s="117"/>
      <c r="Q149" s="117">
        <v>0</v>
      </c>
      <c r="R149" s="117"/>
      <c r="S149" s="117">
        <v>12124329</v>
      </c>
    </row>
    <row r="150" spans="1:19" ht="18.75" x14ac:dyDescent="0.45">
      <c r="A150" s="117" t="s">
        <v>471</v>
      </c>
      <c r="C150" s="117" t="s">
        <v>706</v>
      </c>
      <c r="E150" s="117">
        <v>0</v>
      </c>
      <c r="G150" s="117">
        <v>0</v>
      </c>
      <c r="H150" s="117"/>
      <c r="I150" s="117">
        <v>0</v>
      </c>
      <c r="J150" s="117"/>
      <c r="K150" s="117">
        <v>0</v>
      </c>
      <c r="L150" s="117"/>
      <c r="M150" s="117">
        <v>0</v>
      </c>
      <c r="N150" s="117"/>
      <c r="O150" s="117">
        <v>0</v>
      </c>
      <c r="P150" s="117"/>
      <c r="Q150" s="117">
        <v>0</v>
      </c>
      <c r="R150" s="117"/>
      <c r="S150" s="117">
        <v>1759386240</v>
      </c>
    </row>
    <row r="151" spans="1:19" ht="18.75" x14ac:dyDescent="0.45">
      <c r="A151" s="117" t="s">
        <v>472</v>
      </c>
      <c r="C151" s="117" t="s">
        <v>707</v>
      </c>
      <c r="E151" s="117">
        <v>0</v>
      </c>
      <c r="G151" s="117">
        <v>0</v>
      </c>
      <c r="H151" s="117"/>
      <c r="I151" s="117">
        <v>0</v>
      </c>
      <c r="J151" s="117"/>
      <c r="K151" s="117">
        <v>0</v>
      </c>
      <c r="L151" s="117"/>
      <c r="M151" s="117">
        <v>0</v>
      </c>
      <c r="N151" s="117"/>
      <c r="O151" s="117">
        <v>0</v>
      </c>
      <c r="P151" s="117"/>
      <c r="Q151" s="117">
        <v>0</v>
      </c>
      <c r="R151" s="117"/>
      <c r="S151" s="117">
        <v>1227840979</v>
      </c>
    </row>
    <row r="152" spans="1:19" ht="18.75" x14ac:dyDescent="0.45">
      <c r="A152" s="117" t="s">
        <v>473</v>
      </c>
      <c r="C152" s="117" t="s">
        <v>708</v>
      </c>
      <c r="E152" s="117">
        <v>0</v>
      </c>
      <c r="G152" s="117">
        <v>0</v>
      </c>
      <c r="H152" s="117"/>
      <c r="I152" s="117">
        <v>0</v>
      </c>
      <c r="J152" s="117"/>
      <c r="K152" s="117">
        <v>0</v>
      </c>
      <c r="L152" s="117"/>
      <c r="M152" s="117">
        <v>0</v>
      </c>
      <c r="N152" s="117"/>
      <c r="O152" s="117">
        <v>0</v>
      </c>
      <c r="P152" s="117"/>
      <c r="Q152" s="117">
        <v>0</v>
      </c>
      <c r="R152" s="117"/>
      <c r="S152" s="117">
        <v>9457003869</v>
      </c>
    </row>
    <row r="153" spans="1:19" ht="18.75" x14ac:dyDescent="0.45">
      <c r="A153" s="117" t="s">
        <v>474</v>
      </c>
      <c r="C153" s="117" t="s">
        <v>709</v>
      </c>
      <c r="E153" s="117">
        <v>0</v>
      </c>
      <c r="G153" s="117">
        <v>0</v>
      </c>
      <c r="H153" s="117"/>
      <c r="I153" s="117">
        <v>0</v>
      </c>
      <c r="J153" s="117"/>
      <c r="K153" s="117">
        <v>0</v>
      </c>
      <c r="L153" s="117"/>
      <c r="M153" s="117">
        <v>0</v>
      </c>
      <c r="N153" s="117"/>
      <c r="O153" s="117">
        <v>0</v>
      </c>
      <c r="P153" s="117"/>
      <c r="Q153" s="117">
        <v>0</v>
      </c>
      <c r="R153" s="117"/>
      <c r="S153" s="117">
        <v>1941392792</v>
      </c>
    </row>
    <row r="154" spans="1:19" ht="18.75" x14ac:dyDescent="0.45">
      <c r="A154" s="117" t="s">
        <v>475</v>
      </c>
      <c r="C154" s="117" t="s">
        <v>710</v>
      </c>
      <c r="E154" s="117">
        <v>0</v>
      </c>
      <c r="G154" s="117">
        <v>0</v>
      </c>
      <c r="H154" s="117"/>
      <c r="I154" s="117">
        <v>0</v>
      </c>
      <c r="J154" s="117"/>
      <c r="K154" s="117">
        <v>0</v>
      </c>
      <c r="L154" s="117"/>
      <c r="M154" s="117">
        <v>0</v>
      </c>
      <c r="N154" s="117"/>
      <c r="O154" s="117">
        <v>0</v>
      </c>
      <c r="P154" s="117"/>
      <c r="Q154" s="117">
        <v>0</v>
      </c>
      <c r="R154" s="117"/>
      <c r="S154" s="117">
        <v>1851184080</v>
      </c>
    </row>
    <row r="155" spans="1:19" ht="18.75" x14ac:dyDescent="0.45">
      <c r="A155" s="117" t="s">
        <v>476</v>
      </c>
      <c r="C155" s="117" t="s">
        <v>711</v>
      </c>
      <c r="E155" s="117">
        <v>0</v>
      </c>
      <c r="G155" s="117">
        <v>0</v>
      </c>
      <c r="H155" s="117"/>
      <c r="I155" s="117">
        <v>0</v>
      </c>
      <c r="J155" s="117"/>
      <c r="K155" s="117">
        <v>0</v>
      </c>
      <c r="L155" s="117"/>
      <c r="M155" s="117">
        <v>0</v>
      </c>
      <c r="N155" s="117"/>
      <c r="O155" s="117">
        <v>0</v>
      </c>
      <c r="P155" s="117"/>
      <c r="Q155" s="117">
        <v>0</v>
      </c>
      <c r="R155" s="117"/>
      <c r="S155" s="117">
        <v>59478472</v>
      </c>
    </row>
    <row r="156" spans="1:19" ht="19.5" thickBot="1" x14ac:dyDescent="0.25">
      <c r="A156" s="221" t="s">
        <v>761</v>
      </c>
      <c r="B156" s="221"/>
      <c r="C156" s="221"/>
      <c r="E156" s="155"/>
      <c r="G156" s="13">
        <f>SUM(G125:G155)</f>
        <v>174053514801.89996</v>
      </c>
      <c r="I156" s="13">
        <f>SUM(I125:I155)</f>
        <v>49603692956</v>
      </c>
      <c r="K156" s="13">
        <f>SUM(K125:K155)</f>
        <v>81710223</v>
      </c>
      <c r="M156" s="13">
        <f>SUM(M125:M155)</f>
        <v>760708720</v>
      </c>
      <c r="O156" s="13">
        <f>SUM(O125:O155)</f>
        <v>90877007</v>
      </c>
      <c r="Q156" s="13">
        <f>SUM(Q125:Q155)</f>
        <v>-1708746089.9000006</v>
      </c>
      <c r="S156" s="13">
        <f>SUM(S125:S155)</f>
        <v>195855189978</v>
      </c>
    </row>
    <row r="157" spans="1:19" ht="19.5" thickTop="1" x14ac:dyDescent="0.2">
      <c r="A157" s="119"/>
      <c r="B157" s="119"/>
      <c r="C157" s="119"/>
      <c r="E157" s="9"/>
      <c r="G157" s="9"/>
      <c r="I157" s="9"/>
      <c r="K157" s="9"/>
      <c r="M157" s="9"/>
      <c r="O157" s="9"/>
      <c r="Q157" s="9"/>
      <c r="S157" s="9"/>
    </row>
    <row r="158" spans="1:19" ht="18.75" x14ac:dyDescent="0.2">
      <c r="A158" s="119"/>
      <c r="B158" s="119"/>
      <c r="C158" s="119"/>
      <c r="E158" s="9"/>
      <c r="G158" s="9"/>
      <c r="I158" s="9"/>
      <c r="K158" s="9"/>
      <c r="M158" s="9"/>
      <c r="O158" s="9"/>
      <c r="Q158" s="9"/>
      <c r="S158" s="9"/>
    </row>
    <row r="159" spans="1:19" ht="18.75" x14ac:dyDescent="0.2">
      <c r="A159" s="214">
        <v>25</v>
      </c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</row>
    <row r="160" spans="1:19" ht="24" x14ac:dyDescent="0.2">
      <c r="A160" s="222" t="s">
        <v>0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</row>
    <row r="161" spans="1:19" ht="24" x14ac:dyDescent="0.2">
      <c r="A161" s="222" t="s">
        <v>259</v>
      </c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</row>
    <row r="162" spans="1:19" ht="24" x14ac:dyDescent="0.2">
      <c r="A162" s="222" t="s">
        <v>2</v>
      </c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</row>
    <row r="163" spans="1:19" ht="21" x14ac:dyDescent="0.2">
      <c r="A163" s="223" t="s">
        <v>800</v>
      </c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</row>
    <row r="164" spans="1:19" ht="21" x14ac:dyDescent="0.2">
      <c r="E164" s="211" t="s">
        <v>274</v>
      </c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S164" s="3" t="s">
        <v>275</v>
      </c>
    </row>
    <row r="165" spans="1:19" ht="21" x14ac:dyDescent="0.2">
      <c r="A165" s="3" t="s">
        <v>772</v>
      </c>
      <c r="C165" s="3" t="s">
        <v>330</v>
      </c>
      <c r="E165" s="15" t="s">
        <v>13</v>
      </c>
      <c r="F165" s="116"/>
      <c r="G165" s="15" t="s">
        <v>331</v>
      </c>
      <c r="H165" s="116"/>
      <c r="I165" s="15" t="s">
        <v>332</v>
      </c>
      <c r="J165" s="116"/>
      <c r="K165" s="15" t="s">
        <v>333</v>
      </c>
      <c r="L165" s="116"/>
      <c r="M165" s="15" t="s">
        <v>334</v>
      </c>
      <c r="N165" s="116"/>
      <c r="O165" s="15" t="s">
        <v>335</v>
      </c>
      <c r="P165" s="116"/>
      <c r="Q165" s="15" t="s">
        <v>336</v>
      </c>
      <c r="S165" s="15" t="s">
        <v>336</v>
      </c>
    </row>
    <row r="166" spans="1:19" ht="18.75" x14ac:dyDescent="0.45">
      <c r="A166" s="221" t="s">
        <v>762</v>
      </c>
      <c r="B166" s="221"/>
      <c r="C166" s="221"/>
      <c r="E166" s="119">
        <f>E156</f>
        <v>0</v>
      </c>
      <c r="G166" s="119">
        <f>G156</f>
        <v>174053514801.89996</v>
      </c>
      <c r="H166" s="117"/>
      <c r="I166" s="119">
        <f>I156</f>
        <v>49603692956</v>
      </c>
      <c r="J166" s="117"/>
      <c r="K166" s="119">
        <f>K156</f>
        <v>81710223</v>
      </c>
      <c r="L166" s="117"/>
      <c r="M166" s="119">
        <f>M156</f>
        <v>760708720</v>
      </c>
      <c r="N166" s="117"/>
      <c r="O166" s="119">
        <f>O156</f>
        <v>90877007</v>
      </c>
      <c r="P166" s="117"/>
      <c r="Q166" s="119">
        <f>Q156</f>
        <v>-1708746089.9000006</v>
      </c>
      <c r="R166" s="117"/>
      <c r="S166" s="119">
        <f>S156</f>
        <v>195855189978</v>
      </c>
    </row>
    <row r="167" spans="1:19" ht="18.75" x14ac:dyDescent="0.45">
      <c r="A167" s="117" t="s">
        <v>343</v>
      </c>
      <c r="C167" s="117" t="s">
        <v>187</v>
      </c>
      <c r="E167" s="117">
        <v>543000</v>
      </c>
      <c r="G167" s="117">
        <v>353500000</v>
      </c>
      <c r="H167" s="117"/>
      <c r="I167" s="117">
        <v>206442050</v>
      </c>
      <c r="J167" s="117"/>
      <c r="K167" s="117">
        <v>176750</v>
      </c>
      <c r="L167" s="117"/>
      <c r="M167" s="117">
        <v>1767500</v>
      </c>
      <c r="N167" s="117"/>
      <c r="O167" s="117">
        <v>62422</v>
      </c>
      <c r="P167" s="117"/>
      <c r="Q167" s="117">
        <v>36286605</v>
      </c>
      <c r="R167" s="117"/>
      <c r="S167" s="117">
        <v>38230855</v>
      </c>
    </row>
    <row r="168" spans="1:19" ht="18.75" x14ac:dyDescent="0.45">
      <c r="A168" s="117" t="s">
        <v>344</v>
      </c>
      <c r="C168" s="117" t="s">
        <v>107</v>
      </c>
      <c r="E168" s="117">
        <v>1145000</v>
      </c>
      <c r="G168" s="117">
        <v>914400000</v>
      </c>
      <c r="H168" s="117"/>
      <c r="I168" s="117">
        <v>293573839</v>
      </c>
      <c r="J168" s="117"/>
      <c r="K168" s="117">
        <v>457200</v>
      </c>
      <c r="L168" s="117"/>
      <c r="M168" s="117">
        <v>4572000</v>
      </c>
      <c r="N168" s="117"/>
      <c r="O168" s="117">
        <v>128868</v>
      </c>
      <c r="P168" s="117"/>
      <c r="Q168" s="117">
        <v>22121081</v>
      </c>
      <c r="R168" s="117"/>
      <c r="S168" s="117">
        <v>27150281</v>
      </c>
    </row>
    <row r="169" spans="1:19" ht="18.75" x14ac:dyDescent="0.45">
      <c r="A169" s="117" t="s">
        <v>345</v>
      </c>
      <c r="C169" s="117" t="s">
        <v>146</v>
      </c>
      <c r="E169" s="117">
        <v>1542000</v>
      </c>
      <c r="G169" s="117">
        <v>1387800000</v>
      </c>
      <c r="H169" s="117"/>
      <c r="I169" s="117">
        <v>301626179</v>
      </c>
      <c r="J169" s="117"/>
      <c r="K169" s="117">
        <v>693900</v>
      </c>
      <c r="L169" s="117"/>
      <c r="M169" s="117">
        <v>6939000</v>
      </c>
      <c r="N169" s="117"/>
      <c r="O169" s="117">
        <v>73843</v>
      </c>
      <c r="P169" s="117"/>
      <c r="Q169" s="117">
        <v>88766221</v>
      </c>
      <c r="R169" s="117"/>
      <c r="S169" s="117">
        <v>96399121</v>
      </c>
    </row>
    <row r="170" spans="1:19" ht="18.75" x14ac:dyDescent="0.45">
      <c r="A170" s="117" t="s">
        <v>346</v>
      </c>
      <c r="C170" s="117" t="s">
        <v>170</v>
      </c>
      <c r="E170" s="117">
        <v>204954000</v>
      </c>
      <c r="G170" s="117">
        <v>197724333781.39999</v>
      </c>
      <c r="H170" s="117"/>
      <c r="I170" s="117">
        <v>26352317853</v>
      </c>
      <c r="J170" s="117"/>
      <c r="K170" s="117">
        <v>98653773</v>
      </c>
      <c r="L170" s="117"/>
      <c r="M170" s="117">
        <v>984325000</v>
      </c>
      <c r="N170" s="117"/>
      <c r="O170" s="117">
        <v>19098702</v>
      </c>
      <c r="P170" s="117"/>
      <c r="Q170" s="117">
        <v>17895451611.599998</v>
      </c>
      <c r="R170" s="117"/>
      <c r="S170" s="117">
        <v>18965168767</v>
      </c>
    </row>
    <row r="171" spans="1:19" ht="18.75" x14ac:dyDescent="0.45">
      <c r="A171" s="117" t="s">
        <v>347</v>
      </c>
      <c r="C171" s="117" t="s">
        <v>186</v>
      </c>
      <c r="E171" s="117">
        <v>167282000</v>
      </c>
      <c r="G171" s="117">
        <v>5113876824.3999996</v>
      </c>
      <c r="H171" s="117"/>
      <c r="I171" s="117">
        <v>9314660641</v>
      </c>
      <c r="J171" s="117"/>
      <c r="K171" s="117">
        <v>1316137</v>
      </c>
      <c r="L171" s="117"/>
      <c r="M171" s="117">
        <v>0</v>
      </c>
      <c r="N171" s="117"/>
      <c r="O171" s="117">
        <v>12872090</v>
      </c>
      <c r="P171" s="117"/>
      <c r="Q171" s="117">
        <v>4199467679.5999999</v>
      </c>
      <c r="R171" s="117"/>
      <c r="S171" s="117">
        <v>5772919289</v>
      </c>
    </row>
    <row r="172" spans="1:19" ht="18.75" x14ac:dyDescent="0.45">
      <c r="A172" s="117" t="s">
        <v>348</v>
      </c>
      <c r="C172" s="117" t="s">
        <v>163</v>
      </c>
      <c r="E172" s="117">
        <v>119454000</v>
      </c>
      <c r="G172" s="117">
        <v>54200000</v>
      </c>
      <c r="H172" s="117"/>
      <c r="I172" s="117">
        <v>4393396958</v>
      </c>
      <c r="J172" s="117"/>
      <c r="K172" s="117">
        <v>14086</v>
      </c>
      <c r="L172" s="117"/>
      <c r="M172" s="117">
        <v>6000</v>
      </c>
      <c r="N172" s="117"/>
      <c r="O172" s="117">
        <v>7795352</v>
      </c>
      <c r="P172" s="117"/>
      <c r="Q172" s="117">
        <v>4340543781</v>
      </c>
      <c r="R172" s="117"/>
      <c r="S172" s="117">
        <v>6988676296</v>
      </c>
    </row>
    <row r="173" spans="1:19" ht="18.75" x14ac:dyDescent="0.45">
      <c r="A173" s="117" t="s">
        <v>349</v>
      </c>
      <c r="C173" s="117" t="s">
        <v>144</v>
      </c>
      <c r="E173" s="117">
        <v>14435000</v>
      </c>
      <c r="G173" s="117">
        <v>0</v>
      </c>
      <c r="H173" s="117"/>
      <c r="I173" s="117">
        <v>191732242</v>
      </c>
      <c r="J173" s="117"/>
      <c r="K173" s="117">
        <v>0</v>
      </c>
      <c r="L173" s="117"/>
      <c r="M173" s="117">
        <v>0</v>
      </c>
      <c r="N173" s="117"/>
      <c r="O173" s="117">
        <v>623246</v>
      </c>
      <c r="P173" s="117"/>
      <c r="Q173" s="117">
        <v>191732242</v>
      </c>
      <c r="R173" s="117"/>
      <c r="S173" s="117">
        <v>1782020640</v>
      </c>
    </row>
    <row r="174" spans="1:19" ht="18.75" x14ac:dyDescent="0.45">
      <c r="A174" s="117" t="s">
        <v>355</v>
      </c>
      <c r="C174" s="117" t="s">
        <v>190</v>
      </c>
      <c r="E174" s="117">
        <v>16000000</v>
      </c>
      <c r="G174" s="117">
        <v>514000000</v>
      </c>
      <c r="H174" s="117"/>
      <c r="I174" s="117">
        <v>502243433</v>
      </c>
      <c r="J174" s="117"/>
      <c r="K174" s="117">
        <v>132276</v>
      </c>
      <c r="L174" s="117"/>
      <c r="M174" s="117">
        <v>0</v>
      </c>
      <c r="N174" s="117"/>
      <c r="O174" s="117">
        <v>1008346</v>
      </c>
      <c r="P174" s="117"/>
      <c r="Q174" s="117">
        <v>-11888843</v>
      </c>
      <c r="R174" s="117"/>
      <c r="S174" s="117">
        <v>-11888843</v>
      </c>
    </row>
    <row r="175" spans="1:19" ht="18.75" x14ac:dyDescent="0.45">
      <c r="A175" s="117" t="s">
        <v>356</v>
      </c>
      <c r="C175" s="117" t="s">
        <v>185</v>
      </c>
      <c r="E175" s="117">
        <v>3352000</v>
      </c>
      <c r="G175" s="117">
        <v>301667932.80000001</v>
      </c>
      <c r="H175" s="117"/>
      <c r="I175" s="117">
        <v>347466891</v>
      </c>
      <c r="J175" s="117"/>
      <c r="K175" s="117">
        <v>77669</v>
      </c>
      <c r="L175" s="117"/>
      <c r="M175" s="117">
        <v>0</v>
      </c>
      <c r="N175" s="117"/>
      <c r="O175" s="117">
        <v>2781131</v>
      </c>
      <c r="P175" s="117"/>
      <c r="Q175" s="117">
        <v>45721289.200000003</v>
      </c>
      <c r="R175" s="117"/>
      <c r="S175" s="117">
        <v>45786523</v>
      </c>
    </row>
    <row r="176" spans="1:19" ht="18.75" x14ac:dyDescent="0.45">
      <c r="A176" s="117" t="s">
        <v>373</v>
      </c>
      <c r="C176" s="117" t="s">
        <v>599</v>
      </c>
      <c r="E176" s="117">
        <v>0</v>
      </c>
      <c r="G176" s="117">
        <v>0</v>
      </c>
      <c r="H176" s="117"/>
      <c r="I176" s="117">
        <v>0</v>
      </c>
      <c r="J176" s="117"/>
      <c r="K176" s="117">
        <v>0</v>
      </c>
      <c r="L176" s="117"/>
      <c r="M176" s="117">
        <v>0</v>
      </c>
      <c r="N176" s="117"/>
      <c r="O176" s="117">
        <v>0</v>
      </c>
      <c r="P176" s="117"/>
      <c r="Q176" s="117">
        <v>0</v>
      </c>
      <c r="R176" s="117"/>
      <c r="S176" s="117">
        <v>-52702045</v>
      </c>
    </row>
    <row r="177" spans="1:19" ht="18.75" x14ac:dyDescent="0.45">
      <c r="A177" s="117" t="s">
        <v>452</v>
      </c>
      <c r="C177" s="117" t="s">
        <v>684</v>
      </c>
      <c r="E177" s="117">
        <v>0</v>
      </c>
      <c r="G177" s="117">
        <v>0</v>
      </c>
      <c r="H177" s="117"/>
      <c r="I177" s="117">
        <v>0</v>
      </c>
      <c r="J177" s="117"/>
      <c r="K177" s="117">
        <v>0</v>
      </c>
      <c r="L177" s="117"/>
      <c r="M177" s="117">
        <v>0</v>
      </c>
      <c r="N177" s="117"/>
      <c r="O177" s="117">
        <v>0</v>
      </c>
      <c r="P177" s="117"/>
      <c r="Q177" s="117">
        <v>0</v>
      </c>
      <c r="R177" s="117"/>
      <c r="S177" s="117">
        <v>5108271015</v>
      </c>
    </row>
    <row r="178" spans="1:19" ht="18.75" x14ac:dyDescent="0.45">
      <c r="A178" s="117" t="s">
        <v>453</v>
      </c>
      <c r="C178" s="117" t="s">
        <v>685</v>
      </c>
      <c r="E178" s="117">
        <v>0</v>
      </c>
      <c r="G178" s="117">
        <v>0</v>
      </c>
      <c r="H178" s="117"/>
      <c r="I178" s="117">
        <v>0</v>
      </c>
      <c r="J178" s="117"/>
      <c r="K178" s="117">
        <v>0</v>
      </c>
      <c r="L178" s="117"/>
      <c r="M178" s="117">
        <v>0</v>
      </c>
      <c r="N178" s="117"/>
      <c r="O178" s="117">
        <v>0</v>
      </c>
      <c r="P178" s="117"/>
      <c r="Q178" s="117">
        <v>0</v>
      </c>
      <c r="R178" s="117"/>
      <c r="S178" s="117">
        <v>128925767</v>
      </c>
    </row>
    <row r="179" spans="1:19" ht="18.75" x14ac:dyDescent="0.45">
      <c r="A179" s="117" t="s">
        <v>454</v>
      </c>
      <c r="C179" s="117" t="s">
        <v>686</v>
      </c>
      <c r="E179" s="117">
        <v>0</v>
      </c>
      <c r="G179" s="117">
        <v>0</v>
      </c>
      <c r="H179" s="117"/>
      <c r="I179" s="117">
        <v>0</v>
      </c>
      <c r="J179" s="117"/>
      <c r="K179" s="117">
        <v>0</v>
      </c>
      <c r="L179" s="117"/>
      <c r="M179" s="117">
        <v>0</v>
      </c>
      <c r="N179" s="117"/>
      <c r="O179" s="117">
        <v>0</v>
      </c>
      <c r="P179" s="117"/>
      <c r="Q179" s="117">
        <v>0</v>
      </c>
      <c r="R179" s="117"/>
      <c r="S179" s="117">
        <v>26506171</v>
      </c>
    </row>
    <row r="180" spans="1:19" ht="18.75" x14ac:dyDescent="0.45">
      <c r="A180" s="117" t="s">
        <v>342</v>
      </c>
      <c r="C180" s="117" t="s">
        <v>175</v>
      </c>
      <c r="E180" s="117">
        <v>500000</v>
      </c>
      <c r="G180" s="117">
        <v>4390000</v>
      </c>
      <c r="H180" s="117"/>
      <c r="I180" s="117">
        <v>27308000</v>
      </c>
      <c r="J180" s="117"/>
      <c r="K180" s="117">
        <v>2195</v>
      </c>
      <c r="L180" s="117"/>
      <c r="M180" s="117">
        <v>21950</v>
      </c>
      <c r="N180" s="117"/>
      <c r="O180" s="117">
        <v>14038</v>
      </c>
      <c r="P180" s="117"/>
      <c r="Q180" s="117">
        <v>26196640</v>
      </c>
      <c r="R180" s="117"/>
      <c r="S180" s="117">
        <v>26220785</v>
      </c>
    </row>
    <row r="181" spans="1:19" ht="18.75" x14ac:dyDescent="0.45">
      <c r="A181" s="117" t="s">
        <v>411</v>
      </c>
      <c r="C181" s="117" t="s">
        <v>642</v>
      </c>
      <c r="E181" s="117">
        <v>0</v>
      </c>
      <c r="G181" s="117">
        <v>0</v>
      </c>
      <c r="H181" s="117"/>
      <c r="I181" s="117">
        <v>0</v>
      </c>
      <c r="J181" s="117"/>
      <c r="K181" s="117">
        <v>0</v>
      </c>
      <c r="L181" s="117"/>
      <c r="M181" s="117">
        <v>0</v>
      </c>
      <c r="N181" s="117"/>
      <c r="O181" s="117">
        <v>0</v>
      </c>
      <c r="P181" s="117"/>
      <c r="Q181" s="117">
        <v>0</v>
      </c>
      <c r="R181" s="117"/>
      <c r="S181" s="117">
        <v>19579155</v>
      </c>
    </row>
    <row r="182" spans="1:19" ht="18.75" x14ac:dyDescent="0.45">
      <c r="A182" s="117" t="s">
        <v>412</v>
      </c>
      <c r="C182" s="117" t="s">
        <v>643</v>
      </c>
      <c r="E182" s="117">
        <v>0</v>
      </c>
      <c r="G182" s="117">
        <v>0</v>
      </c>
      <c r="H182" s="117"/>
      <c r="I182" s="117">
        <v>0</v>
      </c>
      <c r="J182" s="117"/>
      <c r="K182" s="117">
        <v>0</v>
      </c>
      <c r="L182" s="117"/>
      <c r="M182" s="117">
        <v>0</v>
      </c>
      <c r="N182" s="117"/>
      <c r="O182" s="117">
        <v>0</v>
      </c>
      <c r="P182" s="117"/>
      <c r="Q182" s="117">
        <v>0</v>
      </c>
      <c r="R182" s="117"/>
      <c r="S182" s="117">
        <v>279651964</v>
      </c>
    </row>
    <row r="183" spans="1:19" ht="18.75" x14ac:dyDescent="0.45">
      <c r="A183" s="117" t="s">
        <v>413</v>
      </c>
      <c r="C183" s="117" t="s">
        <v>644</v>
      </c>
      <c r="E183" s="117">
        <v>0</v>
      </c>
      <c r="G183" s="117">
        <v>0</v>
      </c>
      <c r="H183" s="117"/>
      <c r="I183" s="117">
        <v>0</v>
      </c>
      <c r="J183" s="117"/>
      <c r="K183" s="117">
        <v>0</v>
      </c>
      <c r="L183" s="117"/>
      <c r="M183" s="117">
        <v>0</v>
      </c>
      <c r="N183" s="117"/>
      <c r="O183" s="117">
        <v>0</v>
      </c>
      <c r="P183" s="117"/>
      <c r="Q183" s="117">
        <v>0</v>
      </c>
      <c r="R183" s="117"/>
      <c r="S183" s="117">
        <v>381041853</v>
      </c>
    </row>
    <row r="184" spans="1:19" ht="18.75" x14ac:dyDescent="0.45">
      <c r="A184" s="117" t="s">
        <v>414</v>
      </c>
      <c r="C184" s="117" t="s">
        <v>645</v>
      </c>
      <c r="E184" s="117">
        <v>0</v>
      </c>
      <c r="G184" s="117">
        <v>0</v>
      </c>
      <c r="H184" s="117"/>
      <c r="I184" s="117">
        <v>0</v>
      </c>
      <c r="J184" s="117"/>
      <c r="K184" s="117">
        <v>0</v>
      </c>
      <c r="L184" s="117"/>
      <c r="M184" s="117">
        <v>0</v>
      </c>
      <c r="N184" s="117"/>
      <c r="O184" s="117">
        <v>0</v>
      </c>
      <c r="P184" s="117"/>
      <c r="Q184" s="117">
        <v>0</v>
      </c>
      <c r="R184" s="117"/>
      <c r="S184" s="117">
        <v>32595605</v>
      </c>
    </row>
    <row r="185" spans="1:19" ht="18.75" x14ac:dyDescent="0.45">
      <c r="A185" s="117" t="s">
        <v>484</v>
      </c>
      <c r="C185" s="117" t="s">
        <v>719</v>
      </c>
      <c r="E185" s="117">
        <v>0</v>
      </c>
      <c r="G185" s="117">
        <v>0</v>
      </c>
      <c r="H185" s="117"/>
      <c r="I185" s="117">
        <v>0</v>
      </c>
      <c r="J185" s="117"/>
      <c r="K185" s="117">
        <v>0</v>
      </c>
      <c r="L185" s="117"/>
      <c r="M185" s="117">
        <v>0</v>
      </c>
      <c r="N185" s="117"/>
      <c r="O185" s="117">
        <v>0</v>
      </c>
      <c r="P185" s="117"/>
      <c r="Q185" s="117">
        <v>0</v>
      </c>
      <c r="R185" s="117"/>
      <c r="S185" s="117">
        <v>21420000</v>
      </c>
    </row>
    <row r="186" spans="1:19" ht="18.75" x14ac:dyDescent="0.45">
      <c r="A186" s="117" t="s">
        <v>485</v>
      </c>
      <c r="C186" s="117" t="s">
        <v>788</v>
      </c>
      <c r="E186" s="117">
        <v>0</v>
      </c>
      <c r="G186" s="117">
        <v>0</v>
      </c>
      <c r="H186" s="117"/>
      <c r="I186" s="117">
        <v>0</v>
      </c>
      <c r="J186" s="117"/>
      <c r="K186" s="117">
        <v>0</v>
      </c>
      <c r="L186" s="117"/>
      <c r="M186" s="117">
        <v>0</v>
      </c>
      <c r="N186" s="117"/>
      <c r="O186" s="117">
        <v>0</v>
      </c>
      <c r="P186" s="117"/>
      <c r="Q186" s="117">
        <v>0</v>
      </c>
      <c r="R186" s="117"/>
      <c r="S186" s="117">
        <v>309810148</v>
      </c>
    </row>
    <row r="187" spans="1:19" ht="18.75" x14ac:dyDescent="0.45">
      <c r="A187" s="117" t="s">
        <v>376</v>
      </c>
      <c r="C187" s="117" t="s">
        <v>789</v>
      </c>
      <c r="E187" s="117">
        <v>0</v>
      </c>
      <c r="G187" s="117">
        <v>0</v>
      </c>
      <c r="H187" s="117"/>
      <c r="I187" s="117">
        <v>0</v>
      </c>
      <c r="J187" s="117"/>
      <c r="K187" s="117">
        <v>0</v>
      </c>
      <c r="L187" s="117"/>
      <c r="M187" s="117">
        <v>0</v>
      </c>
      <c r="N187" s="117"/>
      <c r="O187" s="117">
        <v>0</v>
      </c>
      <c r="P187" s="117"/>
      <c r="Q187" s="117">
        <v>0</v>
      </c>
      <c r="R187" s="117"/>
      <c r="S187" s="117">
        <v>0</v>
      </c>
    </row>
    <row r="188" spans="1:19" ht="18.75" x14ac:dyDescent="0.45">
      <c r="A188" s="117" t="s">
        <v>374</v>
      </c>
      <c r="C188" s="117" t="s">
        <v>602</v>
      </c>
      <c r="E188" s="117">
        <v>0</v>
      </c>
      <c r="G188" s="117">
        <v>0</v>
      </c>
      <c r="H188" s="117"/>
      <c r="I188" s="117">
        <v>0</v>
      </c>
      <c r="J188" s="117"/>
      <c r="K188" s="117">
        <v>0</v>
      </c>
      <c r="L188" s="117"/>
      <c r="M188" s="117">
        <v>0</v>
      </c>
      <c r="N188" s="117"/>
      <c r="O188" s="117">
        <v>0</v>
      </c>
      <c r="P188" s="117"/>
      <c r="Q188" s="117">
        <v>0</v>
      </c>
      <c r="R188" s="117"/>
      <c r="S188" s="117">
        <v>90495150</v>
      </c>
    </row>
    <row r="189" spans="1:19" ht="18.75" x14ac:dyDescent="0.45">
      <c r="A189" s="117" t="s">
        <v>375</v>
      </c>
      <c r="C189" s="117" t="s">
        <v>603</v>
      </c>
      <c r="E189" s="117">
        <v>0</v>
      </c>
      <c r="G189" s="117">
        <v>0</v>
      </c>
      <c r="H189" s="117"/>
      <c r="I189" s="117">
        <v>0</v>
      </c>
      <c r="J189" s="117"/>
      <c r="K189" s="117">
        <v>0</v>
      </c>
      <c r="L189" s="117"/>
      <c r="M189" s="117">
        <v>0</v>
      </c>
      <c r="N189" s="117"/>
      <c r="O189" s="117">
        <v>0</v>
      </c>
      <c r="P189" s="117"/>
      <c r="Q189" s="117">
        <v>0</v>
      </c>
      <c r="R189" s="117"/>
      <c r="S189" s="117">
        <v>93883819</v>
      </c>
    </row>
    <row r="190" spans="1:19" ht="18.75" x14ac:dyDescent="0.45">
      <c r="A190" s="117" t="s">
        <v>502</v>
      </c>
      <c r="C190" s="117" t="s">
        <v>738</v>
      </c>
      <c r="E190" s="117">
        <v>0</v>
      </c>
      <c r="G190" s="117">
        <v>0</v>
      </c>
      <c r="H190" s="117"/>
      <c r="I190" s="117">
        <v>0</v>
      </c>
      <c r="J190" s="117"/>
      <c r="K190" s="117">
        <v>0</v>
      </c>
      <c r="L190" s="117"/>
      <c r="M190" s="117">
        <v>0</v>
      </c>
      <c r="N190" s="117"/>
      <c r="O190" s="117">
        <v>0</v>
      </c>
      <c r="P190" s="117"/>
      <c r="Q190" s="117">
        <v>0</v>
      </c>
      <c r="R190" s="117"/>
      <c r="S190" s="117">
        <v>198320</v>
      </c>
    </row>
    <row r="191" spans="1:19" ht="18.75" x14ac:dyDescent="0.45">
      <c r="A191" s="117" t="s">
        <v>455</v>
      </c>
      <c r="C191" s="117" t="s">
        <v>687</v>
      </c>
      <c r="E191" s="117">
        <v>0</v>
      </c>
      <c r="G191" s="117">
        <v>0</v>
      </c>
      <c r="H191" s="117"/>
      <c r="I191" s="117">
        <v>0</v>
      </c>
      <c r="J191" s="117"/>
      <c r="K191" s="117">
        <v>0</v>
      </c>
      <c r="L191" s="117"/>
      <c r="M191" s="117">
        <v>0</v>
      </c>
      <c r="N191" s="117"/>
      <c r="O191" s="117">
        <v>0</v>
      </c>
      <c r="P191" s="117"/>
      <c r="Q191" s="117">
        <v>0</v>
      </c>
      <c r="R191" s="117"/>
      <c r="S191" s="117">
        <v>352956989</v>
      </c>
    </row>
    <row r="192" spans="1:19" ht="18.75" x14ac:dyDescent="0.45">
      <c r="A192" s="117" t="s">
        <v>456</v>
      </c>
      <c r="C192" s="117" t="s">
        <v>688</v>
      </c>
      <c r="E192" s="117">
        <v>0</v>
      </c>
      <c r="G192" s="117">
        <v>0</v>
      </c>
      <c r="H192" s="117"/>
      <c r="I192" s="117">
        <v>0</v>
      </c>
      <c r="J192" s="117"/>
      <c r="K192" s="117">
        <v>0</v>
      </c>
      <c r="L192" s="117"/>
      <c r="M192" s="117">
        <v>0</v>
      </c>
      <c r="N192" s="117"/>
      <c r="O192" s="117">
        <v>0</v>
      </c>
      <c r="P192" s="117"/>
      <c r="Q192" s="117">
        <v>0</v>
      </c>
      <c r="R192" s="117"/>
      <c r="S192" s="117">
        <v>5878426</v>
      </c>
    </row>
    <row r="193" spans="1:19" ht="18.75" x14ac:dyDescent="0.45">
      <c r="A193" s="117" t="s">
        <v>486</v>
      </c>
      <c r="C193" s="117" t="s">
        <v>721</v>
      </c>
      <c r="E193" s="117">
        <v>0</v>
      </c>
      <c r="G193" s="117">
        <v>0</v>
      </c>
      <c r="H193" s="117"/>
      <c r="I193" s="117">
        <v>0</v>
      </c>
      <c r="J193" s="117"/>
      <c r="K193" s="117">
        <v>0</v>
      </c>
      <c r="L193" s="117"/>
      <c r="M193" s="117">
        <v>0</v>
      </c>
      <c r="N193" s="117"/>
      <c r="O193" s="117">
        <v>0</v>
      </c>
      <c r="P193" s="117"/>
      <c r="Q193" s="117">
        <v>0</v>
      </c>
      <c r="R193" s="117"/>
      <c r="S193" s="117">
        <v>-11200013</v>
      </c>
    </row>
    <row r="194" spans="1:19" ht="18.75" x14ac:dyDescent="0.45">
      <c r="A194" s="117" t="s">
        <v>488</v>
      </c>
      <c r="C194" s="117" t="s">
        <v>790</v>
      </c>
      <c r="E194" s="117">
        <v>0</v>
      </c>
      <c r="G194" s="117">
        <v>0</v>
      </c>
      <c r="H194" s="117"/>
      <c r="I194" s="117">
        <v>0</v>
      </c>
      <c r="J194" s="117"/>
      <c r="K194" s="117">
        <v>0</v>
      </c>
      <c r="L194" s="117"/>
      <c r="M194" s="117">
        <v>0</v>
      </c>
      <c r="N194" s="117"/>
      <c r="O194" s="117">
        <v>0</v>
      </c>
      <c r="P194" s="117"/>
      <c r="Q194" s="117">
        <v>0</v>
      </c>
      <c r="R194" s="117"/>
      <c r="S194" s="117">
        <v>-5784047</v>
      </c>
    </row>
    <row r="195" spans="1:19" ht="18.75" x14ac:dyDescent="0.45">
      <c r="A195" s="117" t="s">
        <v>489</v>
      </c>
      <c r="C195" s="117" t="s">
        <v>725</v>
      </c>
      <c r="E195" s="117">
        <v>0</v>
      </c>
      <c r="G195" s="117">
        <v>0</v>
      </c>
      <c r="H195" s="117"/>
      <c r="I195" s="117">
        <v>0</v>
      </c>
      <c r="J195" s="117"/>
      <c r="K195" s="117">
        <v>0</v>
      </c>
      <c r="L195" s="117"/>
      <c r="M195" s="117">
        <v>0</v>
      </c>
      <c r="N195" s="117"/>
      <c r="O195" s="117">
        <v>0</v>
      </c>
      <c r="P195" s="117"/>
      <c r="Q195" s="117">
        <v>0</v>
      </c>
      <c r="R195" s="117"/>
      <c r="S195" s="117">
        <v>64773571</v>
      </c>
    </row>
    <row r="196" spans="1:19" ht="18.75" x14ac:dyDescent="0.45">
      <c r="A196" s="117" t="s">
        <v>378</v>
      </c>
      <c r="C196" s="117" t="s">
        <v>791</v>
      </c>
      <c r="E196" s="117">
        <v>0</v>
      </c>
      <c r="G196" s="117">
        <v>0</v>
      </c>
      <c r="H196" s="117"/>
      <c r="I196" s="117">
        <v>0</v>
      </c>
      <c r="J196" s="117"/>
      <c r="K196" s="117">
        <v>0</v>
      </c>
      <c r="L196" s="117"/>
      <c r="M196" s="117">
        <v>0</v>
      </c>
      <c r="N196" s="117"/>
      <c r="O196" s="117">
        <v>0</v>
      </c>
      <c r="P196" s="117"/>
      <c r="Q196" s="117">
        <v>0</v>
      </c>
      <c r="R196" s="117"/>
      <c r="S196" s="117">
        <v>132569586</v>
      </c>
    </row>
    <row r="197" spans="1:19" ht="19.5" thickBot="1" x14ac:dyDescent="0.25">
      <c r="A197" s="221" t="s">
        <v>761</v>
      </c>
      <c r="B197" s="221"/>
      <c r="C197" s="221"/>
      <c r="E197" s="155"/>
      <c r="G197" s="13">
        <f>SUM(G166:G196)</f>
        <v>380421683340.49994</v>
      </c>
      <c r="I197" s="13">
        <f>SUM(I166:I196)</f>
        <v>91534461042</v>
      </c>
      <c r="K197" s="13">
        <f>SUM(K166:K196)</f>
        <v>183234209</v>
      </c>
      <c r="M197" s="13">
        <f>SUM(M166:M196)</f>
        <v>1758340170</v>
      </c>
      <c r="O197" s="13">
        <f>SUM(O166:O196)</f>
        <v>135335045</v>
      </c>
      <c r="Q197" s="13">
        <f>SUM(Q166:Q196)</f>
        <v>25125652217.499996</v>
      </c>
      <c r="S197" s="13">
        <f>SUM(S166:S196)</f>
        <v>236564745126</v>
      </c>
    </row>
    <row r="198" spans="1:19" ht="19.5" thickTop="1" x14ac:dyDescent="0.2">
      <c r="A198" s="119"/>
      <c r="B198" s="119"/>
      <c r="C198" s="119"/>
      <c r="E198" s="9"/>
      <c r="G198" s="9"/>
      <c r="I198" s="9"/>
      <c r="K198" s="9"/>
      <c r="M198" s="9"/>
      <c r="O198" s="9"/>
      <c r="Q198" s="9"/>
      <c r="S198" s="9"/>
    </row>
    <row r="199" spans="1:19" ht="18.75" x14ac:dyDescent="0.2">
      <c r="A199" s="119"/>
      <c r="B199" s="119"/>
      <c r="C199" s="119"/>
      <c r="E199" s="9"/>
      <c r="G199" s="9"/>
      <c r="I199" s="9"/>
      <c r="K199" s="9"/>
      <c r="M199" s="9"/>
      <c r="O199" s="9"/>
      <c r="Q199" s="9"/>
      <c r="S199" s="9"/>
    </row>
    <row r="200" spans="1:19" ht="18.75" x14ac:dyDescent="0.2">
      <c r="A200" s="214">
        <v>26</v>
      </c>
      <c r="B200" s="214"/>
      <c r="C200" s="214"/>
      <c r="D200" s="214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</row>
    <row r="201" spans="1:19" ht="24" x14ac:dyDescent="0.2">
      <c r="A201" s="222" t="s">
        <v>0</v>
      </c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</row>
    <row r="202" spans="1:19" ht="24" x14ac:dyDescent="0.2">
      <c r="A202" s="222" t="s">
        <v>259</v>
      </c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</row>
    <row r="203" spans="1:19" ht="24" x14ac:dyDescent="0.2">
      <c r="A203" s="222" t="s">
        <v>2</v>
      </c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</row>
    <row r="204" spans="1:19" ht="21" x14ac:dyDescent="0.2">
      <c r="A204" s="223" t="s">
        <v>800</v>
      </c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</row>
    <row r="205" spans="1:19" ht="21" x14ac:dyDescent="0.2">
      <c r="E205" s="211" t="s">
        <v>274</v>
      </c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S205" s="3" t="s">
        <v>275</v>
      </c>
    </row>
    <row r="206" spans="1:19" ht="21" x14ac:dyDescent="0.2">
      <c r="A206" s="3" t="s">
        <v>772</v>
      </c>
      <c r="C206" s="3" t="s">
        <v>330</v>
      </c>
      <c r="E206" s="15" t="s">
        <v>13</v>
      </c>
      <c r="F206" s="116"/>
      <c r="G206" s="15" t="s">
        <v>331</v>
      </c>
      <c r="H206" s="116"/>
      <c r="I206" s="15" t="s">
        <v>332</v>
      </c>
      <c r="J206" s="116"/>
      <c r="K206" s="15" t="s">
        <v>333</v>
      </c>
      <c r="L206" s="116"/>
      <c r="M206" s="15" t="s">
        <v>334</v>
      </c>
      <c r="N206" s="116"/>
      <c r="O206" s="15" t="s">
        <v>335</v>
      </c>
      <c r="P206" s="116"/>
      <c r="Q206" s="15" t="s">
        <v>336</v>
      </c>
      <c r="S206" s="15" t="s">
        <v>336</v>
      </c>
    </row>
    <row r="207" spans="1:19" ht="18.75" x14ac:dyDescent="0.45">
      <c r="A207" s="221" t="s">
        <v>762</v>
      </c>
      <c r="B207" s="221"/>
      <c r="C207" s="221"/>
      <c r="E207" s="119">
        <f>E197</f>
        <v>0</v>
      </c>
      <c r="G207" s="119">
        <f>G197</f>
        <v>380421683340.49994</v>
      </c>
      <c r="H207" s="117"/>
      <c r="I207" s="119">
        <f>I197</f>
        <v>91534461042</v>
      </c>
      <c r="J207" s="117"/>
      <c r="K207" s="119">
        <f>K197</f>
        <v>183234209</v>
      </c>
      <c r="L207" s="117"/>
      <c r="M207" s="119">
        <f>M197</f>
        <v>1758340170</v>
      </c>
      <c r="N207" s="117"/>
      <c r="O207" s="119">
        <f>O197</f>
        <v>135335045</v>
      </c>
      <c r="P207" s="117"/>
      <c r="Q207" s="119">
        <f>Q197</f>
        <v>25125652217.499996</v>
      </c>
      <c r="R207" s="117"/>
      <c r="S207" s="119">
        <f>S197</f>
        <v>236564745126</v>
      </c>
    </row>
    <row r="208" spans="1:19" ht="18.75" x14ac:dyDescent="0.45">
      <c r="A208" s="117" t="s">
        <v>379</v>
      </c>
      <c r="C208" s="117" t="s">
        <v>792</v>
      </c>
      <c r="E208" s="117">
        <v>0</v>
      </c>
      <c r="G208" s="117">
        <v>0</v>
      </c>
      <c r="H208" s="117"/>
      <c r="I208" s="117">
        <v>0</v>
      </c>
      <c r="J208" s="117"/>
      <c r="K208" s="117">
        <v>0</v>
      </c>
      <c r="L208" s="117"/>
      <c r="M208" s="117">
        <v>0</v>
      </c>
      <c r="N208" s="117"/>
      <c r="O208" s="117">
        <v>0</v>
      </c>
      <c r="P208" s="117"/>
      <c r="Q208" s="117">
        <v>0</v>
      </c>
      <c r="R208" s="117"/>
      <c r="S208" s="117">
        <v>486272081</v>
      </c>
    </row>
    <row r="209" spans="1:19" ht="18.75" x14ac:dyDescent="0.45">
      <c r="A209" s="117" t="s">
        <v>380</v>
      </c>
      <c r="C209" s="117" t="s">
        <v>793</v>
      </c>
      <c r="E209" s="117">
        <v>0</v>
      </c>
      <c r="G209" s="117">
        <v>0</v>
      </c>
      <c r="H209" s="117"/>
      <c r="I209" s="117">
        <v>0</v>
      </c>
      <c r="J209" s="117"/>
      <c r="K209" s="117">
        <v>0</v>
      </c>
      <c r="L209" s="117"/>
      <c r="M209" s="117">
        <v>0</v>
      </c>
      <c r="N209" s="117"/>
      <c r="O209" s="117">
        <v>0</v>
      </c>
      <c r="P209" s="117"/>
      <c r="Q209" s="117">
        <v>0</v>
      </c>
      <c r="R209" s="117"/>
      <c r="S209" s="117">
        <v>20693469</v>
      </c>
    </row>
    <row r="210" spans="1:19" ht="18.75" x14ac:dyDescent="0.45">
      <c r="A210" s="117" t="s">
        <v>381</v>
      </c>
      <c r="C210" s="117" t="s">
        <v>794</v>
      </c>
      <c r="E210" s="117">
        <v>0</v>
      </c>
      <c r="G210" s="117">
        <v>0</v>
      </c>
      <c r="H210" s="117"/>
      <c r="I210" s="117">
        <v>0</v>
      </c>
      <c r="J210" s="117"/>
      <c r="K210" s="117">
        <v>0</v>
      </c>
      <c r="L210" s="117"/>
      <c r="M210" s="117">
        <v>0</v>
      </c>
      <c r="N210" s="117"/>
      <c r="O210" s="117">
        <v>0</v>
      </c>
      <c r="P210" s="117"/>
      <c r="Q210" s="117">
        <v>0</v>
      </c>
      <c r="R210" s="117"/>
      <c r="S210" s="117">
        <v>37436345</v>
      </c>
    </row>
    <row r="211" spans="1:19" ht="18.75" x14ac:dyDescent="0.45">
      <c r="A211" s="117" t="s">
        <v>469</v>
      </c>
      <c r="C211" s="117" t="s">
        <v>704</v>
      </c>
      <c r="E211" s="117">
        <v>0</v>
      </c>
      <c r="G211" s="117">
        <v>0</v>
      </c>
      <c r="H211" s="117"/>
      <c r="I211" s="117">
        <v>0</v>
      </c>
      <c r="J211" s="117"/>
      <c r="K211" s="117">
        <v>0</v>
      </c>
      <c r="L211" s="117"/>
      <c r="M211" s="117">
        <v>0</v>
      </c>
      <c r="N211" s="117"/>
      <c r="O211" s="117">
        <v>0</v>
      </c>
      <c r="P211" s="117"/>
      <c r="Q211" s="117">
        <v>0</v>
      </c>
      <c r="R211" s="117"/>
      <c r="S211" s="117">
        <v>-106158650</v>
      </c>
    </row>
    <row r="212" spans="1:19" ht="18.75" x14ac:dyDescent="0.45">
      <c r="A212" s="117" t="s">
        <v>470</v>
      </c>
      <c r="C212" s="117" t="s">
        <v>705</v>
      </c>
      <c r="E212" s="117">
        <v>0</v>
      </c>
      <c r="G212" s="117">
        <v>0</v>
      </c>
      <c r="H212" s="117"/>
      <c r="I212" s="117">
        <v>0</v>
      </c>
      <c r="J212" s="117"/>
      <c r="K212" s="117">
        <v>0</v>
      </c>
      <c r="L212" s="117"/>
      <c r="M212" s="117">
        <v>0</v>
      </c>
      <c r="N212" s="117"/>
      <c r="O212" s="117">
        <v>0</v>
      </c>
      <c r="P212" s="117"/>
      <c r="Q212" s="117">
        <v>0</v>
      </c>
      <c r="R212" s="117"/>
      <c r="S212" s="117">
        <v>732804255</v>
      </c>
    </row>
    <row r="213" spans="1:19" ht="18.75" x14ac:dyDescent="0.45">
      <c r="A213" s="117" t="s">
        <v>506</v>
      </c>
      <c r="C213" s="117" t="s">
        <v>745</v>
      </c>
      <c r="E213" s="117">
        <v>0</v>
      </c>
      <c r="G213" s="117">
        <v>0</v>
      </c>
      <c r="H213" s="117"/>
      <c r="I213" s="117">
        <v>0</v>
      </c>
      <c r="J213" s="117"/>
      <c r="K213" s="117">
        <v>0</v>
      </c>
      <c r="L213" s="117"/>
      <c r="M213" s="117">
        <v>0</v>
      </c>
      <c r="N213" s="117"/>
      <c r="O213" s="117">
        <v>0</v>
      </c>
      <c r="P213" s="117"/>
      <c r="Q213" s="117">
        <v>0</v>
      </c>
      <c r="R213" s="117"/>
      <c r="S213" s="117">
        <v>6000000</v>
      </c>
    </row>
    <row r="214" spans="1:19" ht="18.75" x14ac:dyDescent="0.45">
      <c r="A214" s="117" t="s">
        <v>507</v>
      </c>
      <c r="C214" s="117" t="s">
        <v>746</v>
      </c>
      <c r="E214" s="117">
        <v>0</v>
      </c>
      <c r="G214" s="117">
        <v>0</v>
      </c>
      <c r="H214" s="117"/>
      <c r="I214" s="117">
        <v>0</v>
      </c>
      <c r="J214" s="117"/>
      <c r="K214" s="117">
        <v>0</v>
      </c>
      <c r="L214" s="117"/>
      <c r="M214" s="117">
        <v>0</v>
      </c>
      <c r="N214" s="117"/>
      <c r="O214" s="117">
        <v>0</v>
      </c>
      <c r="P214" s="117"/>
      <c r="Q214" s="117">
        <v>0</v>
      </c>
      <c r="R214" s="117"/>
      <c r="S214" s="117">
        <v>105619000</v>
      </c>
    </row>
    <row r="215" spans="1:19" ht="18.75" x14ac:dyDescent="0.45">
      <c r="A215" s="117" t="s">
        <v>368</v>
      </c>
      <c r="C215" s="117" t="s">
        <v>133</v>
      </c>
      <c r="E215" s="117">
        <v>11000</v>
      </c>
      <c r="G215" s="117">
        <v>8800000</v>
      </c>
      <c r="H215" s="117"/>
      <c r="I215" s="117">
        <v>2700000</v>
      </c>
      <c r="J215" s="117"/>
      <c r="K215" s="117">
        <v>4400</v>
      </c>
      <c r="L215" s="117"/>
      <c r="M215" s="117">
        <v>44000</v>
      </c>
      <c r="N215" s="117"/>
      <c r="O215" s="117">
        <v>694</v>
      </c>
      <c r="P215" s="117"/>
      <c r="Q215" s="117">
        <v>-926916</v>
      </c>
      <c r="R215" s="117"/>
      <c r="S215" s="117">
        <v>-878516</v>
      </c>
    </row>
    <row r="216" spans="1:19" ht="18.75" x14ac:dyDescent="0.45">
      <c r="A216" s="117" t="s">
        <v>369</v>
      </c>
      <c r="C216" s="117" t="s">
        <v>123</v>
      </c>
      <c r="E216" s="117">
        <v>309000</v>
      </c>
      <c r="G216" s="117">
        <v>45000000</v>
      </c>
      <c r="H216" s="117"/>
      <c r="I216" s="117">
        <v>5180000</v>
      </c>
      <c r="J216" s="117"/>
      <c r="K216" s="117">
        <v>22500</v>
      </c>
      <c r="L216" s="117"/>
      <c r="M216" s="117">
        <v>225000</v>
      </c>
      <c r="N216" s="117"/>
      <c r="O216" s="117">
        <v>2660</v>
      </c>
      <c r="P216" s="117"/>
      <c r="Q216" s="117">
        <v>-6333483</v>
      </c>
      <c r="R216" s="117"/>
      <c r="S216" s="117">
        <v>-6085983</v>
      </c>
    </row>
    <row r="217" spans="1:19" ht="18.75" x14ac:dyDescent="0.45">
      <c r="A217" s="117" t="s">
        <v>370</v>
      </c>
      <c r="C217" s="117" t="s">
        <v>168</v>
      </c>
      <c r="E217" s="117">
        <v>75000</v>
      </c>
      <c r="G217" s="117">
        <v>0</v>
      </c>
      <c r="H217" s="117"/>
      <c r="I217" s="117">
        <v>1500000</v>
      </c>
      <c r="J217" s="117"/>
      <c r="K217" s="117">
        <v>0</v>
      </c>
      <c r="L217" s="117"/>
      <c r="M217" s="117">
        <v>0</v>
      </c>
      <c r="N217" s="117"/>
      <c r="O217" s="117">
        <v>385</v>
      </c>
      <c r="P217" s="117"/>
      <c r="Q217" s="117">
        <v>1500000</v>
      </c>
      <c r="R217" s="117"/>
      <c r="S217" s="117">
        <v>1500000</v>
      </c>
    </row>
    <row r="218" spans="1:19" ht="18.75" x14ac:dyDescent="0.45">
      <c r="A218" s="117" t="s">
        <v>371</v>
      </c>
      <c r="C218" s="117" t="s">
        <v>172</v>
      </c>
      <c r="E218" s="117">
        <v>5243000</v>
      </c>
      <c r="G218" s="117">
        <v>0</v>
      </c>
      <c r="H218" s="117"/>
      <c r="I218" s="117">
        <v>260185000</v>
      </c>
      <c r="J218" s="117"/>
      <c r="K218" s="117">
        <v>0</v>
      </c>
      <c r="L218" s="117"/>
      <c r="M218" s="117">
        <v>0</v>
      </c>
      <c r="N218" s="117"/>
      <c r="O218" s="117">
        <v>66969</v>
      </c>
      <c r="P218" s="117"/>
      <c r="Q218" s="117">
        <v>260185000</v>
      </c>
      <c r="R218" s="117"/>
      <c r="S218" s="117">
        <v>260185000</v>
      </c>
    </row>
    <row r="219" spans="1:19" ht="18.75" x14ac:dyDescent="0.45">
      <c r="A219" s="117" t="s">
        <v>423</v>
      </c>
      <c r="C219" s="117" t="s">
        <v>654</v>
      </c>
      <c r="E219" s="117">
        <v>0</v>
      </c>
      <c r="G219" s="117">
        <v>0</v>
      </c>
      <c r="H219" s="117"/>
      <c r="I219" s="117">
        <v>0</v>
      </c>
      <c r="J219" s="117"/>
      <c r="K219" s="117">
        <v>0</v>
      </c>
      <c r="L219" s="117"/>
      <c r="M219" s="117">
        <v>0</v>
      </c>
      <c r="N219" s="117"/>
      <c r="O219" s="117">
        <v>0</v>
      </c>
      <c r="P219" s="117"/>
      <c r="Q219" s="117">
        <v>0</v>
      </c>
      <c r="R219" s="117"/>
      <c r="S219" s="117">
        <v>2364422467</v>
      </c>
    </row>
    <row r="220" spans="1:19" ht="18.75" x14ac:dyDescent="0.45">
      <c r="A220" s="117" t="s">
        <v>424</v>
      </c>
      <c r="C220" s="117" t="s">
        <v>655</v>
      </c>
      <c r="E220" s="117">
        <v>0</v>
      </c>
      <c r="G220" s="117">
        <v>0</v>
      </c>
      <c r="H220" s="117"/>
      <c r="I220" s="117">
        <v>0</v>
      </c>
      <c r="J220" s="117"/>
      <c r="K220" s="117">
        <v>0</v>
      </c>
      <c r="L220" s="117"/>
      <c r="M220" s="117">
        <v>0</v>
      </c>
      <c r="N220" s="117"/>
      <c r="O220" s="117">
        <v>0</v>
      </c>
      <c r="P220" s="117"/>
      <c r="Q220" s="117">
        <v>0</v>
      </c>
      <c r="R220" s="117"/>
      <c r="S220" s="117">
        <v>19833660</v>
      </c>
    </row>
    <row r="221" spans="1:19" ht="18.75" x14ac:dyDescent="0.45">
      <c r="A221" s="117" t="s">
        <v>425</v>
      </c>
      <c r="C221" s="117" t="s">
        <v>656</v>
      </c>
      <c r="E221" s="117">
        <v>0</v>
      </c>
      <c r="G221" s="117">
        <v>0</v>
      </c>
      <c r="H221" s="117"/>
      <c r="I221" s="117">
        <v>0</v>
      </c>
      <c r="J221" s="117"/>
      <c r="K221" s="117">
        <v>0</v>
      </c>
      <c r="L221" s="117"/>
      <c r="M221" s="117">
        <v>0</v>
      </c>
      <c r="N221" s="117"/>
      <c r="O221" s="117">
        <v>0</v>
      </c>
      <c r="P221" s="117"/>
      <c r="Q221" s="117">
        <v>0</v>
      </c>
      <c r="R221" s="117"/>
      <c r="S221" s="117">
        <v>91545102</v>
      </c>
    </row>
    <row r="222" spans="1:19" ht="18.75" x14ac:dyDescent="0.45">
      <c r="A222" s="117" t="s">
        <v>426</v>
      </c>
      <c r="C222" s="117" t="s">
        <v>657</v>
      </c>
      <c r="E222" s="117">
        <v>0</v>
      </c>
      <c r="G222" s="117">
        <v>0</v>
      </c>
      <c r="H222" s="117"/>
      <c r="I222" s="117">
        <v>0</v>
      </c>
      <c r="J222" s="117"/>
      <c r="K222" s="117">
        <v>0</v>
      </c>
      <c r="L222" s="117"/>
      <c r="M222" s="117">
        <v>0</v>
      </c>
      <c r="N222" s="117"/>
      <c r="O222" s="117">
        <v>0</v>
      </c>
      <c r="P222" s="117"/>
      <c r="Q222" s="117">
        <v>0</v>
      </c>
      <c r="R222" s="117"/>
      <c r="S222" s="117">
        <v>351806517</v>
      </c>
    </row>
    <row r="223" spans="1:19" ht="18.75" x14ac:dyDescent="0.45">
      <c r="A223" s="117" t="s">
        <v>427</v>
      </c>
      <c r="C223" s="117" t="s">
        <v>658</v>
      </c>
      <c r="E223" s="117">
        <v>0</v>
      </c>
      <c r="G223" s="117">
        <v>0</v>
      </c>
      <c r="H223" s="117"/>
      <c r="I223" s="117">
        <v>0</v>
      </c>
      <c r="J223" s="117"/>
      <c r="K223" s="117">
        <v>0</v>
      </c>
      <c r="L223" s="117"/>
      <c r="M223" s="117">
        <v>0</v>
      </c>
      <c r="N223" s="117"/>
      <c r="O223" s="117">
        <v>0</v>
      </c>
      <c r="P223" s="117"/>
      <c r="Q223" s="117">
        <v>0</v>
      </c>
      <c r="R223" s="117"/>
      <c r="S223" s="117">
        <v>625891691</v>
      </c>
    </row>
    <row r="224" spans="1:19" ht="18.75" x14ac:dyDescent="0.45">
      <c r="A224" s="117" t="s">
        <v>428</v>
      </c>
      <c r="C224" s="117" t="s">
        <v>659</v>
      </c>
      <c r="E224" s="117">
        <v>0</v>
      </c>
      <c r="G224" s="117">
        <v>0</v>
      </c>
      <c r="H224" s="117"/>
      <c r="I224" s="117">
        <v>0</v>
      </c>
      <c r="J224" s="117"/>
      <c r="K224" s="117">
        <v>0</v>
      </c>
      <c r="L224" s="117"/>
      <c r="M224" s="117">
        <v>0</v>
      </c>
      <c r="N224" s="117"/>
      <c r="O224" s="117">
        <v>0</v>
      </c>
      <c r="P224" s="117"/>
      <c r="Q224" s="117">
        <v>0</v>
      </c>
      <c r="R224" s="117"/>
      <c r="S224" s="117">
        <v>2221885575</v>
      </c>
    </row>
    <row r="225" spans="1:19" ht="18.75" x14ac:dyDescent="0.45">
      <c r="A225" s="117" t="s">
        <v>429</v>
      </c>
      <c r="C225" s="117" t="s">
        <v>660</v>
      </c>
      <c r="E225" s="117">
        <v>0</v>
      </c>
      <c r="G225" s="117">
        <v>0</v>
      </c>
      <c r="H225" s="117"/>
      <c r="I225" s="117">
        <v>0</v>
      </c>
      <c r="J225" s="117"/>
      <c r="K225" s="117">
        <v>0</v>
      </c>
      <c r="L225" s="117"/>
      <c r="M225" s="117">
        <v>0</v>
      </c>
      <c r="N225" s="117"/>
      <c r="O225" s="117">
        <v>0</v>
      </c>
      <c r="P225" s="117"/>
      <c r="Q225" s="117">
        <v>0</v>
      </c>
      <c r="R225" s="117"/>
      <c r="S225" s="117">
        <v>697411776</v>
      </c>
    </row>
    <row r="226" spans="1:19" ht="18.75" x14ac:dyDescent="0.45">
      <c r="A226" s="117" t="s">
        <v>494</v>
      </c>
      <c r="C226" s="117" t="s">
        <v>795</v>
      </c>
      <c r="E226" s="117">
        <v>0</v>
      </c>
      <c r="G226" s="117">
        <v>0</v>
      </c>
      <c r="H226" s="117"/>
      <c r="I226" s="117">
        <v>0</v>
      </c>
      <c r="J226" s="117"/>
      <c r="K226" s="117">
        <v>0</v>
      </c>
      <c r="L226" s="117"/>
      <c r="M226" s="117">
        <v>0</v>
      </c>
      <c r="N226" s="117"/>
      <c r="O226" s="117">
        <v>0</v>
      </c>
      <c r="P226" s="117"/>
      <c r="Q226" s="117">
        <v>0</v>
      </c>
      <c r="R226" s="117"/>
      <c r="S226" s="117">
        <v>840019999</v>
      </c>
    </row>
    <row r="227" spans="1:19" ht="18.75" x14ac:dyDescent="0.45">
      <c r="A227" s="117" t="s">
        <v>490</v>
      </c>
      <c r="C227" s="117" t="s">
        <v>726</v>
      </c>
      <c r="E227" s="117">
        <v>0</v>
      </c>
      <c r="G227" s="117">
        <v>0</v>
      </c>
      <c r="H227" s="117"/>
      <c r="I227" s="117">
        <v>0</v>
      </c>
      <c r="J227" s="117"/>
      <c r="K227" s="117">
        <v>0</v>
      </c>
      <c r="L227" s="117"/>
      <c r="M227" s="117">
        <v>0</v>
      </c>
      <c r="N227" s="117"/>
      <c r="O227" s="117">
        <v>0</v>
      </c>
      <c r="P227" s="117"/>
      <c r="Q227" s="117">
        <v>0</v>
      </c>
      <c r="R227" s="117"/>
      <c r="S227" s="117">
        <v>-7514179</v>
      </c>
    </row>
    <row r="228" spans="1:19" ht="18.75" x14ac:dyDescent="0.45">
      <c r="A228" s="117" t="s">
        <v>491</v>
      </c>
      <c r="C228" s="117" t="s">
        <v>796</v>
      </c>
      <c r="E228" s="117">
        <v>0</v>
      </c>
      <c r="G228" s="117">
        <v>0</v>
      </c>
      <c r="H228" s="117"/>
      <c r="I228" s="117">
        <v>0</v>
      </c>
      <c r="J228" s="117"/>
      <c r="K228" s="117">
        <v>0</v>
      </c>
      <c r="L228" s="117"/>
      <c r="M228" s="117">
        <v>0</v>
      </c>
      <c r="N228" s="117"/>
      <c r="O228" s="117">
        <v>0</v>
      </c>
      <c r="P228" s="117"/>
      <c r="Q228" s="117">
        <v>0</v>
      </c>
      <c r="R228" s="117"/>
      <c r="S228" s="117">
        <v>4754305525</v>
      </c>
    </row>
    <row r="229" spans="1:19" ht="18.75" x14ac:dyDescent="0.45">
      <c r="A229" s="117" t="s">
        <v>492</v>
      </c>
      <c r="C229" s="117" t="s">
        <v>728</v>
      </c>
      <c r="E229" s="117">
        <v>0</v>
      </c>
      <c r="G229" s="117">
        <v>0</v>
      </c>
      <c r="H229" s="117"/>
      <c r="I229" s="117">
        <v>0</v>
      </c>
      <c r="J229" s="117"/>
      <c r="K229" s="117">
        <v>0</v>
      </c>
      <c r="L229" s="117"/>
      <c r="M229" s="117">
        <v>0</v>
      </c>
      <c r="N229" s="117"/>
      <c r="O229" s="117">
        <v>0</v>
      </c>
      <c r="P229" s="117"/>
      <c r="Q229" s="117">
        <v>0</v>
      </c>
      <c r="R229" s="117"/>
      <c r="S229" s="117">
        <v>4455456226</v>
      </c>
    </row>
    <row r="230" spans="1:19" ht="18.75" x14ac:dyDescent="0.45">
      <c r="A230" s="117" t="s">
        <v>493</v>
      </c>
      <c r="C230" s="117" t="s">
        <v>729</v>
      </c>
      <c r="E230" s="117">
        <v>0</v>
      </c>
      <c r="G230" s="117">
        <v>0</v>
      </c>
      <c r="H230" s="117"/>
      <c r="I230" s="117">
        <v>0</v>
      </c>
      <c r="J230" s="117"/>
      <c r="K230" s="117">
        <v>0</v>
      </c>
      <c r="L230" s="117"/>
      <c r="M230" s="117">
        <v>0</v>
      </c>
      <c r="N230" s="117"/>
      <c r="O230" s="117">
        <v>0</v>
      </c>
      <c r="P230" s="117"/>
      <c r="Q230" s="117">
        <v>0</v>
      </c>
      <c r="R230" s="117"/>
      <c r="S230" s="117">
        <v>398692065</v>
      </c>
    </row>
    <row r="231" spans="1:19" ht="18.75" x14ac:dyDescent="0.45">
      <c r="A231" s="117" t="s">
        <v>518</v>
      </c>
      <c r="C231" s="117" t="s">
        <v>136</v>
      </c>
      <c r="E231" s="117">
        <v>0</v>
      </c>
      <c r="G231" s="117">
        <v>0</v>
      </c>
      <c r="H231" s="117"/>
      <c r="I231" s="117">
        <v>0</v>
      </c>
      <c r="J231" s="117"/>
      <c r="K231" s="117">
        <v>0</v>
      </c>
      <c r="L231" s="117"/>
      <c r="M231" s="117">
        <v>0</v>
      </c>
      <c r="N231" s="117"/>
      <c r="O231" s="117">
        <v>0</v>
      </c>
      <c r="P231" s="117"/>
      <c r="Q231" s="117">
        <v>0</v>
      </c>
      <c r="R231" s="117"/>
      <c r="S231" s="117">
        <v>18564762</v>
      </c>
    </row>
    <row r="232" spans="1:19" ht="18.75" x14ac:dyDescent="0.45">
      <c r="A232" s="117" t="s">
        <v>398</v>
      </c>
      <c r="C232" s="117" t="s">
        <v>627</v>
      </c>
      <c r="E232" s="117">
        <v>0</v>
      </c>
      <c r="G232" s="117">
        <v>0</v>
      </c>
      <c r="H232" s="117"/>
      <c r="I232" s="117">
        <v>0</v>
      </c>
      <c r="J232" s="117"/>
      <c r="K232" s="117">
        <v>0</v>
      </c>
      <c r="L232" s="117"/>
      <c r="M232" s="117">
        <v>0</v>
      </c>
      <c r="N232" s="117"/>
      <c r="O232" s="117">
        <v>0</v>
      </c>
      <c r="P232" s="117"/>
      <c r="Q232" s="117">
        <v>0</v>
      </c>
      <c r="R232" s="117"/>
      <c r="S232" s="117">
        <v>-351790</v>
      </c>
    </row>
    <row r="233" spans="1:19" ht="18.75" x14ac:dyDescent="0.45">
      <c r="A233" s="117" t="s">
        <v>399</v>
      </c>
      <c r="C233" s="117" t="s">
        <v>628</v>
      </c>
      <c r="E233" s="117">
        <v>0</v>
      </c>
      <c r="G233" s="117">
        <v>0</v>
      </c>
      <c r="H233" s="117"/>
      <c r="I233" s="117">
        <v>0</v>
      </c>
      <c r="J233" s="117"/>
      <c r="K233" s="117">
        <v>0</v>
      </c>
      <c r="L233" s="117"/>
      <c r="M233" s="117">
        <v>0</v>
      </c>
      <c r="N233" s="117"/>
      <c r="O233" s="117">
        <v>0</v>
      </c>
      <c r="P233" s="117"/>
      <c r="Q233" s="117">
        <v>0</v>
      </c>
      <c r="R233" s="117"/>
      <c r="S233" s="117">
        <v>52766409</v>
      </c>
    </row>
    <row r="234" spans="1:19" ht="18.75" x14ac:dyDescent="0.45">
      <c r="A234" s="117" t="s">
        <v>478</v>
      </c>
      <c r="C234" s="117" t="s">
        <v>797</v>
      </c>
      <c r="E234" s="117">
        <v>0</v>
      </c>
      <c r="G234" s="117">
        <v>0</v>
      </c>
      <c r="H234" s="117"/>
      <c r="I234" s="117">
        <v>0</v>
      </c>
      <c r="J234" s="117"/>
      <c r="K234" s="117">
        <v>0</v>
      </c>
      <c r="L234" s="117"/>
      <c r="M234" s="117">
        <v>0</v>
      </c>
      <c r="N234" s="117"/>
      <c r="O234" s="117">
        <v>0</v>
      </c>
      <c r="P234" s="117"/>
      <c r="Q234" s="117">
        <v>0</v>
      </c>
      <c r="R234" s="117"/>
      <c r="S234" s="117">
        <v>10700770</v>
      </c>
    </row>
    <row r="235" spans="1:19" ht="18.75" x14ac:dyDescent="0.45">
      <c r="A235" s="117" t="s">
        <v>377</v>
      </c>
      <c r="C235" s="117" t="s">
        <v>606</v>
      </c>
      <c r="E235" s="117">
        <v>0</v>
      </c>
      <c r="G235" s="117">
        <v>0</v>
      </c>
      <c r="H235" s="117"/>
      <c r="I235" s="117">
        <v>0</v>
      </c>
      <c r="J235" s="117"/>
      <c r="K235" s="117">
        <v>0</v>
      </c>
      <c r="L235" s="117"/>
      <c r="M235" s="117">
        <v>0</v>
      </c>
      <c r="N235" s="117"/>
      <c r="O235" s="117">
        <v>0</v>
      </c>
      <c r="P235" s="117"/>
      <c r="Q235" s="117">
        <v>0</v>
      </c>
      <c r="R235" s="117"/>
      <c r="S235" s="117">
        <v>-569853225</v>
      </c>
    </row>
    <row r="236" spans="1:19" ht="18.75" x14ac:dyDescent="0.45">
      <c r="A236" s="117" t="s">
        <v>419</v>
      </c>
      <c r="C236" s="117" t="s">
        <v>650</v>
      </c>
      <c r="E236" s="117">
        <v>0</v>
      </c>
      <c r="G236" s="117">
        <v>0</v>
      </c>
      <c r="H236" s="117"/>
      <c r="I236" s="117">
        <v>0</v>
      </c>
      <c r="J236" s="117"/>
      <c r="K236" s="117">
        <v>0</v>
      </c>
      <c r="L236" s="117"/>
      <c r="M236" s="117">
        <v>0</v>
      </c>
      <c r="N236" s="117"/>
      <c r="O236" s="117">
        <v>0</v>
      </c>
      <c r="P236" s="117"/>
      <c r="Q236" s="117">
        <v>0</v>
      </c>
      <c r="R236" s="117"/>
      <c r="S236" s="117">
        <v>1439629</v>
      </c>
    </row>
    <row r="237" spans="1:19" ht="18.75" x14ac:dyDescent="0.45">
      <c r="A237" s="117" t="s">
        <v>420</v>
      </c>
      <c r="C237" s="117" t="s">
        <v>651</v>
      </c>
      <c r="E237" s="117">
        <v>0</v>
      </c>
      <c r="G237" s="117">
        <v>0</v>
      </c>
      <c r="H237" s="117"/>
      <c r="I237" s="117">
        <v>0</v>
      </c>
      <c r="J237" s="117"/>
      <c r="K237" s="117">
        <v>0</v>
      </c>
      <c r="L237" s="117"/>
      <c r="M237" s="117">
        <v>0</v>
      </c>
      <c r="N237" s="117"/>
      <c r="O237" s="117">
        <v>0</v>
      </c>
      <c r="P237" s="117"/>
      <c r="Q237" s="117">
        <v>0</v>
      </c>
      <c r="R237" s="117"/>
      <c r="S237" s="117">
        <v>18000</v>
      </c>
    </row>
    <row r="238" spans="1:19" ht="19.5" thickBot="1" x14ac:dyDescent="0.25">
      <c r="A238" s="221" t="s">
        <v>761</v>
      </c>
      <c r="B238" s="221"/>
      <c r="C238" s="221"/>
      <c r="E238" s="155"/>
      <c r="G238" s="13">
        <f>SUM(G207:G237)</f>
        <v>380475483340.49994</v>
      </c>
      <c r="I238" s="13">
        <f>SUM(I207:I237)</f>
        <v>91804026042</v>
      </c>
      <c r="K238" s="13">
        <f>SUM(K207:K237)</f>
        <v>183261109</v>
      </c>
      <c r="M238" s="13">
        <f>SUM(M207:M237)</f>
        <v>1758609170</v>
      </c>
      <c r="O238" s="13">
        <f>SUM(O207:O237)</f>
        <v>135405753</v>
      </c>
      <c r="Q238" s="13">
        <f>SUM(Q207:Q237)</f>
        <v>25380076818.499996</v>
      </c>
      <c r="S238" s="13">
        <f>SUM(S207:S237)</f>
        <v>254429173106</v>
      </c>
    </row>
    <row r="239" spans="1:19" ht="19.5" thickTop="1" x14ac:dyDescent="0.2">
      <c r="A239" s="119"/>
      <c r="B239" s="119"/>
      <c r="C239" s="119"/>
      <c r="E239" s="9"/>
      <c r="G239" s="9"/>
      <c r="I239" s="9"/>
      <c r="K239" s="9"/>
      <c r="M239" s="9"/>
      <c r="O239" s="9"/>
      <c r="Q239" s="9"/>
      <c r="S239" s="9"/>
    </row>
    <row r="240" spans="1:19" ht="18.75" x14ac:dyDescent="0.2">
      <c r="A240" s="119"/>
      <c r="B240" s="119"/>
      <c r="C240" s="119"/>
      <c r="E240" s="9"/>
      <c r="G240" s="9"/>
      <c r="I240" s="9"/>
      <c r="K240" s="9"/>
      <c r="M240" s="9"/>
      <c r="O240" s="9"/>
      <c r="Q240" s="9"/>
      <c r="S240" s="9"/>
    </row>
    <row r="241" spans="1:19" ht="18.75" x14ac:dyDescent="0.2">
      <c r="A241" s="214">
        <v>27</v>
      </c>
      <c r="B241" s="214"/>
      <c r="C241" s="214"/>
      <c r="D241" s="214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</row>
    <row r="242" spans="1:19" ht="24" x14ac:dyDescent="0.2">
      <c r="A242" s="222" t="s">
        <v>0</v>
      </c>
      <c r="B242" s="222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</row>
    <row r="243" spans="1:19" ht="24" x14ac:dyDescent="0.2">
      <c r="A243" s="222" t="s">
        <v>259</v>
      </c>
      <c r="B243" s="222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</row>
    <row r="244" spans="1:19" ht="24" x14ac:dyDescent="0.2">
      <c r="A244" s="222" t="s">
        <v>2</v>
      </c>
      <c r="B244" s="222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</row>
    <row r="245" spans="1:19" ht="21" x14ac:dyDescent="0.2">
      <c r="A245" s="223" t="s">
        <v>800</v>
      </c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</row>
    <row r="246" spans="1:19" ht="21" x14ac:dyDescent="0.2">
      <c r="E246" s="211" t="s">
        <v>274</v>
      </c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S246" s="3" t="s">
        <v>275</v>
      </c>
    </row>
    <row r="247" spans="1:19" ht="21" x14ac:dyDescent="0.2">
      <c r="A247" s="3" t="s">
        <v>772</v>
      </c>
      <c r="C247" s="3" t="s">
        <v>330</v>
      </c>
      <c r="E247" s="15" t="s">
        <v>13</v>
      </c>
      <c r="F247" s="116"/>
      <c r="G247" s="15" t="s">
        <v>331</v>
      </c>
      <c r="H247" s="116"/>
      <c r="I247" s="15" t="s">
        <v>332</v>
      </c>
      <c r="J247" s="116"/>
      <c r="K247" s="15" t="s">
        <v>333</v>
      </c>
      <c r="L247" s="116"/>
      <c r="M247" s="15" t="s">
        <v>334</v>
      </c>
      <c r="N247" s="116"/>
      <c r="O247" s="15" t="s">
        <v>335</v>
      </c>
      <c r="P247" s="116"/>
      <c r="Q247" s="15" t="s">
        <v>336</v>
      </c>
      <c r="S247" s="15" t="s">
        <v>336</v>
      </c>
    </row>
    <row r="248" spans="1:19" ht="18.75" x14ac:dyDescent="0.45">
      <c r="A248" s="221" t="s">
        <v>762</v>
      </c>
      <c r="B248" s="221"/>
      <c r="C248" s="221"/>
      <c r="E248" s="119">
        <f>E238</f>
        <v>0</v>
      </c>
      <c r="G248" s="119">
        <f>G238</f>
        <v>380475483340.49994</v>
      </c>
      <c r="H248" s="117"/>
      <c r="I248" s="119">
        <f>I238</f>
        <v>91804026042</v>
      </c>
      <c r="J248" s="117"/>
      <c r="K248" s="119">
        <f>K238</f>
        <v>183261109</v>
      </c>
      <c r="L248" s="117"/>
      <c r="M248" s="119">
        <f>M238</f>
        <v>1758609170</v>
      </c>
      <c r="N248" s="117"/>
      <c r="O248" s="119">
        <f>O238</f>
        <v>135405753</v>
      </c>
      <c r="P248" s="117"/>
      <c r="Q248" s="119">
        <f>Q238</f>
        <v>25380076818.499996</v>
      </c>
      <c r="R248" s="117"/>
      <c r="S248" s="119">
        <f>S238</f>
        <v>254429173106</v>
      </c>
    </row>
    <row r="249" spans="1:19" ht="18.75" x14ac:dyDescent="0.45">
      <c r="A249" s="117" t="s">
        <v>421</v>
      </c>
      <c r="C249" s="117" t="s">
        <v>652</v>
      </c>
      <c r="E249" s="117">
        <v>0</v>
      </c>
      <c r="G249" s="117">
        <v>0</v>
      </c>
      <c r="H249" s="117"/>
      <c r="I249" s="117">
        <v>0</v>
      </c>
      <c r="J249" s="117"/>
      <c r="K249" s="117">
        <v>0</v>
      </c>
      <c r="L249" s="117"/>
      <c r="M249" s="117">
        <v>0</v>
      </c>
      <c r="N249" s="117"/>
      <c r="O249" s="117">
        <v>0</v>
      </c>
      <c r="P249" s="117"/>
      <c r="Q249" s="117">
        <v>0</v>
      </c>
      <c r="R249" s="117"/>
      <c r="S249" s="117">
        <v>32421297</v>
      </c>
    </row>
    <row r="250" spans="1:19" ht="18.75" x14ac:dyDescent="0.45">
      <c r="A250" s="117" t="s">
        <v>422</v>
      </c>
      <c r="C250" s="117" t="s">
        <v>653</v>
      </c>
      <c r="E250" s="117">
        <v>0</v>
      </c>
      <c r="G250" s="117">
        <v>0</v>
      </c>
      <c r="H250" s="117"/>
      <c r="I250" s="117">
        <v>0</v>
      </c>
      <c r="J250" s="117"/>
      <c r="K250" s="117">
        <v>0</v>
      </c>
      <c r="L250" s="117"/>
      <c r="M250" s="117">
        <v>0</v>
      </c>
      <c r="N250" s="117"/>
      <c r="O250" s="117">
        <v>0</v>
      </c>
      <c r="P250" s="117"/>
      <c r="Q250" s="117">
        <v>0</v>
      </c>
      <c r="R250" s="117"/>
      <c r="S250" s="117">
        <v>4054157</v>
      </c>
    </row>
    <row r="251" spans="1:19" ht="18.75" x14ac:dyDescent="0.45">
      <c r="A251" s="117" t="s">
        <v>483</v>
      </c>
      <c r="C251" s="117" t="s">
        <v>798</v>
      </c>
      <c r="E251" s="117">
        <v>0</v>
      </c>
      <c r="G251" s="117">
        <v>0</v>
      </c>
      <c r="H251" s="117"/>
      <c r="I251" s="117">
        <v>0</v>
      </c>
      <c r="J251" s="117"/>
      <c r="K251" s="117">
        <v>0</v>
      </c>
      <c r="L251" s="117"/>
      <c r="M251" s="117">
        <v>0</v>
      </c>
      <c r="N251" s="117"/>
      <c r="O251" s="117">
        <v>0</v>
      </c>
      <c r="P251" s="117"/>
      <c r="Q251" s="117">
        <v>0</v>
      </c>
      <c r="R251" s="117"/>
      <c r="S251" s="117">
        <v>961911776</v>
      </c>
    </row>
    <row r="252" spans="1:19" ht="18.75" x14ac:dyDescent="0.45">
      <c r="A252" s="117" t="s">
        <v>477</v>
      </c>
      <c r="C252" s="117" t="s">
        <v>799</v>
      </c>
      <c r="E252" s="117">
        <v>0</v>
      </c>
      <c r="G252" s="117">
        <v>0</v>
      </c>
      <c r="H252" s="117"/>
      <c r="I252" s="117">
        <v>0</v>
      </c>
      <c r="J252" s="117"/>
      <c r="K252" s="117">
        <v>0</v>
      </c>
      <c r="L252" s="117"/>
      <c r="M252" s="117">
        <v>0</v>
      </c>
      <c r="N252" s="117"/>
      <c r="O252" s="117">
        <v>0</v>
      </c>
      <c r="P252" s="117"/>
      <c r="Q252" s="117">
        <v>0</v>
      </c>
      <c r="R252" s="117"/>
      <c r="S252" s="117">
        <v>20000000</v>
      </c>
    </row>
    <row r="253" spans="1:19" ht="18.75" x14ac:dyDescent="0.45">
      <c r="A253" s="117" t="s">
        <v>352</v>
      </c>
      <c r="C253" s="117" t="s">
        <v>105</v>
      </c>
      <c r="E253" s="117">
        <v>517000</v>
      </c>
      <c r="G253" s="117">
        <v>268840000</v>
      </c>
      <c r="H253" s="117"/>
      <c r="I253" s="117">
        <v>529809655</v>
      </c>
      <c r="J253" s="117"/>
      <c r="K253" s="117">
        <v>69224</v>
      </c>
      <c r="L253" s="117"/>
      <c r="M253" s="117">
        <v>0</v>
      </c>
      <c r="N253" s="117"/>
      <c r="O253" s="117">
        <v>184752</v>
      </c>
      <c r="P253" s="117"/>
      <c r="Q253" s="117">
        <v>260900431</v>
      </c>
      <c r="R253" s="117"/>
      <c r="S253" s="117">
        <v>264668427</v>
      </c>
    </row>
    <row r="254" spans="1:19" ht="18.75" x14ac:dyDescent="0.45">
      <c r="A254" s="117" t="s">
        <v>508</v>
      </c>
      <c r="C254" s="228" t="s">
        <v>747</v>
      </c>
      <c r="D254" s="229"/>
      <c r="E254" s="228">
        <v>0</v>
      </c>
      <c r="F254" s="229"/>
      <c r="G254" s="228">
        <v>0</v>
      </c>
      <c r="H254" s="228"/>
      <c r="I254" s="228">
        <v>0</v>
      </c>
      <c r="J254" s="228"/>
      <c r="K254" s="228">
        <v>0</v>
      </c>
      <c r="L254" s="228"/>
      <c r="M254" s="228">
        <v>0</v>
      </c>
      <c r="N254" s="228"/>
      <c r="O254" s="228">
        <v>0</v>
      </c>
      <c r="P254" s="228"/>
      <c r="Q254" s="228">
        <v>0</v>
      </c>
      <c r="R254" s="117"/>
      <c r="S254" s="117">
        <v>1718098</v>
      </c>
    </row>
    <row r="255" spans="1:19" ht="18.75" x14ac:dyDescent="0.45">
      <c r="A255" s="117" t="s">
        <v>337</v>
      </c>
      <c r="C255" s="117" t="s">
        <v>590</v>
      </c>
      <c r="E255" s="117">
        <v>199000</v>
      </c>
      <c r="G255" s="117">
        <v>453720000</v>
      </c>
      <c r="H255" s="117"/>
      <c r="I255" s="117">
        <v>776398876</v>
      </c>
      <c r="J255" s="117"/>
      <c r="K255" s="117">
        <v>116831</v>
      </c>
      <c r="L255" s="117"/>
      <c r="M255" s="117">
        <v>0</v>
      </c>
      <c r="N255" s="117"/>
      <c r="O255" s="117">
        <v>0</v>
      </c>
      <c r="P255" s="117"/>
      <c r="Q255" s="117">
        <v>-322795707</v>
      </c>
      <c r="R255" s="117"/>
      <c r="S255" s="117">
        <v>-320481880</v>
      </c>
    </row>
    <row r="256" spans="1:19" ht="18.75" x14ac:dyDescent="0.45">
      <c r="A256" s="117" t="s">
        <v>403</v>
      </c>
      <c r="C256" s="117" t="s">
        <v>634</v>
      </c>
      <c r="E256" s="117">
        <v>0</v>
      </c>
      <c r="G256" s="117">
        <v>0</v>
      </c>
      <c r="H256" s="117"/>
      <c r="I256" s="117">
        <v>0</v>
      </c>
      <c r="J256" s="117"/>
      <c r="K256" s="117">
        <v>0</v>
      </c>
      <c r="L256" s="117"/>
      <c r="M256" s="117">
        <v>0</v>
      </c>
      <c r="N256" s="117"/>
      <c r="O256" s="117">
        <v>0</v>
      </c>
      <c r="P256" s="117"/>
      <c r="Q256" s="117">
        <v>0</v>
      </c>
      <c r="R256" s="117"/>
      <c r="S256" s="117">
        <v>-39087608</v>
      </c>
    </row>
    <row r="257" spans="1:19" ht="18.75" x14ac:dyDescent="0.45">
      <c r="A257" s="117" t="s">
        <v>404</v>
      </c>
      <c r="C257" s="117" t="s">
        <v>635</v>
      </c>
      <c r="E257" s="117">
        <v>0</v>
      </c>
      <c r="G257" s="117">
        <v>0</v>
      </c>
      <c r="H257" s="117"/>
      <c r="I257" s="117">
        <v>0</v>
      </c>
      <c r="J257" s="117"/>
      <c r="K257" s="117">
        <v>0</v>
      </c>
      <c r="L257" s="117"/>
      <c r="M257" s="117">
        <v>0</v>
      </c>
      <c r="N257" s="117"/>
      <c r="O257" s="117">
        <v>0</v>
      </c>
      <c r="P257" s="117"/>
      <c r="Q257" s="117">
        <v>0</v>
      </c>
      <c r="R257" s="117"/>
      <c r="S257" s="117">
        <v>-32045690</v>
      </c>
    </row>
    <row r="258" spans="1:19" ht="18.75" x14ac:dyDescent="0.45">
      <c r="A258" s="117" t="s">
        <v>430</v>
      </c>
      <c r="C258" s="117" t="s">
        <v>661</v>
      </c>
      <c r="E258" s="117">
        <v>0</v>
      </c>
      <c r="G258" s="117">
        <v>0</v>
      </c>
      <c r="H258" s="117"/>
      <c r="I258" s="117">
        <v>0</v>
      </c>
      <c r="J258" s="117"/>
      <c r="K258" s="117">
        <v>0</v>
      </c>
      <c r="L258" s="117"/>
      <c r="M258" s="117">
        <v>0</v>
      </c>
      <c r="N258" s="117"/>
      <c r="O258" s="117">
        <v>0</v>
      </c>
      <c r="P258" s="117"/>
      <c r="Q258" s="117">
        <v>0</v>
      </c>
      <c r="R258" s="117"/>
      <c r="S258" s="117">
        <v>47539126</v>
      </c>
    </row>
    <row r="259" spans="1:19" ht="18.75" x14ac:dyDescent="0.45">
      <c r="A259" s="117" t="s">
        <v>467</v>
      </c>
      <c r="C259" s="117" t="s">
        <v>700</v>
      </c>
      <c r="E259" s="117">
        <v>0</v>
      </c>
      <c r="G259" s="117">
        <v>0</v>
      </c>
      <c r="H259" s="117"/>
      <c r="I259" s="117">
        <v>0</v>
      </c>
      <c r="J259" s="117"/>
      <c r="K259" s="117">
        <v>0</v>
      </c>
      <c r="L259" s="117"/>
      <c r="M259" s="117">
        <v>0</v>
      </c>
      <c r="N259" s="117"/>
      <c r="O259" s="117">
        <v>0</v>
      </c>
      <c r="P259" s="117"/>
      <c r="Q259" s="117">
        <v>0</v>
      </c>
      <c r="R259" s="117"/>
      <c r="S259" s="117">
        <v>-340346311</v>
      </c>
    </row>
    <row r="260" spans="1:19" ht="18.75" x14ac:dyDescent="0.45">
      <c r="A260" s="117" t="s">
        <v>487</v>
      </c>
      <c r="C260" s="117" t="s">
        <v>722</v>
      </c>
      <c r="E260" s="117">
        <v>0</v>
      </c>
      <c r="G260" s="117">
        <v>0</v>
      </c>
      <c r="H260" s="117"/>
      <c r="I260" s="117">
        <v>0</v>
      </c>
      <c r="J260" s="117"/>
      <c r="K260" s="117">
        <v>0</v>
      </c>
      <c r="L260" s="117"/>
      <c r="M260" s="117">
        <v>0</v>
      </c>
      <c r="N260" s="117"/>
      <c r="O260" s="117">
        <v>0</v>
      </c>
      <c r="P260" s="117"/>
      <c r="Q260" s="117">
        <v>0</v>
      </c>
      <c r="R260" s="117"/>
      <c r="S260" s="117">
        <v>-18815035</v>
      </c>
    </row>
    <row r="261" spans="1:19" ht="18.75" x14ac:dyDescent="0.45">
      <c r="A261" s="117" t="s">
        <v>763</v>
      </c>
      <c r="C261" s="117" t="s">
        <v>29</v>
      </c>
      <c r="E261" s="117">
        <v>999000</v>
      </c>
      <c r="G261" s="117">
        <v>0</v>
      </c>
      <c r="H261" s="117"/>
      <c r="I261" s="117">
        <v>0</v>
      </c>
      <c r="J261" s="117"/>
      <c r="K261" s="117">
        <v>0</v>
      </c>
      <c r="L261" s="117"/>
      <c r="M261" s="117">
        <v>0</v>
      </c>
      <c r="N261" s="117"/>
      <c r="O261" s="117">
        <v>297050</v>
      </c>
      <c r="P261" s="117"/>
      <c r="Q261" s="117">
        <v>0</v>
      </c>
      <c r="R261" s="117"/>
      <c r="S261" s="117">
        <v>-1149505630</v>
      </c>
    </row>
    <row r="262" spans="1:19" ht="18.75" x14ac:dyDescent="0.45">
      <c r="A262" s="117" t="s">
        <v>764</v>
      </c>
      <c r="C262" s="117" t="s">
        <v>741</v>
      </c>
      <c r="E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>
        <v>0</v>
      </c>
      <c r="R262" s="117"/>
      <c r="S262" s="117">
        <v>-61847615</v>
      </c>
    </row>
    <row r="263" spans="1:19" ht="18.75" x14ac:dyDescent="0.45">
      <c r="A263" s="117" t="s">
        <v>765</v>
      </c>
      <c r="C263" s="117" t="s">
        <v>740</v>
      </c>
      <c r="E263" s="117">
        <v>0</v>
      </c>
      <c r="G263" s="117">
        <v>0</v>
      </c>
      <c r="H263" s="117"/>
      <c r="I263" s="117">
        <v>0</v>
      </c>
      <c r="J263" s="117"/>
      <c r="K263" s="117">
        <v>0</v>
      </c>
      <c r="L263" s="117"/>
      <c r="M263" s="117"/>
      <c r="N263" s="117"/>
      <c r="O263" s="117"/>
      <c r="P263" s="117"/>
      <c r="Q263" s="117">
        <v>0</v>
      </c>
      <c r="R263" s="117"/>
      <c r="S263" s="117">
        <v>-7647539</v>
      </c>
    </row>
    <row r="264" spans="1:19" ht="18.75" x14ac:dyDescent="0.45">
      <c r="A264" s="117" t="s">
        <v>766</v>
      </c>
      <c r="C264" s="117" t="s">
        <v>739</v>
      </c>
      <c r="E264" s="117">
        <v>0</v>
      </c>
      <c r="G264" s="117">
        <v>0</v>
      </c>
      <c r="H264" s="117"/>
      <c r="I264" s="117">
        <v>0</v>
      </c>
      <c r="J264" s="117"/>
      <c r="K264" s="117">
        <v>0</v>
      </c>
      <c r="L264" s="117"/>
      <c r="M264" s="117"/>
      <c r="N264" s="117"/>
      <c r="O264" s="117"/>
      <c r="P264" s="117"/>
      <c r="Q264" s="117">
        <v>0</v>
      </c>
      <c r="R264" s="117"/>
      <c r="S264" s="117">
        <v>-93462420</v>
      </c>
    </row>
    <row r="265" spans="1:19" ht="18.75" x14ac:dyDescent="0.45">
      <c r="A265" s="117" t="s">
        <v>767</v>
      </c>
      <c r="C265" s="117" t="s">
        <v>723</v>
      </c>
      <c r="E265" s="117">
        <v>0</v>
      </c>
      <c r="G265" s="117">
        <v>0</v>
      </c>
      <c r="H265" s="117"/>
      <c r="I265" s="117">
        <v>0</v>
      </c>
      <c r="J265" s="117"/>
      <c r="K265" s="117">
        <v>0</v>
      </c>
      <c r="L265" s="117"/>
      <c r="M265" s="117"/>
      <c r="N265" s="117"/>
      <c r="O265" s="117"/>
      <c r="P265" s="117"/>
      <c r="Q265" s="117">
        <v>0</v>
      </c>
      <c r="R265" s="117"/>
      <c r="S265" s="117">
        <v>-23555941</v>
      </c>
    </row>
    <row r="266" spans="1:19" ht="18.75" x14ac:dyDescent="0.45">
      <c r="A266" s="117" t="s">
        <v>768</v>
      </c>
      <c r="C266" s="117" t="s">
        <v>34</v>
      </c>
      <c r="E266" s="117">
        <v>0</v>
      </c>
      <c r="G266" s="117">
        <v>0</v>
      </c>
      <c r="H266" s="117"/>
      <c r="I266" s="117">
        <v>0</v>
      </c>
      <c r="J266" s="117"/>
      <c r="K266" s="117">
        <v>0</v>
      </c>
      <c r="L266" s="117"/>
      <c r="M266" s="117"/>
      <c r="N266" s="117"/>
      <c r="O266" s="117"/>
      <c r="P266" s="117"/>
      <c r="Q266" s="117">
        <v>0</v>
      </c>
      <c r="R266" s="117"/>
      <c r="S266" s="117">
        <v>-289</v>
      </c>
    </row>
    <row r="267" spans="1:19" ht="18.75" x14ac:dyDescent="0.45">
      <c r="A267" s="117" t="s">
        <v>769</v>
      </c>
      <c r="C267" s="117" t="s">
        <v>35</v>
      </c>
      <c r="E267" s="117">
        <v>0</v>
      </c>
      <c r="G267" s="117">
        <v>0</v>
      </c>
      <c r="H267" s="117"/>
      <c r="I267" s="117">
        <v>0</v>
      </c>
      <c r="J267" s="117"/>
      <c r="K267" s="117">
        <v>0</v>
      </c>
      <c r="L267" s="117"/>
      <c r="M267" s="117"/>
      <c r="N267" s="117"/>
      <c r="O267" s="117"/>
      <c r="P267" s="117"/>
      <c r="Q267" s="117">
        <v>0</v>
      </c>
      <c r="R267" s="117"/>
      <c r="S267" s="117">
        <v>-380593</v>
      </c>
    </row>
    <row r="268" spans="1:19" ht="18.75" x14ac:dyDescent="0.45">
      <c r="A268" s="117" t="s">
        <v>770</v>
      </c>
      <c r="C268" s="117" t="s">
        <v>25</v>
      </c>
      <c r="E268" s="228">
        <v>517000</v>
      </c>
      <c r="F268" s="229"/>
      <c r="G268" s="228">
        <v>0</v>
      </c>
      <c r="H268" s="228"/>
      <c r="I268" s="228">
        <v>790806322</v>
      </c>
      <c r="J268" s="228"/>
      <c r="K268" s="228">
        <v>0</v>
      </c>
      <c r="L268" s="228"/>
      <c r="M268" s="228">
        <v>0</v>
      </c>
      <c r="N268" s="228"/>
      <c r="O268" s="228">
        <v>203678</v>
      </c>
      <c r="P268" s="228"/>
      <c r="Q268" s="228">
        <v>-174274469</v>
      </c>
      <c r="R268" s="117"/>
      <c r="S268" s="117">
        <v>-174274469</v>
      </c>
    </row>
    <row r="269" spans="1:19" ht="18.75" x14ac:dyDescent="0.45">
      <c r="A269" s="117" t="s">
        <v>771</v>
      </c>
      <c r="C269" s="117" t="s">
        <v>26</v>
      </c>
      <c r="E269" s="117">
        <v>0</v>
      </c>
      <c r="G269" s="117">
        <v>0</v>
      </c>
      <c r="H269" s="117"/>
      <c r="I269" s="117">
        <v>0</v>
      </c>
      <c r="J269" s="117"/>
      <c r="K269" s="117">
        <v>0</v>
      </c>
      <c r="L269" s="117"/>
      <c r="M269" s="117">
        <v>0</v>
      </c>
      <c r="N269" s="117"/>
      <c r="O269" s="117">
        <v>1416</v>
      </c>
      <c r="P269" s="117"/>
      <c r="Q269" s="117">
        <v>0</v>
      </c>
      <c r="R269" s="117"/>
      <c r="S269" s="117">
        <v>1999099</v>
      </c>
    </row>
    <row r="270" spans="1:19" ht="18.75" x14ac:dyDescent="0.45">
      <c r="A270" s="121">
        <v>168355</v>
      </c>
      <c r="C270" s="117" t="s">
        <v>21</v>
      </c>
      <c r="E270" s="117">
        <v>5867000</v>
      </c>
      <c r="G270" s="117">
        <v>0</v>
      </c>
      <c r="H270" s="117"/>
      <c r="I270" s="117">
        <v>0</v>
      </c>
      <c r="J270" s="117"/>
      <c r="K270" s="117">
        <v>0</v>
      </c>
      <c r="L270" s="117"/>
      <c r="M270" s="117">
        <v>0</v>
      </c>
      <c r="N270" s="117"/>
      <c r="O270" s="117">
        <v>4025933</v>
      </c>
      <c r="P270" s="117"/>
      <c r="Q270" s="117">
        <v>-867730429</v>
      </c>
      <c r="R270" s="117"/>
      <c r="S270" s="117">
        <v>-679367824</v>
      </c>
    </row>
    <row r="271" spans="1:19" ht="18.75" x14ac:dyDescent="0.45">
      <c r="A271" s="121">
        <v>168356</v>
      </c>
      <c r="C271" s="117" t="s">
        <v>22</v>
      </c>
      <c r="E271" s="117">
        <v>715000</v>
      </c>
      <c r="G271" s="117">
        <v>0</v>
      </c>
      <c r="H271" s="117"/>
      <c r="I271" s="117">
        <v>0</v>
      </c>
      <c r="J271" s="117"/>
      <c r="K271" s="117">
        <v>0</v>
      </c>
      <c r="L271" s="117"/>
      <c r="M271" s="117">
        <v>0</v>
      </c>
      <c r="N271" s="117"/>
      <c r="O271" s="117">
        <v>267023</v>
      </c>
      <c r="P271" s="117"/>
      <c r="Q271" s="117">
        <v>-774182257</v>
      </c>
      <c r="R271" s="117"/>
      <c r="S271" s="117">
        <v>-618411160</v>
      </c>
    </row>
    <row r="272" spans="1:19" ht="18.75" x14ac:dyDescent="0.45">
      <c r="A272" s="121">
        <v>168371</v>
      </c>
      <c r="C272" s="117" t="s">
        <v>24</v>
      </c>
      <c r="E272" s="117">
        <v>26000</v>
      </c>
      <c r="G272" s="117">
        <v>0</v>
      </c>
      <c r="H272" s="117"/>
      <c r="I272" s="117">
        <v>0</v>
      </c>
      <c r="J272" s="117"/>
      <c r="K272" s="117">
        <v>0</v>
      </c>
      <c r="L272" s="117"/>
      <c r="M272" s="117">
        <v>0</v>
      </c>
      <c r="N272" s="117"/>
      <c r="O272" s="117">
        <v>28870</v>
      </c>
      <c r="P272" s="117"/>
      <c r="Q272" s="117">
        <v>-5504249</v>
      </c>
      <c r="R272" s="117"/>
      <c r="S272" s="117">
        <v>-5005665</v>
      </c>
    </row>
    <row r="273" spans="1:19" ht="18.75" x14ac:dyDescent="0.45">
      <c r="A273" s="121">
        <v>169413</v>
      </c>
      <c r="C273" s="117" t="s">
        <v>71</v>
      </c>
      <c r="E273" s="117">
        <v>150000</v>
      </c>
      <c r="G273" s="117">
        <v>0</v>
      </c>
      <c r="H273" s="117"/>
      <c r="I273" s="117">
        <v>0</v>
      </c>
      <c r="J273" s="117"/>
      <c r="K273" s="117">
        <v>0</v>
      </c>
      <c r="L273" s="117"/>
      <c r="M273" s="117">
        <v>0</v>
      </c>
      <c r="N273" s="117"/>
      <c r="O273" s="117">
        <v>22594</v>
      </c>
      <c r="P273" s="117"/>
      <c r="Q273" s="117">
        <v>6094795</v>
      </c>
      <c r="R273" s="117"/>
      <c r="S273" s="117">
        <v>6094795</v>
      </c>
    </row>
    <row r="274" spans="1:19" ht="18.75" x14ac:dyDescent="0.45">
      <c r="A274" s="121">
        <v>169995</v>
      </c>
      <c r="C274" s="117" t="s">
        <v>33</v>
      </c>
      <c r="E274" s="117">
        <v>2000</v>
      </c>
      <c r="G274" s="117">
        <v>0</v>
      </c>
      <c r="H274" s="117"/>
      <c r="I274" s="117">
        <v>0</v>
      </c>
      <c r="J274" s="117"/>
      <c r="K274" s="117">
        <v>0</v>
      </c>
      <c r="L274" s="117"/>
      <c r="M274" s="117">
        <v>0</v>
      </c>
      <c r="N274" s="117"/>
      <c r="O274" s="117">
        <v>346</v>
      </c>
      <c r="P274" s="117"/>
      <c r="Q274" s="117">
        <v>599471</v>
      </c>
      <c r="R274" s="117"/>
      <c r="S274" s="117">
        <v>749060</v>
      </c>
    </row>
    <row r="275" spans="1:19" ht="18.75" x14ac:dyDescent="0.45">
      <c r="A275" s="121">
        <v>165089</v>
      </c>
      <c r="C275" s="117" t="s">
        <v>600</v>
      </c>
      <c r="E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>
        <v>0</v>
      </c>
      <c r="R275" s="117"/>
      <c r="S275" s="117">
        <v>-25033422</v>
      </c>
    </row>
    <row r="276" spans="1:19" ht="18.75" x14ac:dyDescent="0.45">
      <c r="A276" s="121">
        <v>165121</v>
      </c>
      <c r="C276" s="117" t="s">
        <v>601</v>
      </c>
      <c r="E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>
        <v>0</v>
      </c>
      <c r="R276" s="117"/>
      <c r="S276" s="117">
        <v>-422925702</v>
      </c>
    </row>
    <row r="277" spans="1:19" ht="18.75" x14ac:dyDescent="0.45">
      <c r="A277" s="121">
        <v>165130</v>
      </c>
      <c r="C277" s="117" t="s">
        <v>604</v>
      </c>
      <c r="E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>
        <v>0</v>
      </c>
      <c r="R277" s="117"/>
      <c r="S277" s="117">
        <v>-2933623</v>
      </c>
    </row>
    <row r="278" spans="1:19" ht="18.75" x14ac:dyDescent="0.45">
      <c r="A278" s="121">
        <v>165290</v>
      </c>
      <c r="C278" s="117" t="s">
        <v>605</v>
      </c>
      <c r="E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>
        <v>0</v>
      </c>
      <c r="R278" s="117"/>
      <c r="S278" s="117">
        <v>29992275</v>
      </c>
    </row>
    <row r="279" spans="1:19" ht="19.5" thickBot="1" x14ac:dyDescent="0.25">
      <c r="A279" s="221" t="s">
        <v>761</v>
      </c>
      <c r="B279" s="221"/>
      <c r="C279" s="221"/>
      <c r="E279" s="155"/>
      <c r="G279" s="13">
        <f>SUM(G248:G278)</f>
        <v>381198043340.49994</v>
      </c>
      <c r="I279" s="13">
        <f>SUM(I248:I278)</f>
        <v>93901040895</v>
      </c>
      <c r="K279" s="13">
        <f>SUM(K248:K278)</f>
        <v>183447164</v>
      </c>
      <c r="M279" s="13">
        <f>SUM(M248:M278)</f>
        <v>1758609170</v>
      </c>
      <c r="O279" s="13">
        <f>SUM(O248:O278)</f>
        <v>140437415</v>
      </c>
      <c r="Q279" s="13">
        <f>SUM(Q248:Q278)</f>
        <v>23503184404.499996</v>
      </c>
      <c r="S279" s="13">
        <f>SUM(S248:S278)</f>
        <v>251785192800</v>
      </c>
    </row>
    <row r="280" spans="1:19" ht="19.5" thickTop="1" x14ac:dyDescent="0.2">
      <c r="A280" s="119"/>
      <c r="B280" s="119"/>
      <c r="C280" s="119"/>
      <c r="E280" s="9"/>
      <c r="G280" s="9"/>
      <c r="I280" s="9"/>
      <c r="K280" s="9"/>
      <c r="M280" s="9"/>
      <c r="O280" s="9"/>
      <c r="Q280" s="9"/>
      <c r="S280" s="9"/>
    </row>
    <row r="281" spans="1:19" ht="18.75" x14ac:dyDescent="0.2">
      <c r="A281" s="119"/>
      <c r="B281" s="119"/>
      <c r="C281" s="119"/>
      <c r="E281" s="9"/>
      <c r="G281" s="9"/>
      <c r="I281" s="9"/>
      <c r="K281" s="9"/>
      <c r="M281" s="9"/>
      <c r="O281" s="9"/>
      <c r="Q281" s="9"/>
      <c r="S281" s="9"/>
    </row>
    <row r="282" spans="1:19" ht="18.75" x14ac:dyDescent="0.2">
      <c r="A282" s="214">
        <v>28</v>
      </c>
      <c r="B282" s="214"/>
      <c r="C282" s="214"/>
      <c r="D282" s="214"/>
      <c r="E282" s="214"/>
      <c r="F282" s="214"/>
      <c r="G282" s="214"/>
      <c r="H282" s="214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</row>
    <row r="283" spans="1:19" ht="24" x14ac:dyDescent="0.2">
      <c r="A283" s="222" t="s">
        <v>0</v>
      </c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</row>
    <row r="284" spans="1:19" ht="24" x14ac:dyDescent="0.2">
      <c r="A284" s="222" t="s">
        <v>259</v>
      </c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</row>
    <row r="285" spans="1:19" ht="24" x14ac:dyDescent="0.2">
      <c r="A285" s="222" t="s">
        <v>2</v>
      </c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</row>
    <row r="286" spans="1:19" ht="21" x14ac:dyDescent="0.2">
      <c r="A286" s="223" t="s">
        <v>800</v>
      </c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</row>
    <row r="287" spans="1:19" ht="21" x14ac:dyDescent="0.2">
      <c r="E287" s="211" t="s">
        <v>274</v>
      </c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S287" s="3" t="s">
        <v>275</v>
      </c>
    </row>
    <row r="288" spans="1:19" ht="21" x14ac:dyDescent="0.2">
      <c r="A288" s="3" t="s">
        <v>772</v>
      </c>
      <c r="C288" s="3" t="s">
        <v>330</v>
      </c>
      <c r="E288" s="15" t="s">
        <v>13</v>
      </c>
      <c r="F288" s="116"/>
      <c r="G288" s="15" t="s">
        <v>331</v>
      </c>
      <c r="H288" s="116"/>
      <c r="I288" s="15" t="s">
        <v>332</v>
      </c>
      <c r="J288" s="116"/>
      <c r="K288" s="15" t="s">
        <v>333</v>
      </c>
      <c r="L288" s="116"/>
      <c r="M288" s="15" t="s">
        <v>334</v>
      </c>
      <c r="N288" s="116"/>
      <c r="O288" s="15" t="s">
        <v>335</v>
      </c>
      <c r="P288" s="116"/>
      <c r="Q288" s="15" t="s">
        <v>336</v>
      </c>
      <c r="S288" s="15" t="s">
        <v>336</v>
      </c>
    </row>
    <row r="289" spans="1:21" ht="18.75" x14ac:dyDescent="0.45">
      <c r="A289" s="221" t="s">
        <v>762</v>
      </c>
      <c r="B289" s="221"/>
      <c r="C289" s="221"/>
      <c r="E289" s="119">
        <f>E279</f>
        <v>0</v>
      </c>
      <c r="G289" s="119">
        <f>G279</f>
        <v>381198043340.49994</v>
      </c>
      <c r="H289" s="117"/>
      <c r="I289" s="119">
        <f>I279</f>
        <v>93901040895</v>
      </c>
      <c r="J289" s="117"/>
      <c r="K289" s="119">
        <f>K279</f>
        <v>183447164</v>
      </c>
      <c r="L289" s="117"/>
      <c r="M289" s="119">
        <f>M279</f>
        <v>1758609170</v>
      </c>
      <c r="N289" s="117"/>
      <c r="O289" s="119">
        <f>O279</f>
        <v>140437415</v>
      </c>
      <c r="P289" s="117"/>
      <c r="Q289" s="119">
        <f>Q279</f>
        <v>23503184404.499996</v>
      </c>
      <c r="R289" s="117"/>
      <c r="S289" s="119">
        <f>S279</f>
        <v>251785192800</v>
      </c>
    </row>
    <row r="290" spans="1:21" ht="18.75" x14ac:dyDescent="0.45">
      <c r="A290" s="122">
        <v>166278</v>
      </c>
      <c r="C290" s="117" t="s">
        <v>821</v>
      </c>
      <c r="E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>
        <v>0</v>
      </c>
      <c r="R290" s="117"/>
      <c r="S290" s="117">
        <v>-454752800</v>
      </c>
    </row>
    <row r="291" spans="1:21" ht="18.75" x14ac:dyDescent="0.45">
      <c r="A291" s="122">
        <v>166413</v>
      </c>
      <c r="C291" s="117" t="s">
        <v>633</v>
      </c>
      <c r="E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>
        <v>0</v>
      </c>
      <c r="R291" s="117"/>
      <c r="S291" s="117">
        <v>1060295</v>
      </c>
    </row>
    <row r="292" spans="1:21" ht="18.75" x14ac:dyDescent="0.45">
      <c r="A292" s="122">
        <v>166797</v>
      </c>
      <c r="C292" s="117" t="s">
        <v>671</v>
      </c>
      <c r="E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>
        <v>0</v>
      </c>
      <c r="R292" s="117"/>
      <c r="S292" s="117">
        <v>55985580</v>
      </c>
    </row>
    <row r="293" spans="1:21" ht="18.75" x14ac:dyDescent="0.45">
      <c r="A293" s="122">
        <v>166798</v>
      </c>
      <c r="C293" s="117" t="s">
        <v>672</v>
      </c>
      <c r="E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>
        <v>0</v>
      </c>
      <c r="R293" s="117"/>
      <c r="S293" s="117">
        <v>499872</v>
      </c>
    </row>
    <row r="294" spans="1:21" ht="18.75" x14ac:dyDescent="0.45">
      <c r="A294" s="122">
        <v>166891</v>
      </c>
      <c r="C294" s="117" t="s">
        <v>681</v>
      </c>
      <c r="E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>
        <v>0</v>
      </c>
      <c r="R294" s="117"/>
      <c r="S294" s="117">
        <v>-172827076</v>
      </c>
    </row>
    <row r="295" spans="1:21" ht="18.75" x14ac:dyDescent="0.45">
      <c r="A295" s="122">
        <v>167051</v>
      </c>
      <c r="C295" s="117" t="s">
        <v>689</v>
      </c>
      <c r="E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>
        <v>0</v>
      </c>
      <c r="R295" s="117"/>
      <c r="S295" s="117">
        <v>-75447628</v>
      </c>
    </row>
    <row r="296" spans="1:21" ht="18.75" x14ac:dyDescent="0.45">
      <c r="A296" s="122">
        <v>167052</v>
      </c>
      <c r="C296" s="117" t="s">
        <v>690</v>
      </c>
      <c r="E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>
        <v>0</v>
      </c>
      <c r="R296" s="117"/>
      <c r="S296" s="117">
        <v>-329940611</v>
      </c>
    </row>
    <row r="297" spans="1:21" ht="18.75" x14ac:dyDescent="0.45">
      <c r="A297" s="122">
        <v>167053</v>
      </c>
      <c r="C297" s="117" t="s">
        <v>691</v>
      </c>
      <c r="E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>
        <v>0</v>
      </c>
      <c r="R297" s="117"/>
      <c r="S297" s="117">
        <v>-3049291370</v>
      </c>
    </row>
    <row r="298" spans="1:21" ht="18.75" x14ac:dyDescent="0.45">
      <c r="A298" s="122">
        <v>167054</v>
      </c>
      <c r="C298" s="117" t="s">
        <v>692</v>
      </c>
      <c r="E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>
        <v>0</v>
      </c>
      <c r="R298" s="117"/>
      <c r="S298" s="117">
        <v>-5461638010</v>
      </c>
    </row>
    <row r="299" spans="1:21" ht="18.75" x14ac:dyDescent="0.45">
      <c r="A299" s="122">
        <v>167056</v>
      </c>
      <c r="C299" s="117" t="s">
        <v>693</v>
      </c>
      <c r="E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>
        <v>0</v>
      </c>
      <c r="R299" s="117"/>
      <c r="S299" s="117">
        <v>290587099</v>
      </c>
    </row>
    <row r="300" spans="1:21" ht="18.75" x14ac:dyDescent="0.45">
      <c r="A300" s="122">
        <v>167057</v>
      </c>
      <c r="C300" s="117" t="s">
        <v>694</v>
      </c>
      <c r="E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>
        <v>0</v>
      </c>
      <c r="R300" s="117"/>
      <c r="S300" s="117">
        <v>115301162</v>
      </c>
    </row>
    <row r="301" spans="1:21" ht="18.75" x14ac:dyDescent="0.45">
      <c r="A301" s="122">
        <v>167190</v>
      </c>
      <c r="C301" s="117" t="s">
        <v>699</v>
      </c>
      <c r="E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>
        <v>0</v>
      </c>
      <c r="R301" s="117"/>
      <c r="S301" s="117">
        <v>-101573133</v>
      </c>
    </row>
    <row r="302" spans="1:21" ht="18.75" x14ac:dyDescent="0.45">
      <c r="A302" s="122">
        <v>167198</v>
      </c>
      <c r="C302" s="117" t="s">
        <v>701</v>
      </c>
      <c r="E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>
        <v>0</v>
      </c>
      <c r="R302" s="117"/>
      <c r="S302" s="117">
        <v>-466329030</v>
      </c>
    </row>
    <row r="303" spans="1:21" ht="18.75" x14ac:dyDescent="0.45">
      <c r="A303" s="122">
        <v>167206</v>
      </c>
      <c r="C303" s="117" t="s">
        <v>703</v>
      </c>
      <c r="E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>
        <v>0</v>
      </c>
      <c r="R303" s="117"/>
      <c r="S303" s="117">
        <v>-1404778220</v>
      </c>
    </row>
    <row r="304" spans="1:21" ht="21.75" thickBot="1" x14ac:dyDescent="0.25">
      <c r="A304" s="209" t="s">
        <v>75</v>
      </c>
      <c r="B304" s="209"/>
      <c r="C304" s="209"/>
      <c r="E304" s="155"/>
      <c r="G304" s="13">
        <f>SUM(G289:G303)</f>
        <v>381198043340.49994</v>
      </c>
      <c r="I304" s="13">
        <f>SUM(I289:I303)</f>
        <v>93901040895</v>
      </c>
      <c r="K304" s="13">
        <f>SUM(K289:K303)</f>
        <v>183447164</v>
      </c>
      <c r="M304" s="13">
        <f>SUM(M289:M303)</f>
        <v>1758609170</v>
      </c>
      <c r="O304" s="13">
        <f>SUM(O289:O303)</f>
        <v>140437415</v>
      </c>
      <c r="Q304" s="13">
        <f>SUM(Q289:Q303)</f>
        <v>23503184404.499996</v>
      </c>
      <c r="S304" s="13">
        <f>SUM(S289:S303)</f>
        <v>240732048930</v>
      </c>
      <c r="U304" s="118"/>
    </row>
    <row r="305" spans="1:21" ht="18.75" customHeight="1" thickTop="1" x14ac:dyDescent="0.2">
      <c r="U305" s="118"/>
    </row>
    <row r="306" spans="1:21" ht="18.75" customHeight="1" x14ac:dyDescent="0.2">
      <c r="U306" s="118"/>
    </row>
    <row r="307" spans="1:21" ht="18.75" customHeight="1" x14ac:dyDescent="0.2">
      <c r="U307" s="118"/>
    </row>
    <row r="308" spans="1:21" ht="18.75" customHeight="1" x14ac:dyDescent="0.2">
      <c r="U308" s="118"/>
    </row>
    <row r="309" spans="1:21" ht="18.75" customHeight="1" x14ac:dyDescent="0.2"/>
    <row r="310" spans="1:21" ht="18.75" customHeight="1" x14ac:dyDescent="0.2"/>
    <row r="311" spans="1:21" ht="18.75" customHeight="1" x14ac:dyDescent="0.2"/>
    <row r="312" spans="1:21" ht="18.75" customHeight="1" x14ac:dyDescent="0.2"/>
    <row r="313" spans="1:21" ht="18.75" customHeight="1" x14ac:dyDescent="0.2"/>
    <row r="314" spans="1:21" ht="24" customHeight="1" x14ac:dyDescent="0.2">
      <c r="A314" s="214">
        <v>29</v>
      </c>
      <c r="B314" s="214"/>
      <c r="C314" s="214"/>
      <c r="D314" s="214"/>
      <c r="E314" s="214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</row>
  </sheetData>
  <mergeCells count="63">
    <mergeCell ref="E287:Q287"/>
    <mergeCell ref="A289:C289"/>
    <mergeCell ref="A314:S314"/>
    <mergeCell ref="A282:S282"/>
    <mergeCell ref="A283:S283"/>
    <mergeCell ref="A284:S284"/>
    <mergeCell ref="A285:S285"/>
    <mergeCell ref="A286:S286"/>
    <mergeCell ref="A304:C304"/>
    <mergeCell ref="A244:S244"/>
    <mergeCell ref="A245:S245"/>
    <mergeCell ref="E246:Q246"/>
    <mergeCell ref="A248:C248"/>
    <mergeCell ref="A279:C279"/>
    <mergeCell ref="A207:C207"/>
    <mergeCell ref="A238:C238"/>
    <mergeCell ref="A241:S241"/>
    <mergeCell ref="A242:S242"/>
    <mergeCell ref="A243:S243"/>
    <mergeCell ref="A201:S201"/>
    <mergeCell ref="A202:S202"/>
    <mergeCell ref="A203:S203"/>
    <mergeCell ref="A204:S204"/>
    <mergeCell ref="E205:Q205"/>
    <mergeCell ref="A163:S163"/>
    <mergeCell ref="E164:Q164"/>
    <mergeCell ref="A166:C166"/>
    <mergeCell ref="A197:C197"/>
    <mergeCell ref="A200:S200"/>
    <mergeCell ref="A156:C156"/>
    <mergeCell ref="A159:S159"/>
    <mergeCell ref="A160:S160"/>
    <mergeCell ref="A161:S161"/>
    <mergeCell ref="A162:S162"/>
    <mergeCell ref="A121:S121"/>
    <mergeCell ref="A122:S122"/>
    <mergeCell ref="E123:Q123"/>
    <mergeCell ref="A125:C125"/>
    <mergeCell ref="A74:C74"/>
    <mergeCell ref="A115:C115"/>
    <mergeCell ref="E82:Q82"/>
    <mergeCell ref="A84:C84"/>
    <mergeCell ref="A118:S118"/>
    <mergeCell ref="A119:S119"/>
    <mergeCell ref="A120:S120"/>
    <mergeCell ref="A77:S77"/>
    <mergeCell ref="A78:S78"/>
    <mergeCell ref="A79:S79"/>
    <mergeCell ref="A80:S80"/>
    <mergeCell ref="A81:S81"/>
    <mergeCell ref="A1:S1"/>
    <mergeCell ref="A2:S2"/>
    <mergeCell ref="A3:S3"/>
    <mergeCell ref="A5:S5"/>
    <mergeCell ref="E7:Q7"/>
    <mergeCell ref="E41:Q41"/>
    <mergeCell ref="A35:C35"/>
    <mergeCell ref="A43:C43"/>
    <mergeCell ref="A36:S36"/>
    <mergeCell ref="A37:S37"/>
    <mergeCell ref="A38:S38"/>
    <mergeCell ref="A39:S39"/>
    <mergeCell ref="A40:S40"/>
  </mergeCells>
  <pageMargins left="0.39" right="0.39" top="0.39" bottom="0.39" header="0" footer="0"/>
  <pageSetup scale="71" fitToHeight="0" orientation="landscape" r:id="rId1"/>
  <rowBreaks count="1" manualBreakCount="1">
    <brk id="36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58"/>
  <sheetViews>
    <sheetView rightToLeft="1" view="pageBreakPreview" zoomScaleNormal="100" zoomScaleSheetLayoutView="100" workbookViewId="0">
      <selection activeCell="I20" sqref="I20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5.28515625" bestFit="1" customWidth="1"/>
    <col min="4" max="4" width="1.28515625" customWidth="1"/>
    <col min="5" max="5" width="19.28515625" bestFit="1" customWidth="1"/>
    <col min="6" max="6" width="1.28515625" customWidth="1"/>
    <col min="7" max="7" width="19.28515625" bestFit="1" customWidth="1"/>
    <col min="8" max="8" width="1.28515625" customWidth="1"/>
    <col min="9" max="9" width="18.42578125" customWidth="1"/>
    <col min="10" max="10" width="1.28515625" customWidth="1"/>
    <col min="11" max="11" width="15.28515625" bestFit="1" customWidth="1"/>
    <col min="12" max="12" width="1.28515625" customWidth="1"/>
    <col min="13" max="13" width="19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8.28515625" customWidth="1"/>
    <col min="18" max="18" width="15.5703125" bestFit="1" customWidth="1"/>
    <col min="19" max="19" width="15" bestFit="1" customWidth="1"/>
    <col min="20" max="20" width="15.5703125" bestFit="1" customWidth="1"/>
  </cols>
  <sheetData>
    <row r="1" spans="1:20" ht="19.5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20" ht="19.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20" ht="19.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20" ht="7.5" customHeight="1" x14ac:dyDescent="0.2"/>
    <row r="5" spans="1:20" ht="22.5" customHeight="1" x14ac:dyDescent="0.2">
      <c r="A5" s="201" t="s">
        <v>525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20" ht="22.5" customHeight="1" x14ac:dyDescent="0.2">
      <c r="C6" s="197" t="s">
        <v>274</v>
      </c>
      <c r="D6" s="197"/>
      <c r="E6" s="197"/>
      <c r="F6" s="197"/>
      <c r="G6" s="197"/>
      <c r="H6" s="197"/>
      <c r="I6" s="197"/>
      <c r="K6" s="197" t="s">
        <v>275</v>
      </c>
      <c r="L6" s="197"/>
      <c r="M6" s="197"/>
      <c r="N6" s="197"/>
      <c r="O6" s="197"/>
      <c r="P6" s="197"/>
      <c r="Q6" s="197"/>
    </row>
    <row r="7" spans="1:20" ht="36.75" customHeight="1" x14ac:dyDescent="0.2">
      <c r="A7" s="3" t="s">
        <v>262</v>
      </c>
      <c r="C7" s="15" t="s">
        <v>13</v>
      </c>
      <c r="D7" s="4"/>
      <c r="E7" s="15" t="s">
        <v>15</v>
      </c>
      <c r="F7" s="123"/>
      <c r="G7" s="15" t="s">
        <v>327</v>
      </c>
      <c r="H7" s="123"/>
      <c r="I7" s="15" t="s">
        <v>526</v>
      </c>
      <c r="J7" s="55"/>
      <c r="K7" s="15" t="s">
        <v>13</v>
      </c>
      <c r="L7" s="123"/>
      <c r="M7" s="15" t="s">
        <v>15</v>
      </c>
      <c r="N7" s="123"/>
      <c r="O7" s="15" t="s">
        <v>327</v>
      </c>
      <c r="P7" s="123"/>
      <c r="Q7" s="15" t="s">
        <v>526</v>
      </c>
    </row>
    <row r="8" spans="1:20" ht="21.75" customHeight="1" x14ac:dyDescent="0.2">
      <c r="A8" s="6" t="s">
        <v>54</v>
      </c>
      <c r="C8" s="80">
        <v>38334602</v>
      </c>
      <c r="D8" s="88"/>
      <c r="E8" s="80">
        <v>16233373736</v>
      </c>
      <c r="F8" s="88"/>
      <c r="G8" s="80">
        <v>14671006780</v>
      </c>
      <c r="H8" s="88"/>
      <c r="I8" s="80">
        <v>1562366956</v>
      </c>
      <c r="J8" s="88"/>
      <c r="K8" s="80">
        <v>38334602</v>
      </c>
      <c r="L8" s="88"/>
      <c r="M8" s="80">
        <v>16233373736</v>
      </c>
      <c r="N8" s="88"/>
      <c r="O8" s="80">
        <v>15817307634</v>
      </c>
      <c r="P8" s="88"/>
      <c r="Q8" s="80">
        <v>416066102</v>
      </c>
      <c r="R8" s="78"/>
      <c r="S8" s="58"/>
    </row>
    <row r="9" spans="1:20" ht="21.75" customHeight="1" x14ac:dyDescent="0.2">
      <c r="A9" s="8" t="s">
        <v>30</v>
      </c>
      <c r="C9" s="96">
        <v>1000</v>
      </c>
      <c r="D9" s="88"/>
      <c r="E9" s="96">
        <v>1643576</v>
      </c>
      <c r="F9" s="88"/>
      <c r="G9" s="96">
        <v>1181695</v>
      </c>
      <c r="H9" s="88"/>
      <c r="I9" s="96">
        <v>461881</v>
      </c>
      <c r="J9" s="88"/>
      <c r="K9" s="96">
        <v>1000</v>
      </c>
      <c r="L9" s="88"/>
      <c r="M9" s="96">
        <v>1643576</v>
      </c>
      <c r="N9" s="88"/>
      <c r="O9" s="96">
        <v>1500386</v>
      </c>
      <c r="P9" s="88"/>
      <c r="Q9" s="96">
        <v>143190</v>
      </c>
      <c r="R9" s="96"/>
      <c r="S9" s="58"/>
    </row>
    <row r="10" spans="1:20" ht="21.75" customHeight="1" x14ac:dyDescent="0.2">
      <c r="A10" s="8" t="s">
        <v>73</v>
      </c>
      <c r="C10" s="96">
        <v>200000</v>
      </c>
      <c r="D10" s="88"/>
      <c r="E10" s="96">
        <v>644034118</v>
      </c>
      <c r="F10" s="88"/>
      <c r="G10" s="96">
        <v>642165315</v>
      </c>
      <c r="H10" s="88"/>
      <c r="I10" s="96">
        <v>1868803</v>
      </c>
      <c r="J10" s="88"/>
      <c r="K10" s="96">
        <v>200000</v>
      </c>
      <c r="L10" s="88"/>
      <c r="M10" s="96">
        <v>644034118</v>
      </c>
      <c r="N10" s="88"/>
      <c r="O10" s="96">
        <v>642165315</v>
      </c>
      <c r="P10" s="88"/>
      <c r="Q10" s="96">
        <v>1868803</v>
      </c>
      <c r="R10" s="96"/>
      <c r="S10" s="58"/>
    </row>
    <row r="11" spans="1:20" ht="21.75" customHeight="1" x14ac:dyDescent="0.2">
      <c r="A11" s="8" t="s">
        <v>26</v>
      </c>
      <c r="C11" s="96">
        <v>393000</v>
      </c>
      <c r="D11" s="88"/>
      <c r="E11" s="96">
        <v>140657771</v>
      </c>
      <c r="F11" s="88"/>
      <c r="G11" s="96">
        <v>233774787</v>
      </c>
      <c r="H11" s="88"/>
      <c r="I11" s="96">
        <v>-93117015</v>
      </c>
      <c r="J11" s="88"/>
      <c r="K11" s="96">
        <v>393000</v>
      </c>
      <c r="L11" s="88"/>
      <c r="M11" s="96">
        <v>140657771</v>
      </c>
      <c r="N11" s="88"/>
      <c r="O11" s="96">
        <v>1375854191</v>
      </c>
      <c r="P11" s="88"/>
      <c r="Q11" s="96">
        <v>-1235196420</v>
      </c>
      <c r="R11" s="96"/>
      <c r="S11" s="58"/>
      <c r="T11" s="58"/>
    </row>
    <row r="12" spans="1:20" ht="21.75" customHeight="1" x14ac:dyDescent="0.2">
      <c r="A12" s="8" t="s">
        <v>812</v>
      </c>
      <c r="C12" s="96">
        <v>7950000</v>
      </c>
      <c r="D12" s="88"/>
      <c r="E12" s="96">
        <v>9672658648</v>
      </c>
      <c r="F12" s="88"/>
      <c r="G12" s="96">
        <v>9294692754</v>
      </c>
      <c r="H12" s="88"/>
      <c r="I12" s="96">
        <v>377965894</v>
      </c>
      <c r="J12" s="88"/>
      <c r="K12" s="96">
        <v>7950000</v>
      </c>
      <c r="L12" s="88"/>
      <c r="M12" s="96">
        <v>9672658648</v>
      </c>
      <c r="N12" s="88"/>
      <c r="O12" s="96">
        <v>9294692754</v>
      </c>
      <c r="P12" s="88"/>
      <c r="Q12" s="96">
        <v>377965894</v>
      </c>
      <c r="R12" s="96"/>
      <c r="S12" s="58"/>
      <c r="T12" s="58"/>
    </row>
    <row r="13" spans="1:20" ht="21.75" customHeight="1" x14ac:dyDescent="0.2">
      <c r="A13" s="8" t="s">
        <v>813</v>
      </c>
      <c r="C13" s="96">
        <v>601000</v>
      </c>
      <c r="D13" s="88"/>
      <c r="E13" s="96">
        <v>1974377466</v>
      </c>
      <c r="F13" s="88"/>
      <c r="G13" s="96">
        <v>1611700903</v>
      </c>
      <c r="H13" s="88"/>
      <c r="I13" s="96">
        <v>362676563</v>
      </c>
      <c r="J13" s="88"/>
      <c r="K13" s="96">
        <v>601000</v>
      </c>
      <c r="L13" s="88"/>
      <c r="M13" s="96">
        <v>1974377466</v>
      </c>
      <c r="N13" s="88"/>
      <c r="O13" s="96">
        <v>1611700903</v>
      </c>
      <c r="P13" s="88"/>
      <c r="Q13" s="96">
        <v>362676563</v>
      </c>
      <c r="R13" s="96"/>
      <c r="S13" s="58"/>
      <c r="T13" s="58"/>
    </row>
    <row r="14" spans="1:20" ht="21.75" customHeight="1" x14ac:dyDescent="0.2">
      <c r="A14" s="8" t="s">
        <v>814</v>
      </c>
      <c r="C14" s="96">
        <v>9003000</v>
      </c>
      <c r="D14" s="88"/>
      <c r="E14" s="96">
        <v>981074308</v>
      </c>
      <c r="F14" s="88"/>
      <c r="G14" s="96">
        <v>1340809688</v>
      </c>
      <c r="H14" s="88"/>
      <c r="I14" s="96">
        <v>-359735379</v>
      </c>
      <c r="J14" s="88"/>
      <c r="K14" s="96">
        <v>9003000</v>
      </c>
      <c r="L14" s="88"/>
      <c r="M14" s="96">
        <v>981074308</v>
      </c>
      <c r="N14" s="88"/>
      <c r="O14" s="96">
        <v>3601429903</v>
      </c>
      <c r="P14" s="88"/>
      <c r="Q14" s="96">
        <v>-2620355595</v>
      </c>
      <c r="R14" s="96"/>
      <c r="S14" s="58"/>
      <c r="T14" s="58"/>
    </row>
    <row r="15" spans="1:20" ht="21.75" customHeight="1" x14ac:dyDescent="0.2">
      <c r="A15" s="8" t="s">
        <v>815</v>
      </c>
      <c r="C15" s="96">
        <v>5003000</v>
      </c>
      <c r="D15" s="88"/>
      <c r="E15" s="96">
        <v>1150393697</v>
      </c>
      <c r="F15" s="88"/>
      <c r="G15" s="96">
        <v>1450456378</v>
      </c>
      <c r="H15" s="88"/>
      <c r="I15" s="96">
        <v>-300062680</v>
      </c>
      <c r="J15" s="88"/>
      <c r="K15" s="96">
        <v>5003000</v>
      </c>
      <c r="L15" s="88"/>
      <c r="M15" s="96">
        <v>1150393697</v>
      </c>
      <c r="N15" s="88"/>
      <c r="O15" s="96">
        <v>2502694116</v>
      </c>
      <c r="P15" s="88"/>
      <c r="Q15" s="96">
        <v>-1352300419</v>
      </c>
      <c r="R15" s="96"/>
      <c r="S15" s="58"/>
      <c r="T15" s="58"/>
    </row>
    <row r="16" spans="1:20" ht="21.75" customHeight="1" x14ac:dyDescent="0.2">
      <c r="A16" s="8" t="s">
        <v>59</v>
      </c>
      <c r="C16" s="96">
        <v>1700000</v>
      </c>
      <c r="D16" s="88"/>
      <c r="E16" s="96">
        <v>6119073585</v>
      </c>
      <c r="F16" s="88"/>
      <c r="G16" s="96">
        <v>5775883786</v>
      </c>
      <c r="H16" s="88"/>
      <c r="I16" s="96">
        <v>343189799</v>
      </c>
      <c r="J16" s="88"/>
      <c r="K16" s="96">
        <v>1700000</v>
      </c>
      <c r="L16" s="88"/>
      <c r="M16" s="96">
        <v>6119073585</v>
      </c>
      <c r="N16" s="88"/>
      <c r="O16" s="96">
        <v>6054857946</v>
      </c>
      <c r="P16" s="88"/>
      <c r="Q16" s="96">
        <v>64215639</v>
      </c>
      <c r="R16" s="96"/>
      <c r="S16" s="58"/>
      <c r="T16" s="58"/>
    </row>
    <row r="17" spans="1:20" ht="21.75" customHeight="1" x14ac:dyDescent="0.2">
      <c r="A17" s="8" t="s">
        <v>816</v>
      </c>
      <c r="C17" s="96">
        <v>1000</v>
      </c>
      <c r="D17" s="88"/>
      <c r="E17" s="96">
        <v>599845</v>
      </c>
      <c r="F17" s="88"/>
      <c r="G17" s="96">
        <v>600154</v>
      </c>
      <c r="H17" s="88"/>
      <c r="I17" s="96">
        <v>-308</v>
      </c>
      <c r="J17" s="88"/>
      <c r="K17" s="96">
        <v>1000</v>
      </c>
      <c r="L17" s="88"/>
      <c r="M17" s="96">
        <v>599845</v>
      </c>
      <c r="N17" s="88"/>
      <c r="O17" s="96">
        <v>600154</v>
      </c>
      <c r="P17" s="88"/>
      <c r="Q17" s="96">
        <v>-309</v>
      </c>
      <c r="R17" s="96"/>
      <c r="S17" s="58"/>
      <c r="T17" s="58"/>
    </row>
    <row r="18" spans="1:20" ht="21.75" customHeight="1" x14ac:dyDescent="0.2">
      <c r="A18" s="8" t="s">
        <v>48</v>
      </c>
      <c r="C18" s="96">
        <v>16999000</v>
      </c>
      <c r="D18" s="88"/>
      <c r="E18" s="96">
        <v>68436316597</v>
      </c>
      <c r="F18" s="88"/>
      <c r="G18" s="96">
        <v>67214370695</v>
      </c>
      <c r="H18" s="88"/>
      <c r="I18" s="96">
        <v>1221945902</v>
      </c>
      <c r="J18" s="88"/>
      <c r="K18" s="96">
        <v>16999000</v>
      </c>
      <c r="L18" s="88"/>
      <c r="M18" s="96">
        <v>68436316597</v>
      </c>
      <c r="N18" s="88"/>
      <c r="O18" s="96">
        <v>93107186268</v>
      </c>
      <c r="P18" s="88"/>
      <c r="Q18" s="96">
        <v>-24670869671</v>
      </c>
      <c r="R18" s="96"/>
      <c r="S18" s="58"/>
      <c r="T18" s="58"/>
    </row>
    <row r="19" spans="1:20" ht="21.75" customHeight="1" x14ac:dyDescent="0.2">
      <c r="A19" s="8" t="s">
        <v>66</v>
      </c>
      <c r="C19" s="96">
        <v>94000</v>
      </c>
      <c r="D19" s="88"/>
      <c r="E19" s="96">
        <v>579332340</v>
      </c>
      <c r="F19" s="88"/>
      <c r="G19" s="96">
        <v>599889294</v>
      </c>
      <c r="H19" s="88"/>
      <c r="I19" s="96">
        <v>-20556954</v>
      </c>
      <c r="J19" s="88"/>
      <c r="K19" s="96">
        <v>94000</v>
      </c>
      <c r="L19" s="88"/>
      <c r="M19" s="96">
        <v>579332340</v>
      </c>
      <c r="N19" s="88"/>
      <c r="O19" s="96">
        <v>644740783</v>
      </c>
      <c r="P19" s="88"/>
      <c r="Q19" s="96">
        <v>-65408443</v>
      </c>
      <c r="R19" s="96"/>
      <c r="S19" s="58"/>
      <c r="T19" s="58"/>
    </row>
    <row r="20" spans="1:20" ht="21.75" customHeight="1" x14ac:dyDescent="0.2">
      <c r="A20" s="8" t="s">
        <v>57</v>
      </c>
      <c r="C20" s="96">
        <v>736344000</v>
      </c>
      <c r="D20" s="88"/>
      <c r="E20" s="96">
        <v>843221091686</v>
      </c>
      <c r="F20" s="88"/>
      <c r="G20" s="96">
        <v>814920753736</v>
      </c>
      <c r="H20" s="88"/>
      <c r="I20" s="96">
        <v>28300337950</v>
      </c>
      <c r="J20" s="88"/>
      <c r="K20" s="96">
        <v>736344000</v>
      </c>
      <c r="L20" s="88"/>
      <c r="M20" s="96">
        <v>843221091686</v>
      </c>
      <c r="N20" s="88"/>
      <c r="O20" s="96">
        <v>761944036250</v>
      </c>
      <c r="P20" s="88"/>
      <c r="Q20" s="96">
        <v>81277055436</v>
      </c>
      <c r="R20" s="96"/>
      <c r="S20" s="58"/>
      <c r="T20" s="58"/>
    </row>
    <row r="21" spans="1:20" ht="21.75" customHeight="1" x14ac:dyDescent="0.2">
      <c r="A21" s="8" t="s">
        <v>283</v>
      </c>
      <c r="C21" s="96">
        <v>10094</v>
      </c>
      <c r="D21" s="88"/>
      <c r="E21" s="96">
        <v>50042056043</v>
      </c>
      <c r="F21" s="88"/>
      <c r="G21" s="96">
        <v>47616539414</v>
      </c>
      <c r="H21" s="88"/>
      <c r="I21" s="96">
        <v>2425516629</v>
      </c>
      <c r="J21" s="88"/>
      <c r="K21" s="96">
        <v>10094</v>
      </c>
      <c r="L21" s="88"/>
      <c r="M21" s="96">
        <v>50042056043</v>
      </c>
      <c r="N21" s="88"/>
      <c r="O21" s="96">
        <v>45258107621</v>
      </c>
      <c r="P21" s="88"/>
      <c r="Q21" s="96">
        <v>4783948422</v>
      </c>
      <c r="R21" s="96"/>
      <c r="S21" s="58"/>
      <c r="T21" s="58"/>
    </row>
    <row r="22" spans="1:20" ht="21.75" customHeight="1" x14ac:dyDescent="0.2">
      <c r="A22" s="8" t="s">
        <v>37</v>
      </c>
      <c r="C22" s="96">
        <v>262260</v>
      </c>
      <c r="D22" s="88"/>
      <c r="E22" s="96">
        <v>412165993</v>
      </c>
      <c r="F22" s="88"/>
      <c r="G22" s="96">
        <v>336563122</v>
      </c>
      <c r="H22" s="88"/>
      <c r="I22" s="96">
        <v>75602871</v>
      </c>
      <c r="J22" s="88"/>
      <c r="K22" s="96">
        <v>262260</v>
      </c>
      <c r="L22" s="88"/>
      <c r="M22" s="96">
        <v>412165993</v>
      </c>
      <c r="N22" s="88"/>
      <c r="O22" s="96">
        <v>525583288</v>
      </c>
      <c r="P22" s="88"/>
      <c r="Q22" s="96">
        <v>-113417295</v>
      </c>
      <c r="R22" s="96"/>
      <c r="S22" s="58"/>
      <c r="T22" s="58"/>
    </row>
    <row r="23" spans="1:20" ht="21.75" customHeight="1" x14ac:dyDescent="0.2">
      <c r="A23" s="8" t="s">
        <v>28</v>
      </c>
      <c r="C23" s="96">
        <v>2082000</v>
      </c>
      <c r="D23" s="88"/>
      <c r="E23" s="96">
        <v>4647908855</v>
      </c>
      <c r="F23" s="88"/>
      <c r="G23" s="96">
        <v>3580744926</v>
      </c>
      <c r="H23" s="88"/>
      <c r="I23" s="96">
        <v>1067163929</v>
      </c>
      <c r="J23" s="88"/>
      <c r="K23" s="96">
        <v>2082000</v>
      </c>
      <c r="L23" s="88"/>
      <c r="M23" s="96">
        <v>4647908855</v>
      </c>
      <c r="N23" s="88"/>
      <c r="O23" s="96">
        <v>2158291609</v>
      </c>
      <c r="P23" s="88"/>
      <c r="Q23" s="96">
        <v>2489617246</v>
      </c>
      <c r="R23" s="96"/>
      <c r="S23" s="58"/>
      <c r="T23" s="58"/>
    </row>
    <row r="24" spans="1:20" ht="21.75" customHeight="1" x14ac:dyDescent="0.2">
      <c r="A24" s="8" t="s">
        <v>817</v>
      </c>
      <c r="C24" s="96">
        <v>2000</v>
      </c>
      <c r="D24" s="88"/>
      <c r="E24" s="96">
        <v>999742</v>
      </c>
      <c r="F24" s="88"/>
      <c r="G24" s="96">
        <v>1250038</v>
      </c>
      <c r="H24" s="88"/>
      <c r="I24" s="96">
        <v>-250295</v>
      </c>
      <c r="J24" s="88"/>
      <c r="K24" s="96">
        <v>2000</v>
      </c>
      <c r="L24" s="88"/>
      <c r="M24" s="96">
        <v>999742</v>
      </c>
      <c r="N24" s="88"/>
      <c r="O24" s="96">
        <v>1250321</v>
      </c>
      <c r="P24" s="88"/>
      <c r="Q24" s="96">
        <v>-250579</v>
      </c>
      <c r="R24" s="96"/>
      <c r="S24" s="58"/>
      <c r="T24" s="58"/>
    </row>
    <row r="25" spans="1:20" ht="21.75" customHeight="1" x14ac:dyDescent="0.2">
      <c r="A25" s="8" t="s">
        <v>52</v>
      </c>
      <c r="C25" s="96">
        <v>796200</v>
      </c>
      <c r="D25" s="88"/>
      <c r="E25" s="96">
        <v>4345129728</v>
      </c>
      <c r="F25" s="88"/>
      <c r="G25" s="96">
        <v>4432190616</v>
      </c>
      <c r="H25" s="88"/>
      <c r="I25" s="96">
        <v>-87060887</v>
      </c>
      <c r="J25" s="88"/>
      <c r="K25" s="96">
        <v>796200</v>
      </c>
      <c r="L25" s="88"/>
      <c r="M25" s="96">
        <v>4345129728</v>
      </c>
      <c r="N25" s="88"/>
      <c r="O25" s="96">
        <v>4848061800</v>
      </c>
      <c r="P25" s="88"/>
      <c r="Q25" s="96">
        <v>-502932072</v>
      </c>
      <c r="R25" s="96"/>
      <c r="S25" s="58"/>
      <c r="T25" s="58"/>
    </row>
    <row r="26" spans="1:20" ht="21.75" customHeight="1" x14ac:dyDescent="0.2">
      <c r="A26" s="8" t="s">
        <v>818</v>
      </c>
      <c r="C26" s="96">
        <v>1000</v>
      </c>
      <c r="D26" s="88"/>
      <c r="E26" s="96">
        <v>749806</v>
      </c>
      <c r="F26" s="88"/>
      <c r="G26" s="96">
        <v>750192</v>
      </c>
      <c r="H26" s="88"/>
      <c r="I26" s="96">
        <v>-385</v>
      </c>
      <c r="J26" s="88"/>
      <c r="K26" s="96">
        <v>1000</v>
      </c>
      <c r="L26" s="88"/>
      <c r="M26" s="96">
        <v>749806</v>
      </c>
      <c r="N26" s="88"/>
      <c r="O26" s="96">
        <v>750192</v>
      </c>
      <c r="P26" s="88"/>
      <c r="Q26" s="96">
        <v>-386</v>
      </c>
      <c r="R26" s="96"/>
      <c r="S26" s="58"/>
      <c r="T26" s="58"/>
    </row>
    <row r="27" spans="1:20" ht="21.75" customHeight="1" x14ac:dyDescent="0.2">
      <c r="A27" s="8" t="s">
        <v>46</v>
      </c>
      <c r="C27" s="96">
        <v>266438</v>
      </c>
      <c r="D27" s="88"/>
      <c r="E27" s="96">
        <v>1398422223</v>
      </c>
      <c r="F27" s="88"/>
      <c r="G27" s="96">
        <v>1461986870</v>
      </c>
      <c r="H27" s="88"/>
      <c r="I27" s="96">
        <v>-63564646</v>
      </c>
      <c r="J27" s="88"/>
      <c r="K27" s="96">
        <v>266438</v>
      </c>
      <c r="L27" s="88"/>
      <c r="M27" s="96">
        <v>1398422223</v>
      </c>
      <c r="N27" s="88"/>
      <c r="O27" s="96">
        <v>1446201337</v>
      </c>
      <c r="P27" s="88"/>
      <c r="Q27" s="96">
        <v>-47779114</v>
      </c>
      <c r="R27" s="96"/>
      <c r="S27" s="58"/>
      <c r="T27" s="58"/>
    </row>
    <row r="28" spans="1:20" ht="21.75" customHeight="1" x14ac:dyDescent="0.2">
      <c r="A28" s="8" t="s">
        <v>43</v>
      </c>
      <c r="C28" s="96">
        <v>58265051</v>
      </c>
      <c r="D28" s="88"/>
      <c r="E28" s="96">
        <v>121860258783</v>
      </c>
      <c r="F28" s="88"/>
      <c r="G28" s="96">
        <v>113056665943</v>
      </c>
      <c r="H28" s="88"/>
      <c r="I28" s="96">
        <v>8803592840</v>
      </c>
      <c r="J28" s="88"/>
      <c r="K28" s="96">
        <v>58265051</v>
      </c>
      <c r="L28" s="88"/>
      <c r="M28" s="96">
        <v>121860258783</v>
      </c>
      <c r="N28" s="88"/>
      <c r="O28" s="96">
        <v>124869171111</v>
      </c>
      <c r="P28" s="88"/>
      <c r="Q28" s="96">
        <v>-3008912328</v>
      </c>
      <c r="R28" s="96"/>
      <c r="S28" s="58"/>
      <c r="T28" s="58"/>
    </row>
    <row r="29" spans="1:20" ht="21.75" customHeight="1" x14ac:dyDescent="0.2">
      <c r="A29" s="8" t="s">
        <v>42</v>
      </c>
      <c r="C29" s="96">
        <v>14595799</v>
      </c>
      <c r="D29" s="88"/>
      <c r="E29" s="96">
        <v>23765666645</v>
      </c>
      <c r="F29" s="88"/>
      <c r="G29" s="96">
        <v>21110528064</v>
      </c>
      <c r="H29" s="88"/>
      <c r="I29" s="96">
        <v>2655138581</v>
      </c>
      <c r="J29" s="88"/>
      <c r="K29" s="96">
        <v>14595799</v>
      </c>
      <c r="L29" s="88"/>
      <c r="M29" s="96">
        <v>23765666645</v>
      </c>
      <c r="N29" s="88"/>
      <c r="O29" s="96">
        <v>24360533759</v>
      </c>
      <c r="P29" s="88"/>
      <c r="Q29" s="96">
        <v>-594867114</v>
      </c>
      <c r="R29" s="96"/>
      <c r="S29" s="58"/>
      <c r="T29" s="58"/>
    </row>
    <row r="30" spans="1:20" ht="21.75" customHeight="1" x14ac:dyDescent="0.2">
      <c r="A30" s="8" t="s">
        <v>53</v>
      </c>
      <c r="C30" s="96">
        <v>4043000</v>
      </c>
      <c r="D30" s="88"/>
      <c r="E30" s="96">
        <v>2833355625</v>
      </c>
      <c r="F30" s="88"/>
      <c r="G30" s="96">
        <v>2507821149</v>
      </c>
      <c r="H30" s="88"/>
      <c r="I30" s="96">
        <v>325534476</v>
      </c>
      <c r="J30" s="88"/>
      <c r="K30" s="96">
        <v>4043000</v>
      </c>
      <c r="L30" s="88"/>
      <c r="M30" s="96">
        <v>2833355625</v>
      </c>
      <c r="N30" s="88"/>
      <c r="O30" s="96">
        <v>3404045695</v>
      </c>
      <c r="P30" s="88"/>
      <c r="Q30" s="96">
        <v>-570690070</v>
      </c>
      <c r="R30" s="96"/>
      <c r="S30" s="58"/>
      <c r="T30" s="58"/>
    </row>
    <row r="31" spans="1:20" ht="21.75" customHeight="1" x14ac:dyDescent="0.2">
      <c r="A31" s="8" t="s">
        <v>38</v>
      </c>
      <c r="C31" s="96">
        <v>405694000</v>
      </c>
      <c r="D31" s="88"/>
      <c r="E31" s="96">
        <v>1041269271647</v>
      </c>
      <c r="F31" s="88"/>
      <c r="G31" s="96">
        <v>955084098435</v>
      </c>
      <c r="H31" s="88"/>
      <c r="I31" s="96">
        <v>86185173212</v>
      </c>
      <c r="J31" s="88"/>
      <c r="K31" s="96">
        <v>405694000</v>
      </c>
      <c r="L31" s="88"/>
      <c r="M31" s="96">
        <v>1041269271647</v>
      </c>
      <c r="N31" s="88"/>
      <c r="O31" s="96">
        <v>1099740858627</v>
      </c>
      <c r="P31" s="88"/>
      <c r="Q31" s="96">
        <v>-58471586980</v>
      </c>
      <c r="R31" s="96"/>
      <c r="S31" s="58"/>
      <c r="T31" s="58"/>
    </row>
    <row r="32" spans="1:20" ht="21.75" customHeight="1" x14ac:dyDescent="0.2">
      <c r="A32" s="8" t="s">
        <v>58</v>
      </c>
      <c r="C32" s="96">
        <v>2000000</v>
      </c>
      <c r="D32" s="88"/>
      <c r="E32" s="96">
        <v>17356113000</v>
      </c>
      <c r="F32" s="88"/>
      <c r="G32" s="96">
        <v>16203015000</v>
      </c>
      <c r="H32" s="88"/>
      <c r="I32" s="96">
        <v>1153098000</v>
      </c>
      <c r="J32" s="88"/>
      <c r="K32" s="96">
        <v>2000000</v>
      </c>
      <c r="L32" s="88"/>
      <c r="M32" s="96">
        <v>17356113000</v>
      </c>
      <c r="N32" s="88"/>
      <c r="O32" s="96">
        <v>15825276000</v>
      </c>
      <c r="P32" s="88"/>
      <c r="Q32" s="96">
        <v>1530837000</v>
      </c>
      <c r="R32" s="96"/>
      <c r="S32" s="58"/>
      <c r="T32" s="58"/>
    </row>
    <row r="33" spans="1:20" ht="21.75" customHeight="1" x14ac:dyDescent="0.2">
      <c r="A33" s="8" t="s">
        <v>60</v>
      </c>
      <c r="C33" s="96">
        <v>2182160</v>
      </c>
      <c r="D33" s="88"/>
      <c r="E33" s="96">
        <v>16203745825</v>
      </c>
      <c r="F33" s="88"/>
      <c r="G33" s="96">
        <v>14057234981</v>
      </c>
      <c r="H33" s="88"/>
      <c r="I33" s="96">
        <v>2146510844</v>
      </c>
      <c r="J33" s="88"/>
      <c r="K33" s="96">
        <v>2182160</v>
      </c>
      <c r="L33" s="88"/>
      <c r="M33" s="96">
        <v>16203745825</v>
      </c>
      <c r="N33" s="88"/>
      <c r="O33" s="96">
        <v>14840892479</v>
      </c>
      <c r="P33" s="88"/>
      <c r="Q33" s="96">
        <v>1362853346</v>
      </c>
      <c r="R33" s="96"/>
      <c r="S33" s="58"/>
      <c r="T33" s="58"/>
    </row>
    <row r="34" spans="1:20" ht="21.75" customHeight="1" x14ac:dyDescent="0.2">
      <c r="A34" s="8" t="s">
        <v>44</v>
      </c>
      <c r="C34" s="96">
        <v>1564500</v>
      </c>
      <c r="D34" s="88"/>
      <c r="E34" s="96">
        <v>3985955109</v>
      </c>
      <c r="F34" s="88"/>
      <c r="G34" s="96">
        <v>3796221780</v>
      </c>
      <c r="H34" s="88"/>
      <c r="I34" s="96">
        <v>189733329</v>
      </c>
      <c r="J34" s="88"/>
      <c r="K34" s="96">
        <v>1564500</v>
      </c>
      <c r="L34" s="88"/>
      <c r="M34" s="96">
        <v>3985955109</v>
      </c>
      <c r="N34" s="88"/>
      <c r="O34" s="96">
        <v>3691289797</v>
      </c>
      <c r="P34" s="88"/>
      <c r="Q34" s="96">
        <v>294665312</v>
      </c>
      <c r="R34" s="96"/>
      <c r="S34" s="58"/>
      <c r="T34" s="58"/>
    </row>
    <row r="35" spans="1:20" ht="21.75" customHeight="1" x14ac:dyDescent="0.2">
      <c r="A35" s="8" t="s">
        <v>819</v>
      </c>
      <c r="C35" s="96">
        <v>4117000</v>
      </c>
      <c r="D35" s="88"/>
      <c r="E35" s="96">
        <v>15368919483</v>
      </c>
      <c r="F35" s="88"/>
      <c r="G35" s="96">
        <v>13552775461</v>
      </c>
      <c r="H35" s="88"/>
      <c r="I35" s="96">
        <v>1816144022</v>
      </c>
      <c r="J35" s="88"/>
      <c r="K35" s="96">
        <v>4117000</v>
      </c>
      <c r="L35" s="88"/>
      <c r="M35" s="96">
        <v>15368919483</v>
      </c>
      <c r="N35" s="88"/>
      <c r="O35" s="96">
        <v>15793368744</v>
      </c>
      <c r="P35" s="88"/>
      <c r="Q35" s="96">
        <v>-424449261</v>
      </c>
      <c r="R35" s="96"/>
      <c r="S35" s="58"/>
      <c r="T35" s="58"/>
    </row>
    <row r="36" spans="1:20" ht="21.75" customHeight="1" x14ac:dyDescent="0.2">
      <c r="A36" s="171" t="s">
        <v>761</v>
      </c>
      <c r="C36" s="78"/>
      <c r="D36" s="88"/>
      <c r="E36" s="98">
        <f>SUM(E8:E35)</f>
        <v>2252645345880</v>
      </c>
      <c r="F36" s="88"/>
      <c r="G36" s="98">
        <f>SUM(G8:G35)</f>
        <v>2114555671956</v>
      </c>
      <c r="H36" s="88"/>
      <c r="I36" s="98">
        <f>SUM(I8:I35)</f>
        <v>138089673932</v>
      </c>
      <c r="J36" s="88"/>
      <c r="K36" s="98">
        <f>SUM(K8:K35)</f>
        <v>1312505104</v>
      </c>
      <c r="L36" s="88"/>
      <c r="M36" s="98">
        <f>SUM(M8:M35)</f>
        <v>2252645345880</v>
      </c>
      <c r="N36" s="88"/>
      <c r="O36" s="98">
        <f>SUM(O8:O35)</f>
        <v>2253362448983</v>
      </c>
      <c r="P36" s="88"/>
      <c r="Q36" s="98">
        <f>SUM(Q8:Q35)</f>
        <v>-717103103</v>
      </c>
      <c r="R36" s="96"/>
      <c r="S36" s="58"/>
      <c r="T36" s="58"/>
    </row>
    <row r="37" spans="1:20" ht="21.75" customHeight="1" x14ac:dyDescent="0.2">
      <c r="A37" s="196">
        <v>30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96"/>
      <c r="S37" s="58"/>
      <c r="T37" s="58"/>
    </row>
    <row r="38" spans="1:20" ht="21.75" customHeight="1" x14ac:dyDescent="0.2">
      <c r="A38" s="200" t="s">
        <v>0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96"/>
      <c r="S38" s="58"/>
      <c r="T38" s="58"/>
    </row>
    <row r="39" spans="1:20" ht="21.75" customHeight="1" x14ac:dyDescent="0.2">
      <c r="A39" s="200" t="s">
        <v>259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96"/>
      <c r="S39" s="58"/>
      <c r="T39" s="58"/>
    </row>
    <row r="40" spans="1:20" ht="21.75" customHeight="1" x14ac:dyDescent="0.2">
      <c r="A40" s="200" t="s">
        <v>2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96"/>
      <c r="S40" s="58"/>
      <c r="T40" s="58"/>
    </row>
    <row r="41" spans="1:20" ht="21.75" customHeight="1" x14ac:dyDescent="0.2">
      <c r="A41" s="201" t="s">
        <v>801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96"/>
      <c r="S41" s="58"/>
      <c r="T41" s="58"/>
    </row>
    <row r="42" spans="1:20" ht="21.75" customHeight="1" x14ac:dyDescent="0.2">
      <c r="C42" s="197" t="s">
        <v>274</v>
      </c>
      <c r="D42" s="197"/>
      <c r="E42" s="197"/>
      <c r="F42" s="197"/>
      <c r="G42" s="197"/>
      <c r="H42" s="197"/>
      <c r="I42" s="197"/>
      <c r="K42" s="197" t="s">
        <v>275</v>
      </c>
      <c r="L42" s="197"/>
      <c r="M42" s="197"/>
      <c r="N42" s="197"/>
      <c r="O42" s="197"/>
      <c r="P42" s="197"/>
      <c r="Q42" s="197"/>
      <c r="R42" s="96"/>
      <c r="S42" s="58"/>
      <c r="T42" s="58"/>
    </row>
    <row r="43" spans="1:20" ht="45.75" customHeight="1" x14ac:dyDescent="0.2">
      <c r="A43" s="3" t="s">
        <v>262</v>
      </c>
      <c r="C43" s="15" t="s">
        <v>13</v>
      </c>
      <c r="D43" s="4"/>
      <c r="E43" s="15" t="s">
        <v>15</v>
      </c>
      <c r="F43" s="4"/>
      <c r="G43" s="15" t="s">
        <v>327</v>
      </c>
      <c r="H43" s="4"/>
      <c r="I43" s="15" t="s">
        <v>526</v>
      </c>
      <c r="K43" s="15" t="s">
        <v>13</v>
      </c>
      <c r="L43" s="4"/>
      <c r="M43" s="15" t="s">
        <v>15</v>
      </c>
      <c r="N43" s="4"/>
      <c r="O43" s="15" t="s">
        <v>327</v>
      </c>
      <c r="P43" s="4"/>
      <c r="Q43" s="15" t="s">
        <v>526</v>
      </c>
      <c r="R43" s="96"/>
      <c r="S43" s="58"/>
      <c r="T43" s="58"/>
    </row>
    <row r="44" spans="1:20" ht="21.75" customHeight="1" x14ac:dyDescent="0.2">
      <c r="A44" s="6" t="s">
        <v>762</v>
      </c>
      <c r="C44" s="80"/>
      <c r="D44" s="88"/>
      <c r="E44" s="80">
        <f>E36</f>
        <v>2252645345880</v>
      </c>
      <c r="F44" s="88"/>
      <c r="G44" s="80">
        <f>G36</f>
        <v>2114555671956</v>
      </c>
      <c r="H44" s="88"/>
      <c r="I44" s="80">
        <f>I36</f>
        <v>138089673932</v>
      </c>
      <c r="J44" s="88"/>
      <c r="K44" s="80">
        <f>K36</f>
        <v>1312505104</v>
      </c>
      <c r="L44" s="88"/>
      <c r="M44" s="80">
        <f>M36</f>
        <v>2252645345880</v>
      </c>
      <c r="N44" s="88"/>
      <c r="O44" s="80">
        <f>O36</f>
        <v>2253362448983</v>
      </c>
      <c r="P44" s="88"/>
      <c r="Q44" s="80">
        <f>Q36</f>
        <v>-717103103</v>
      </c>
      <c r="R44" s="96"/>
      <c r="S44" s="58"/>
      <c r="T44" s="58"/>
    </row>
    <row r="45" spans="1:20" ht="21.75" customHeight="1" x14ac:dyDescent="0.2">
      <c r="A45" s="8" t="s">
        <v>19</v>
      </c>
      <c r="C45" s="96">
        <v>3981000</v>
      </c>
      <c r="D45" s="88"/>
      <c r="E45" s="96">
        <v>25682961694</v>
      </c>
      <c r="F45" s="88"/>
      <c r="G45" s="96">
        <v>26118266130</v>
      </c>
      <c r="H45" s="88"/>
      <c r="I45" s="96">
        <v>-435304435</v>
      </c>
      <c r="J45" s="88"/>
      <c r="K45" s="96">
        <v>3981000</v>
      </c>
      <c r="L45" s="88"/>
      <c r="M45" s="96">
        <v>25682961694</v>
      </c>
      <c r="N45" s="88"/>
      <c r="O45" s="96">
        <v>31678060386</v>
      </c>
      <c r="P45" s="88"/>
      <c r="Q45" s="96">
        <v>-5995098692</v>
      </c>
      <c r="R45" s="96"/>
      <c r="S45" s="58"/>
      <c r="T45" s="58"/>
    </row>
    <row r="46" spans="1:20" ht="21.75" customHeight="1" x14ac:dyDescent="0.2">
      <c r="A46" s="8" t="s">
        <v>62</v>
      </c>
      <c r="C46" s="96">
        <v>2005643</v>
      </c>
      <c r="D46" s="88"/>
      <c r="E46" s="96">
        <v>8327724264</v>
      </c>
      <c r="F46" s="88"/>
      <c r="G46" s="96">
        <v>8664661157</v>
      </c>
      <c r="H46" s="88"/>
      <c r="I46" s="96">
        <v>-336936892</v>
      </c>
      <c r="J46" s="88"/>
      <c r="K46" s="96">
        <v>2005643</v>
      </c>
      <c r="L46" s="88"/>
      <c r="M46" s="96">
        <v>8327724264</v>
      </c>
      <c r="N46" s="88"/>
      <c r="O46" s="96">
        <v>9704856790</v>
      </c>
      <c r="P46" s="88"/>
      <c r="Q46" s="96">
        <v>-1377132526</v>
      </c>
      <c r="R46" s="96"/>
      <c r="S46" s="58"/>
      <c r="T46" s="58"/>
    </row>
    <row r="47" spans="1:20" ht="21.75" customHeight="1" x14ac:dyDescent="0.2">
      <c r="A47" s="8" t="s">
        <v>71</v>
      </c>
      <c r="C47" s="96">
        <v>12619000</v>
      </c>
      <c r="D47" s="88"/>
      <c r="E47" s="96">
        <v>7052204589</v>
      </c>
      <c r="F47" s="88"/>
      <c r="G47" s="96">
        <v>6869380188</v>
      </c>
      <c r="H47" s="88"/>
      <c r="I47" s="96">
        <v>182824401</v>
      </c>
      <c r="J47" s="88"/>
      <c r="K47" s="96">
        <v>12619000</v>
      </c>
      <c r="L47" s="88"/>
      <c r="M47" s="96">
        <v>7052204589</v>
      </c>
      <c r="N47" s="88"/>
      <c r="O47" s="96">
        <v>6869380188</v>
      </c>
      <c r="P47" s="88"/>
      <c r="Q47" s="96">
        <v>182824401</v>
      </c>
      <c r="R47" s="96"/>
      <c r="S47" s="58"/>
      <c r="T47" s="58"/>
    </row>
    <row r="48" spans="1:20" ht="21.75" customHeight="1" x14ac:dyDescent="0.2">
      <c r="A48" s="8" t="s">
        <v>55</v>
      </c>
      <c r="C48" s="96">
        <v>54139000</v>
      </c>
      <c r="D48" s="88"/>
      <c r="E48" s="96">
        <v>50964578683</v>
      </c>
      <c r="F48" s="88"/>
      <c r="G48" s="96">
        <v>46373769121</v>
      </c>
      <c r="H48" s="88"/>
      <c r="I48" s="96">
        <v>4590809562</v>
      </c>
      <c r="J48" s="88"/>
      <c r="K48" s="96">
        <v>54139000</v>
      </c>
      <c r="L48" s="88"/>
      <c r="M48" s="96">
        <v>50964578683</v>
      </c>
      <c r="N48" s="88"/>
      <c r="O48" s="96">
        <v>60923680767</v>
      </c>
      <c r="P48" s="88"/>
      <c r="Q48" s="96">
        <v>-9959102084</v>
      </c>
      <c r="R48" s="96"/>
      <c r="S48" s="58"/>
      <c r="T48" s="58"/>
    </row>
    <row r="49" spans="1:20" ht="21.75" customHeight="1" x14ac:dyDescent="0.2">
      <c r="A49" s="8" t="s">
        <v>51</v>
      </c>
      <c r="C49" s="96">
        <v>281711</v>
      </c>
      <c r="D49" s="88"/>
      <c r="E49" s="96">
        <v>1456181061</v>
      </c>
      <c r="F49" s="88"/>
      <c r="G49" s="96">
        <v>1392053087</v>
      </c>
      <c r="H49" s="88"/>
      <c r="I49" s="96">
        <v>64127974</v>
      </c>
      <c r="J49" s="88"/>
      <c r="K49" s="96">
        <v>281711</v>
      </c>
      <c r="L49" s="88"/>
      <c r="M49" s="96">
        <v>1456181061</v>
      </c>
      <c r="N49" s="88"/>
      <c r="O49" s="96">
        <v>1277503229</v>
      </c>
      <c r="P49" s="88"/>
      <c r="Q49" s="96">
        <v>178677832</v>
      </c>
      <c r="R49" s="96"/>
      <c r="S49" s="58"/>
      <c r="T49" s="58"/>
    </row>
    <row r="50" spans="1:20" ht="21.75" customHeight="1" x14ac:dyDescent="0.2">
      <c r="A50" s="8" t="s">
        <v>67</v>
      </c>
      <c r="C50" s="96">
        <v>101000</v>
      </c>
      <c r="D50" s="88"/>
      <c r="E50" s="96">
        <v>2248938720</v>
      </c>
      <c r="F50" s="88"/>
      <c r="G50" s="96">
        <v>2354357722</v>
      </c>
      <c r="H50" s="88"/>
      <c r="I50" s="96">
        <v>-105419002</v>
      </c>
      <c r="J50" s="88"/>
      <c r="K50" s="96">
        <v>101000</v>
      </c>
      <c r="L50" s="88"/>
      <c r="M50" s="96">
        <v>2248938720</v>
      </c>
      <c r="N50" s="88"/>
      <c r="O50" s="96">
        <v>1922461002</v>
      </c>
      <c r="P50" s="88"/>
      <c r="Q50" s="96">
        <v>326477718</v>
      </c>
      <c r="R50" s="96"/>
      <c r="S50" s="58"/>
      <c r="T50" s="58"/>
    </row>
    <row r="51" spans="1:20" ht="21.75" customHeight="1" x14ac:dyDescent="0.2">
      <c r="A51" s="8" t="s">
        <v>39</v>
      </c>
      <c r="C51" s="96">
        <v>45164000</v>
      </c>
      <c r="D51" s="88"/>
      <c r="E51" s="96">
        <v>62628907509</v>
      </c>
      <c r="F51" s="88"/>
      <c r="G51" s="96">
        <v>56718324079</v>
      </c>
      <c r="H51" s="88"/>
      <c r="I51" s="96">
        <v>5910583430</v>
      </c>
      <c r="J51" s="88"/>
      <c r="K51" s="96">
        <v>45164000</v>
      </c>
      <c r="L51" s="88"/>
      <c r="M51" s="96">
        <v>62628907509</v>
      </c>
      <c r="N51" s="88"/>
      <c r="O51" s="96">
        <v>55214938999</v>
      </c>
      <c r="P51" s="88"/>
      <c r="Q51" s="96">
        <v>7413968510</v>
      </c>
      <c r="R51" s="96"/>
      <c r="S51" s="58"/>
      <c r="T51" s="58"/>
    </row>
    <row r="52" spans="1:20" ht="21.75" customHeight="1" x14ac:dyDescent="0.2">
      <c r="A52" s="8" t="s">
        <v>56</v>
      </c>
      <c r="C52" s="96">
        <v>336458000</v>
      </c>
      <c r="D52" s="88"/>
      <c r="E52" s="96">
        <v>813731630231</v>
      </c>
      <c r="F52" s="88"/>
      <c r="G52" s="96">
        <v>720013409473</v>
      </c>
      <c r="H52" s="88"/>
      <c r="I52" s="96">
        <v>93718220758</v>
      </c>
      <c r="J52" s="88"/>
      <c r="K52" s="96">
        <v>336458000</v>
      </c>
      <c r="L52" s="88"/>
      <c r="M52" s="96">
        <v>813731630231</v>
      </c>
      <c r="N52" s="88"/>
      <c r="O52" s="96">
        <v>788057160795</v>
      </c>
      <c r="P52" s="88"/>
      <c r="Q52" s="96">
        <v>25674469436</v>
      </c>
      <c r="R52" s="96"/>
      <c r="S52" s="58"/>
      <c r="T52" s="58"/>
    </row>
    <row r="53" spans="1:20" ht="21.75" customHeight="1" x14ac:dyDescent="0.2">
      <c r="A53" s="8" t="s">
        <v>45</v>
      </c>
      <c r="C53" s="96">
        <v>680000</v>
      </c>
      <c r="D53" s="88"/>
      <c r="E53" s="96">
        <v>1257950394</v>
      </c>
      <c r="F53" s="88"/>
      <c r="G53" s="96">
        <v>1191706902</v>
      </c>
      <c r="H53" s="88"/>
      <c r="I53" s="96">
        <v>66243492</v>
      </c>
      <c r="J53" s="88"/>
      <c r="K53" s="96">
        <v>680000</v>
      </c>
      <c r="L53" s="88"/>
      <c r="M53" s="96">
        <v>1257950394</v>
      </c>
      <c r="N53" s="88"/>
      <c r="O53" s="96">
        <v>1592604755</v>
      </c>
      <c r="P53" s="88"/>
      <c r="Q53" s="96">
        <v>-334654361</v>
      </c>
      <c r="R53" s="96"/>
      <c r="S53" s="58"/>
      <c r="T53" s="58"/>
    </row>
    <row r="54" spans="1:20" ht="21.75" customHeight="1" x14ac:dyDescent="0.2">
      <c r="A54" s="8" t="s">
        <v>820</v>
      </c>
      <c r="C54" s="96">
        <v>6001000</v>
      </c>
      <c r="D54" s="88"/>
      <c r="E54" s="96">
        <v>3539678298</v>
      </c>
      <c r="F54" s="88"/>
      <c r="G54" s="96">
        <v>3660187387</v>
      </c>
      <c r="H54" s="88"/>
      <c r="I54" s="96">
        <v>-120509088</v>
      </c>
      <c r="J54" s="88"/>
      <c r="K54" s="96">
        <v>6001000</v>
      </c>
      <c r="L54" s="88"/>
      <c r="M54" s="96">
        <v>3539678298</v>
      </c>
      <c r="N54" s="88"/>
      <c r="O54" s="96">
        <v>1803903588</v>
      </c>
      <c r="P54" s="88"/>
      <c r="Q54" s="96">
        <v>1735774710</v>
      </c>
      <c r="R54" s="96"/>
      <c r="S54" s="58"/>
      <c r="T54" s="58"/>
    </row>
    <row r="55" spans="1:20" ht="21.75" customHeight="1" x14ac:dyDescent="0.2">
      <c r="A55" s="8" t="s">
        <v>49</v>
      </c>
      <c r="C55" s="96">
        <v>3099000</v>
      </c>
      <c r="D55" s="88"/>
      <c r="E55" s="96">
        <v>24244014676</v>
      </c>
      <c r="F55" s="88"/>
      <c r="G55" s="96">
        <v>22980984687</v>
      </c>
      <c r="H55" s="88"/>
      <c r="I55" s="96">
        <v>1263029989</v>
      </c>
      <c r="J55" s="88"/>
      <c r="K55" s="96">
        <v>3099000</v>
      </c>
      <c r="L55" s="88"/>
      <c r="M55" s="96">
        <v>24244014676</v>
      </c>
      <c r="N55" s="88"/>
      <c r="O55" s="96">
        <v>32099445103</v>
      </c>
      <c r="P55" s="88"/>
      <c r="Q55" s="96">
        <v>-7855430427</v>
      </c>
      <c r="R55" s="96"/>
      <c r="S55" s="58"/>
      <c r="T55" s="58"/>
    </row>
    <row r="56" spans="1:20" ht="21.75" customHeight="1" x14ac:dyDescent="0.2">
      <c r="A56" s="8" t="s">
        <v>222</v>
      </c>
      <c r="C56" s="96">
        <v>380000</v>
      </c>
      <c r="D56" s="88"/>
      <c r="E56" s="96">
        <v>379931125000</v>
      </c>
      <c r="F56" s="88"/>
      <c r="G56" s="96">
        <v>379931125000</v>
      </c>
      <c r="H56" s="88"/>
      <c r="I56" s="96">
        <v>0</v>
      </c>
      <c r="J56" s="88"/>
      <c r="K56" s="96">
        <v>380000</v>
      </c>
      <c r="L56" s="88"/>
      <c r="M56" s="96">
        <v>379931125000</v>
      </c>
      <c r="N56" s="88"/>
      <c r="O56" s="96">
        <v>369449416922</v>
      </c>
      <c r="P56" s="88"/>
      <c r="Q56" s="96">
        <v>10481708078</v>
      </c>
      <c r="R56" s="96"/>
      <c r="S56" s="58"/>
      <c r="T56" s="58"/>
    </row>
    <row r="57" spans="1:20" ht="21.75" customHeight="1" x14ac:dyDescent="0.2">
      <c r="A57" s="8" t="s">
        <v>229</v>
      </c>
      <c r="C57" s="96">
        <v>71000</v>
      </c>
      <c r="D57" s="88"/>
      <c r="E57" s="96">
        <v>70987131250</v>
      </c>
      <c r="F57" s="88"/>
      <c r="G57" s="96">
        <v>71012868750</v>
      </c>
      <c r="H57" s="88"/>
      <c r="I57" s="96">
        <v>-25737500</v>
      </c>
      <c r="J57" s="88"/>
      <c r="K57" s="96">
        <v>71000</v>
      </c>
      <c r="L57" s="88"/>
      <c r="M57" s="96">
        <v>70987131250</v>
      </c>
      <c r="N57" s="88"/>
      <c r="O57" s="96">
        <v>71012868750</v>
      </c>
      <c r="P57" s="88"/>
      <c r="Q57" s="96">
        <v>-25737500</v>
      </c>
      <c r="R57" s="96"/>
      <c r="S57" s="58"/>
      <c r="T57" s="58"/>
    </row>
    <row r="58" spans="1:20" ht="21.75" customHeight="1" x14ac:dyDescent="0.2">
      <c r="A58" s="8" t="s">
        <v>226</v>
      </c>
      <c r="C58" s="96">
        <v>600000</v>
      </c>
      <c r="D58" s="88"/>
      <c r="E58" s="96">
        <v>599891250000</v>
      </c>
      <c r="F58" s="88"/>
      <c r="G58" s="96">
        <v>625507109565</v>
      </c>
      <c r="H58" s="88"/>
      <c r="I58" s="96">
        <v>-25615859565</v>
      </c>
      <c r="J58" s="88"/>
      <c r="K58" s="96">
        <v>600000</v>
      </c>
      <c r="L58" s="88"/>
      <c r="M58" s="96">
        <v>599891250000</v>
      </c>
      <c r="N58" s="88"/>
      <c r="O58" s="96">
        <v>600102627550</v>
      </c>
      <c r="P58" s="88"/>
      <c r="Q58" s="96">
        <v>-211377550</v>
      </c>
      <c r="R58" s="96"/>
      <c r="S58" s="58"/>
      <c r="T58" s="58"/>
    </row>
    <row r="59" spans="1:20" ht="21.75" customHeight="1" x14ac:dyDescent="0.2">
      <c r="A59" s="8" t="s">
        <v>527</v>
      </c>
      <c r="C59" s="96">
        <v>20000</v>
      </c>
      <c r="D59" s="88"/>
      <c r="E59" s="96">
        <v>79979</v>
      </c>
      <c r="F59" s="88"/>
      <c r="G59" s="96">
        <v>1099716</v>
      </c>
      <c r="H59" s="88"/>
      <c r="I59" s="96">
        <v>1179695</v>
      </c>
      <c r="J59" s="88"/>
      <c r="K59" s="96">
        <v>20000</v>
      </c>
      <c r="L59" s="88"/>
      <c r="M59" s="96">
        <v>79979</v>
      </c>
      <c r="N59" s="88"/>
      <c r="O59" s="96">
        <v>-1040041</v>
      </c>
      <c r="P59" s="88"/>
      <c r="Q59" s="96">
        <v>1120020</v>
      </c>
      <c r="R59" s="96"/>
      <c r="S59" s="58"/>
      <c r="T59" s="58"/>
    </row>
    <row r="60" spans="1:20" ht="21.75" customHeight="1" x14ac:dyDescent="0.2">
      <c r="A60" s="8" t="s">
        <v>528</v>
      </c>
      <c r="C60" s="96">
        <v>1000</v>
      </c>
      <c r="D60" s="88"/>
      <c r="E60" s="96">
        <v>39989</v>
      </c>
      <c r="F60" s="88"/>
      <c r="G60" s="96">
        <v>170021</v>
      </c>
      <c r="H60" s="88"/>
      <c r="I60" s="96">
        <v>210010</v>
      </c>
      <c r="J60" s="88"/>
      <c r="K60" s="96">
        <v>1000</v>
      </c>
      <c r="L60" s="88"/>
      <c r="M60" s="96">
        <v>39989</v>
      </c>
      <c r="N60" s="88"/>
      <c r="O60" s="96">
        <v>-170021</v>
      </c>
      <c r="P60" s="88"/>
      <c r="Q60" s="96">
        <v>210010</v>
      </c>
      <c r="R60" s="96"/>
      <c r="S60" s="58"/>
      <c r="T60" s="58"/>
    </row>
    <row r="61" spans="1:20" ht="21.75" customHeight="1" x14ac:dyDescent="0.2">
      <c r="A61" s="8" t="s">
        <v>529</v>
      </c>
      <c r="C61" s="96">
        <v>533000</v>
      </c>
      <c r="D61" s="88"/>
      <c r="E61" s="96">
        <v>4795764</v>
      </c>
      <c r="F61" s="88"/>
      <c r="G61" s="96">
        <v>48696124</v>
      </c>
      <c r="H61" s="88"/>
      <c r="I61" s="96">
        <v>53491888</v>
      </c>
      <c r="J61" s="88"/>
      <c r="K61" s="96">
        <v>533000</v>
      </c>
      <c r="L61" s="88"/>
      <c r="M61" s="96">
        <v>4795764</v>
      </c>
      <c r="N61" s="88"/>
      <c r="O61" s="96">
        <v>-56002471</v>
      </c>
      <c r="P61" s="88"/>
      <c r="Q61" s="96">
        <v>60798235</v>
      </c>
      <c r="R61" s="96"/>
      <c r="S61" s="58"/>
      <c r="T61" s="58"/>
    </row>
    <row r="62" spans="1:20" ht="21.75" customHeight="1" x14ac:dyDescent="0.2">
      <c r="A62" s="8" t="s">
        <v>530</v>
      </c>
      <c r="C62" s="96">
        <v>393000</v>
      </c>
      <c r="D62" s="88"/>
      <c r="E62" s="96">
        <v>33003499</v>
      </c>
      <c r="F62" s="88"/>
      <c r="G62" s="96">
        <v>36146689</v>
      </c>
      <c r="H62" s="88"/>
      <c r="I62" s="96">
        <v>69150188</v>
      </c>
      <c r="J62" s="88"/>
      <c r="K62" s="96">
        <v>393000</v>
      </c>
      <c r="L62" s="88"/>
      <c r="M62" s="96">
        <v>33003499</v>
      </c>
      <c r="N62" s="88"/>
      <c r="O62" s="96">
        <v>-67220001</v>
      </c>
      <c r="P62" s="88"/>
      <c r="Q62" s="96">
        <v>100223500</v>
      </c>
      <c r="R62" s="96"/>
      <c r="S62" s="58"/>
      <c r="T62" s="58"/>
    </row>
    <row r="63" spans="1:20" ht="21.75" customHeight="1" x14ac:dyDescent="0.2">
      <c r="A63" s="8" t="s">
        <v>531</v>
      </c>
      <c r="C63" s="96">
        <v>100000</v>
      </c>
      <c r="D63" s="88"/>
      <c r="E63" s="96">
        <v>37090446</v>
      </c>
      <c r="F63" s="88"/>
      <c r="G63" s="96">
        <v>-36290652</v>
      </c>
      <c r="H63" s="88"/>
      <c r="I63" s="96">
        <v>799794</v>
      </c>
      <c r="J63" s="88"/>
      <c r="K63" s="96">
        <v>100000</v>
      </c>
      <c r="L63" s="88"/>
      <c r="M63" s="96">
        <v>37090446</v>
      </c>
      <c r="N63" s="88"/>
      <c r="O63" s="96">
        <v>49180892</v>
      </c>
      <c r="P63" s="88"/>
      <c r="Q63" s="96">
        <v>-12090446</v>
      </c>
      <c r="R63" s="96"/>
      <c r="S63" s="58"/>
      <c r="T63" s="58"/>
    </row>
    <row r="64" spans="1:20" ht="21.75" customHeight="1" x14ac:dyDescent="0.2">
      <c r="A64" s="8" t="s">
        <v>532</v>
      </c>
      <c r="C64" s="96">
        <v>6000</v>
      </c>
      <c r="D64" s="88"/>
      <c r="E64" s="96">
        <v>2921247</v>
      </c>
      <c r="F64" s="88"/>
      <c r="G64" s="96">
        <v>-2639321</v>
      </c>
      <c r="H64" s="88"/>
      <c r="I64" s="96">
        <v>281926</v>
      </c>
      <c r="J64" s="88"/>
      <c r="K64" s="96">
        <v>6000</v>
      </c>
      <c r="L64" s="88"/>
      <c r="M64" s="96">
        <v>2921247</v>
      </c>
      <c r="N64" s="88"/>
      <c r="O64" s="96">
        <v>3202495</v>
      </c>
      <c r="P64" s="88"/>
      <c r="Q64" s="96">
        <v>-281248</v>
      </c>
      <c r="R64" s="96"/>
      <c r="S64" s="58"/>
      <c r="T64" s="58"/>
    </row>
    <row r="65" spans="1:20" ht="21.75" customHeight="1" x14ac:dyDescent="0.2">
      <c r="A65" s="8" t="s">
        <v>533</v>
      </c>
      <c r="C65" s="96">
        <v>200000</v>
      </c>
      <c r="D65" s="88"/>
      <c r="E65" s="96">
        <v>3998970</v>
      </c>
      <c r="F65" s="88"/>
      <c r="G65" s="96">
        <v>-3998970</v>
      </c>
      <c r="H65" s="88"/>
      <c r="I65" s="96">
        <v>0</v>
      </c>
      <c r="J65" s="88"/>
      <c r="K65" s="96">
        <v>200000</v>
      </c>
      <c r="L65" s="88"/>
      <c r="M65" s="96">
        <v>3998970</v>
      </c>
      <c r="N65" s="88"/>
      <c r="O65" s="96">
        <v>3997940</v>
      </c>
      <c r="P65" s="88"/>
      <c r="Q65" s="96">
        <v>1030</v>
      </c>
      <c r="R65" s="96"/>
      <c r="S65" s="58"/>
      <c r="T65" s="58"/>
    </row>
    <row r="66" spans="1:20" ht="21.75" customHeight="1" x14ac:dyDescent="0.2">
      <c r="A66" s="8" t="s">
        <v>534</v>
      </c>
      <c r="C66" s="96">
        <v>4000</v>
      </c>
      <c r="D66" s="88"/>
      <c r="E66" s="96">
        <v>12104882</v>
      </c>
      <c r="F66" s="88"/>
      <c r="G66" s="96">
        <v>-12104882</v>
      </c>
      <c r="H66" s="88"/>
      <c r="I66" s="96">
        <v>0</v>
      </c>
      <c r="J66" s="88"/>
      <c r="K66" s="96">
        <v>4000</v>
      </c>
      <c r="L66" s="88"/>
      <c r="M66" s="96">
        <v>12104882</v>
      </c>
      <c r="N66" s="88"/>
      <c r="O66" s="96">
        <v>12209765</v>
      </c>
      <c r="P66" s="88"/>
      <c r="Q66" s="96">
        <v>-104883</v>
      </c>
      <c r="R66" s="96"/>
      <c r="S66" s="58"/>
      <c r="T66" s="58"/>
    </row>
    <row r="67" spans="1:20" ht="21.75" customHeight="1" x14ac:dyDescent="0.2">
      <c r="A67" s="8" t="s">
        <v>535</v>
      </c>
      <c r="C67" s="96">
        <v>1000</v>
      </c>
      <c r="D67" s="88"/>
      <c r="E67" s="96">
        <v>368904</v>
      </c>
      <c r="F67" s="88"/>
      <c r="G67" s="96">
        <v>-437886</v>
      </c>
      <c r="H67" s="88"/>
      <c r="I67" s="96">
        <v>-68982</v>
      </c>
      <c r="J67" s="88"/>
      <c r="K67" s="96">
        <v>1000</v>
      </c>
      <c r="L67" s="88"/>
      <c r="M67" s="96">
        <v>368904</v>
      </c>
      <c r="N67" s="88"/>
      <c r="O67" s="96">
        <v>437809</v>
      </c>
      <c r="P67" s="88"/>
      <c r="Q67" s="96">
        <v>-68905</v>
      </c>
      <c r="R67" s="96"/>
      <c r="S67" s="58"/>
      <c r="T67" s="58"/>
    </row>
    <row r="68" spans="1:20" ht="21.75" customHeight="1" x14ac:dyDescent="0.2">
      <c r="A68" s="8" t="s">
        <v>536</v>
      </c>
      <c r="C68" s="96">
        <v>56277000</v>
      </c>
      <c r="D68" s="88"/>
      <c r="E68" s="96">
        <v>8833213861</v>
      </c>
      <c r="F68" s="88"/>
      <c r="G68" s="96">
        <v>-11245029821</v>
      </c>
      <c r="H68" s="88"/>
      <c r="I68" s="96">
        <v>-2411815960</v>
      </c>
      <c r="J68" s="88"/>
      <c r="K68" s="96">
        <v>56277000</v>
      </c>
      <c r="L68" s="88"/>
      <c r="M68" s="96">
        <v>8833213861</v>
      </c>
      <c r="N68" s="88"/>
      <c r="O68" s="96">
        <v>12434776723</v>
      </c>
      <c r="P68" s="88"/>
      <c r="Q68" s="96">
        <v>-3601562862</v>
      </c>
      <c r="R68" s="96"/>
      <c r="S68" s="58"/>
      <c r="T68" s="58"/>
    </row>
    <row r="69" spans="1:20" ht="21.75" customHeight="1" x14ac:dyDescent="0.2">
      <c r="A69" s="8" t="s">
        <v>537</v>
      </c>
      <c r="C69" s="96">
        <v>200000</v>
      </c>
      <c r="D69" s="88"/>
      <c r="E69" s="96">
        <v>69981975</v>
      </c>
      <c r="F69" s="88"/>
      <c r="G69" s="96">
        <v>-76180379</v>
      </c>
      <c r="H69" s="88"/>
      <c r="I69" s="96">
        <v>-6198404</v>
      </c>
      <c r="J69" s="88"/>
      <c r="K69" s="96">
        <v>200000</v>
      </c>
      <c r="L69" s="88"/>
      <c r="M69" s="96">
        <v>69981975</v>
      </c>
      <c r="N69" s="88"/>
      <c r="O69" s="96">
        <v>83963950</v>
      </c>
      <c r="P69" s="88"/>
      <c r="Q69" s="96">
        <v>-13981975</v>
      </c>
      <c r="R69" s="96"/>
      <c r="S69" s="58"/>
      <c r="T69" s="58"/>
    </row>
    <row r="70" spans="1:20" ht="21.75" customHeight="1" x14ac:dyDescent="0.2">
      <c r="A70" s="8" t="s">
        <v>539</v>
      </c>
      <c r="C70" s="96">
        <v>211000</v>
      </c>
      <c r="D70" s="88"/>
      <c r="E70" s="96">
        <v>27844828</v>
      </c>
      <c r="F70" s="88"/>
      <c r="G70" s="96">
        <v>-45142372</v>
      </c>
      <c r="H70" s="88"/>
      <c r="I70" s="96">
        <v>-17297544</v>
      </c>
      <c r="J70" s="88"/>
      <c r="K70" s="96">
        <v>211000</v>
      </c>
      <c r="L70" s="88"/>
      <c r="M70" s="96">
        <v>27844828</v>
      </c>
      <c r="N70" s="88"/>
      <c r="O70" s="96">
        <v>37982656</v>
      </c>
      <c r="P70" s="88"/>
      <c r="Q70" s="96">
        <v>-10137828</v>
      </c>
      <c r="R70" s="96"/>
      <c r="S70" s="58"/>
      <c r="T70" s="58"/>
    </row>
    <row r="71" spans="1:20" ht="21.75" customHeight="1" x14ac:dyDescent="0.2">
      <c r="A71" s="8" t="s">
        <v>546</v>
      </c>
      <c r="C71" s="96">
        <v>11000</v>
      </c>
      <c r="D71" s="88"/>
      <c r="E71" s="96">
        <v>7258130</v>
      </c>
      <c r="F71" s="88"/>
      <c r="G71" s="96">
        <v>-9391579</v>
      </c>
      <c r="H71" s="88"/>
      <c r="I71" s="96">
        <v>-2133449</v>
      </c>
      <c r="J71" s="88"/>
      <c r="K71" s="96">
        <v>11000</v>
      </c>
      <c r="L71" s="88"/>
      <c r="M71" s="96">
        <v>7258130</v>
      </c>
      <c r="N71" s="88"/>
      <c r="O71" s="96">
        <v>9016260</v>
      </c>
      <c r="P71" s="88"/>
      <c r="Q71" s="96">
        <v>-1758130</v>
      </c>
      <c r="R71" s="96"/>
      <c r="S71" s="58"/>
      <c r="T71" s="58"/>
    </row>
    <row r="72" spans="1:20" ht="21.75" customHeight="1" x14ac:dyDescent="0.2">
      <c r="A72" s="171" t="s">
        <v>761</v>
      </c>
      <c r="C72" s="78"/>
      <c r="D72" s="88"/>
      <c r="E72" s="98">
        <f>SUM(E44:E71)</f>
        <v>4313622324723</v>
      </c>
      <c r="F72" s="88"/>
      <c r="G72" s="98">
        <f>SUM(G44:G71)</f>
        <v>4075998771892</v>
      </c>
      <c r="H72" s="88"/>
      <c r="I72" s="98">
        <f>SUM(I44:I71)</f>
        <v>214933346218</v>
      </c>
      <c r="J72" s="88"/>
      <c r="K72" s="98">
        <f>SUM(K44:K71)</f>
        <v>1836042458</v>
      </c>
      <c r="L72" s="88"/>
      <c r="M72" s="98">
        <f>SUM(M44:M71)</f>
        <v>4313622324723</v>
      </c>
      <c r="N72" s="88"/>
      <c r="O72" s="98">
        <f>SUM(O44:O71)</f>
        <v>4297581693763</v>
      </c>
      <c r="P72" s="88"/>
      <c r="Q72" s="98">
        <f>SUM(Q44:Q71)</f>
        <v>16040630960</v>
      </c>
      <c r="R72" s="96"/>
      <c r="S72" s="58"/>
      <c r="T72" s="58"/>
    </row>
    <row r="73" spans="1:20" ht="21.75" customHeight="1" x14ac:dyDescent="0.2">
      <c r="A73" s="196">
        <v>31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96"/>
      <c r="S73" s="58"/>
      <c r="T73" s="58"/>
    </row>
    <row r="74" spans="1:20" ht="21.75" customHeight="1" x14ac:dyDescent="0.2">
      <c r="A74" s="200" t="s">
        <v>0</v>
      </c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96"/>
      <c r="S74" s="58"/>
      <c r="T74" s="58"/>
    </row>
    <row r="75" spans="1:20" ht="21.75" customHeight="1" x14ac:dyDescent="0.2">
      <c r="A75" s="200" t="s">
        <v>259</v>
      </c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96"/>
      <c r="S75" s="58"/>
      <c r="T75" s="58"/>
    </row>
    <row r="76" spans="1:20" ht="21.75" customHeight="1" x14ac:dyDescent="0.2">
      <c r="A76" s="200" t="s">
        <v>2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96"/>
      <c r="S76" s="58"/>
      <c r="T76" s="58"/>
    </row>
    <row r="77" spans="1:20" ht="21.75" customHeight="1" x14ac:dyDescent="0.2">
      <c r="A77" s="201" t="s">
        <v>801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96"/>
      <c r="S77" s="58"/>
      <c r="T77" s="58"/>
    </row>
    <row r="78" spans="1:20" ht="21.75" customHeight="1" x14ac:dyDescent="0.2">
      <c r="A78" s="31" t="s">
        <v>262</v>
      </c>
      <c r="C78" s="197" t="s">
        <v>274</v>
      </c>
      <c r="D78" s="197"/>
      <c r="E78" s="197"/>
      <c r="F78" s="197"/>
      <c r="G78" s="197"/>
      <c r="H78" s="197"/>
      <c r="I78" s="197"/>
      <c r="K78" s="197" t="s">
        <v>275</v>
      </c>
      <c r="L78" s="197"/>
      <c r="M78" s="197"/>
      <c r="N78" s="197"/>
      <c r="O78" s="197"/>
      <c r="P78" s="197"/>
      <c r="Q78" s="197"/>
      <c r="R78" s="96"/>
      <c r="S78" s="58"/>
      <c r="T78" s="58"/>
    </row>
    <row r="79" spans="1:20" ht="42" x14ac:dyDescent="0.2">
      <c r="A79" s="31"/>
      <c r="C79" s="15" t="s">
        <v>13</v>
      </c>
      <c r="D79" s="4"/>
      <c r="E79" s="15" t="s">
        <v>15</v>
      </c>
      <c r="F79" s="4"/>
      <c r="G79" s="15" t="s">
        <v>327</v>
      </c>
      <c r="H79" s="4"/>
      <c r="I79" s="15" t="s">
        <v>526</v>
      </c>
      <c r="K79" s="15" t="s">
        <v>13</v>
      </c>
      <c r="L79" s="4"/>
      <c r="M79" s="15" t="s">
        <v>15</v>
      </c>
      <c r="N79" s="4"/>
      <c r="O79" s="15" t="s">
        <v>327</v>
      </c>
      <c r="P79" s="4"/>
      <c r="Q79" s="15" t="s">
        <v>526</v>
      </c>
      <c r="R79" s="96"/>
      <c r="S79" s="58"/>
      <c r="T79" s="58"/>
    </row>
    <row r="80" spans="1:20" ht="21.75" customHeight="1" x14ac:dyDescent="0.2">
      <c r="A80" s="6" t="s">
        <v>762</v>
      </c>
      <c r="C80" s="80"/>
      <c r="D80" s="88"/>
      <c r="E80" s="80">
        <f>E72</f>
        <v>4313622324723</v>
      </c>
      <c r="F80" s="88"/>
      <c r="G80" s="80">
        <f>G72</f>
        <v>4075998771892</v>
      </c>
      <c r="H80" s="88"/>
      <c r="I80" s="80">
        <f>I72</f>
        <v>214933346218</v>
      </c>
      <c r="J80" s="88"/>
      <c r="K80" s="80">
        <f>K72</f>
        <v>1836042458</v>
      </c>
      <c r="L80" s="88"/>
      <c r="M80" s="80">
        <f>M72</f>
        <v>4313622324723</v>
      </c>
      <c r="N80" s="88"/>
      <c r="O80" s="80">
        <f>O72</f>
        <v>4297581693763</v>
      </c>
      <c r="P80" s="88"/>
      <c r="Q80" s="80">
        <f>Q72</f>
        <v>16040630960</v>
      </c>
      <c r="R80" s="96"/>
      <c r="S80" s="58"/>
      <c r="T80" s="58"/>
    </row>
    <row r="81" spans="1:20" ht="21.75" customHeight="1" x14ac:dyDescent="0.2">
      <c r="A81" s="8" t="s">
        <v>547</v>
      </c>
      <c r="C81" s="96">
        <v>5443000</v>
      </c>
      <c r="D81" s="88"/>
      <c r="E81" s="96">
        <v>1023020504</v>
      </c>
      <c r="F81" s="88"/>
      <c r="G81" s="96">
        <v>-1088319685</v>
      </c>
      <c r="H81" s="88"/>
      <c r="I81" s="96">
        <v>-65299181</v>
      </c>
      <c r="J81" s="88"/>
      <c r="K81" s="96">
        <v>5443000</v>
      </c>
      <c r="L81" s="88"/>
      <c r="M81" s="96">
        <v>1023020504</v>
      </c>
      <c r="N81" s="88"/>
      <c r="O81" s="96">
        <v>1389998008</v>
      </c>
      <c r="P81" s="88"/>
      <c r="Q81" s="96">
        <v>-366977504</v>
      </c>
      <c r="R81" s="96"/>
      <c r="S81" s="58"/>
      <c r="T81" s="58"/>
    </row>
    <row r="82" spans="1:20" ht="21.75" customHeight="1" x14ac:dyDescent="0.2">
      <c r="A82" s="8" t="s">
        <v>538</v>
      </c>
      <c r="C82" s="96">
        <v>5500000</v>
      </c>
      <c r="D82" s="88"/>
      <c r="E82" s="96">
        <v>379402278</v>
      </c>
      <c r="F82" s="88"/>
      <c r="G82" s="96">
        <v>230940518</v>
      </c>
      <c r="H82" s="88"/>
      <c r="I82" s="96">
        <v>610342796</v>
      </c>
      <c r="J82" s="88"/>
      <c r="K82" s="96">
        <v>5500000</v>
      </c>
      <c r="L82" s="88"/>
      <c r="M82" s="96">
        <v>379402278</v>
      </c>
      <c r="N82" s="88"/>
      <c r="O82" s="96">
        <v>388804557</v>
      </c>
      <c r="P82" s="88"/>
      <c r="Q82" s="96">
        <v>-9402279</v>
      </c>
      <c r="R82" s="96"/>
      <c r="S82" s="58"/>
      <c r="T82" s="58"/>
    </row>
    <row r="83" spans="1:20" ht="21.75" customHeight="1" x14ac:dyDescent="0.2">
      <c r="A83" s="8" t="s">
        <v>540</v>
      </c>
      <c r="C83" s="96">
        <v>75000</v>
      </c>
      <c r="D83" s="88"/>
      <c r="E83" s="96">
        <v>74980687</v>
      </c>
      <c r="F83" s="88"/>
      <c r="G83" s="96">
        <v>-22494207</v>
      </c>
      <c r="H83" s="88"/>
      <c r="I83" s="96">
        <v>52486480</v>
      </c>
      <c r="J83" s="88"/>
      <c r="K83" s="96">
        <v>75000</v>
      </c>
      <c r="L83" s="88"/>
      <c r="M83" s="96">
        <v>74980687</v>
      </c>
      <c r="N83" s="88"/>
      <c r="O83" s="96">
        <v>74961375</v>
      </c>
      <c r="P83" s="88"/>
      <c r="Q83" s="96">
        <v>19312</v>
      </c>
      <c r="R83" s="96"/>
      <c r="S83" s="58"/>
      <c r="T83" s="58"/>
    </row>
    <row r="84" spans="1:20" ht="21.75" customHeight="1" x14ac:dyDescent="0.2">
      <c r="A84" s="8" t="s">
        <v>541</v>
      </c>
      <c r="C84" s="96">
        <v>8000</v>
      </c>
      <c r="D84" s="88"/>
      <c r="E84" s="96">
        <v>5902479</v>
      </c>
      <c r="F84" s="88"/>
      <c r="G84" s="96">
        <v>-9797475</v>
      </c>
      <c r="H84" s="88"/>
      <c r="I84" s="96">
        <v>-3894996</v>
      </c>
      <c r="J84" s="88"/>
      <c r="K84" s="96">
        <v>8000</v>
      </c>
      <c r="L84" s="88"/>
      <c r="M84" s="96">
        <v>5902479</v>
      </c>
      <c r="N84" s="88"/>
      <c r="O84" s="96">
        <v>4700958</v>
      </c>
      <c r="P84" s="88"/>
      <c r="Q84" s="96">
        <v>1201521</v>
      </c>
      <c r="R84" s="96"/>
      <c r="S84" s="58"/>
      <c r="T84" s="58"/>
    </row>
    <row r="85" spans="1:20" ht="21.75" customHeight="1" x14ac:dyDescent="0.2">
      <c r="A85" s="8" t="s">
        <v>542</v>
      </c>
      <c r="C85" s="96">
        <v>240000</v>
      </c>
      <c r="D85" s="88"/>
      <c r="E85" s="96">
        <v>47987640</v>
      </c>
      <c r="F85" s="88"/>
      <c r="G85" s="96">
        <v>35510854</v>
      </c>
      <c r="H85" s="88"/>
      <c r="I85" s="96">
        <v>83498494</v>
      </c>
      <c r="J85" s="88"/>
      <c r="K85" s="96">
        <v>240000</v>
      </c>
      <c r="L85" s="88"/>
      <c r="M85" s="96">
        <v>47987640</v>
      </c>
      <c r="N85" s="88"/>
      <c r="O85" s="96">
        <v>14475280</v>
      </c>
      <c r="P85" s="88"/>
      <c r="Q85" s="96">
        <v>33512360</v>
      </c>
      <c r="R85" s="96"/>
      <c r="S85" s="58"/>
      <c r="T85" s="58"/>
    </row>
    <row r="86" spans="1:20" ht="21.75" customHeight="1" x14ac:dyDescent="0.2">
      <c r="A86" s="8" t="s">
        <v>518</v>
      </c>
      <c r="C86" s="96">
        <v>8800000</v>
      </c>
      <c r="D86" s="88"/>
      <c r="E86" s="96">
        <v>1187694090</v>
      </c>
      <c r="F86" s="88"/>
      <c r="G86" s="96">
        <v>-1530805716</v>
      </c>
      <c r="H86" s="88"/>
      <c r="I86" s="96">
        <v>-343111626</v>
      </c>
      <c r="J86" s="88"/>
      <c r="K86" s="96">
        <v>8800000</v>
      </c>
      <c r="L86" s="88"/>
      <c r="M86" s="96">
        <v>1187694090</v>
      </c>
      <c r="N86" s="88"/>
      <c r="O86" s="96">
        <v>1326266742</v>
      </c>
      <c r="P86" s="88"/>
      <c r="Q86" s="96">
        <v>-138572652</v>
      </c>
      <c r="R86" s="96"/>
      <c r="S86" s="58"/>
      <c r="T86" s="58"/>
    </row>
    <row r="87" spans="1:20" ht="21.75" customHeight="1" x14ac:dyDescent="0.2">
      <c r="A87" s="8" t="s">
        <v>543</v>
      </c>
      <c r="C87" s="96">
        <v>63000</v>
      </c>
      <c r="D87" s="88"/>
      <c r="E87" s="96">
        <v>6865231</v>
      </c>
      <c r="F87" s="88"/>
      <c r="G87" s="96">
        <v>-6737463</v>
      </c>
      <c r="H87" s="88"/>
      <c r="I87" s="96">
        <v>127768</v>
      </c>
      <c r="J87" s="88"/>
      <c r="K87" s="96">
        <v>63000</v>
      </c>
      <c r="L87" s="88"/>
      <c r="M87" s="96">
        <v>6865231</v>
      </c>
      <c r="N87" s="88"/>
      <c r="O87" s="96">
        <v>6737463</v>
      </c>
      <c r="P87" s="88"/>
      <c r="Q87" s="96">
        <v>127768</v>
      </c>
      <c r="R87" s="96"/>
      <c r="S87" s="58"/>
      <c r="T87" s="58"/>
    </row>
    <row r="88" spans="1:20" ht="21.75" customHeight="1" x14ac:dyDescent="0.2">
      <c r="A88" s="8" t="s">
        <v>544</v>
      </c>
      <c r="C88" s="96">
        <v>1000000</v>
      </c>
      <c r="D88" s="88"/>
      <c r="E88" s="96">
        <v>299922750</v>
      </c>
      <c r="F88" s="88"/>
      <c r="G88" s="96">
        <v>-560855542</v>
      </c>
      <c r="H88" s="88"/>
      <c r="I88" s="96">
        <v>-260932792</v>
      </c>
      <c r="J88" s="88"/>
      <c r="K88" s="96">
        <v>1000000</v>
      </c>
      <c r="L88" s="88"/>
      <c r="M88" s="96">
        <v>299922750</v>
      </c>
      <c r="N88" s="88"/>
      <c r="O88" s="96">
        <v>559845500</v>
      </c>
      <c r="P88" s="88"/>
      <c r="Q88" s="96">
        <v>-259922750</v>
      </c>
      <c r="R88" s="96"/>
      <c r="S88" s="58"/>
      <c r="T88" s="58"/>
    </row>
    <row r="89" spans="1:20" ht="21.75" customHeight="1" x14ac:dyDescent="0.2">
      <c r="A89" s="8" t="s">
        <v>545</v>
      </c>
      <c r="C89" s="96">
        <v>500000</v>
      </c>
      <c r="D89" s="88"/>
      <c r="E89" s="96">
        <v>18495236</v>
      </c>
      <c r="F89" s="88"/>
      <c r="G89" s="96">
        <v>-25990472</v>
      </c>
      <c r="H89" s="88"/>
      <c r="I89" s="96">
        <v>-7495236</v>
      </c>
      <c r="J89" s="88"/>
      <c r="K89" s="96">
        <v>500000</v>
      </c>
      <c r="L89" s="88"/>
      <c r="M89" s="96">
        <v>18495236</v>
      </c>
      <c r="N89" s="88"/>
      <c r="O89" s="96">
        <v>25990472</v>
      </c>
      <c r="P89" s="88"/>
      <c r="Q89" s="96">
        <v>-7495236</v>
      </c>
      <c r="R89" s="96"/>
      <c r="S89" s="58"/>
      <c r="T89" s="58"/>
    </row>
    <row r="90" spans="1:20" ht="21.75" customHeight="1" x14ac:dyDescent="0.2">
      <c r="A90" s="8" t="s">
        <v>519</v>
      </c>
      <c r="C90" s="96">
        <v>33116000</v>
      </c>
      <c r="D90" s="88"/>
      <c r="E90" s="96">
        <v>1191869014</v>
      </c>
      <c r="F90" s="88"/>
      <c r="G90" s="96">
        <v>-1390513850</v>
      </c>
      <c r="H90" s="88"/>
      <c r="I90" s="96">
        <v>-198644836</v>
      </c>
      <c r="J90" s="88"/>
      <c r="K90" s="96">
        <v>33116000</v>
      </c>
      <c r="L90" s="88"/>
      <c r="M90" s="96">
        <v>1191869014</v>
      </c>
      <c r="N90" s="88"/>
      <c r="O90" s="96">
        <v>1468614391</v>
      </c>
      <c r="P90" s="88"/>
      <c r="Q90" s="96">
        <v>-276745377</v>
      </c>
      <c r="R90" s="96"/>
      <c r="S90" s="58"/>
      <c r="T90" s="58"/>
    </row>
    <row r="91" spans="1:20" ht="21.75" customHeight="1" x14ac:dyDescent="0.2">
      <c r="A91" s="8" t="s">
        <v>548</v>
      </c>
      <c r="C91" s="96">
        <v>2000</v>
      </c>
      <c r="D91" s="88"/>
      <c r="E91" s="96">
        <v>1379644</v>
      </c>
      <c r="F91" s="88"/>
      <c r="G91" s="96">
        <v>-1729554</v>
      </c>
      <c r="H91" s="88"/>
      <c r="I91" s="96">
        <v>-349910</v>
      </c>
      <c r="J91" s="88"/>
      <c r="K91" s="96">
        <v>2000</v>
      </c>
      <c r="L91" s="88"/>
      <c r="M91" s="96">
        <v>1379644</v>
      </c>
      <c r="N91" s="88"/>
      <c r="O91" s="96">
        <v>1759288</v>
      </c>
      <c r="P91" s="88"/>
      <c r="Q91" s="96">
        <v>-379644</v>
      </c>
      <c r="R91" s="96"/>
      <c r="S91" s="58"/>
      <c r="T91" s="58"/>
    </row>
    <row r="92" spans="1:20" ht="21.75" customHeight="1" x14ac:dyDescent="0.2">
      <c r="A92" s="8" t="s">
        <v>549</v>
      </c>
      <c r="C92" s="96">
        <v>8918000</v>
      </c>
      <c r="D92" s="88"/>
      <c r="E92" s="96">
        <v>329881033</v>
      </c>
      <c r="F92" s="88"/>
      <c r="G92" s="96">
        <v>-370668066</v>
      </c>
      <c r="H92" s="88"/>
      <c r="I92" s="96">
        <v>-40787033</v>
      </c>
      <c r="J92" s="88"/>
      <c r="K92" s="96">
        <v>8918000</v>
      </c>
      <c r="L92" s="88"/>
      <c r="M92" s="96">
        <v>329881033</v>
      </c>
      <c r="N92" s="88"/>
      <c r="O92" s="96">
        <v>370668066</v>
      </c>
      <c r="P92" s="88"/>
      <c r="Q92" s="96">
        <v>-40787033</v>
      </c>
      <c r="R92" s="96"/>
      <c r="S92" s="58"/>
      <c r="T92" s="58"/>
    </row>
    <row r="93" spans="1:20" ht="21.75" customHeight="1" x14ac:dyDescent="0.2">
      <c r="A93" s="8" t="s">
        <v>550</v>
      </c>
      <c r="C93" s="96">
        <v>148597000</v>
      </c>
      <c r="D93" s="88"/>
      <c r="E93" s="96">
        <v>12924610055</v>
      </c>
      <c r="F93" s="88"/>
      <c r="G93" s="96">
        <v>-14324473578</v>
      </c>
      <c r="H93" s="88"/>
      <c r="I93" s="96">
        <v>-1399863523</v>
      </c>
      <c r="J93" s="88"/>
      <c r="K93" s="96">
        <v>148597000</v>
      </c>
      <c r="L93" s="88"/>
      <c r="M93" s="96">
        <v>12924610055</v>
      </c>
      <c r="N93" s="88"/>
      <c r="O93" s="96">
        <v>14313042110</v>
      </c>
      <c r="P93" s="88"/>
      <c r="Q93" s="96">
        <v>-1388432055</v>
      </c>
      <c r="R93" s="96"/>
      <c r="S93" s="58"/>
      <c r="T93" s="58"/>
    </row>
    <row r="94" spans="1:20" ht="21.75" customHeight="1" x14ac:dyDescent="0.2">
      <c r="A94" s="8" t="s">
        <v>551</v>
      </c>
      <c r="C94" s="96">
        <v>440000</v>
      </c>
      <c r="D94" s="88"/>
      <c r="E94" s="96">
        <v>331674571</v>
      </c>
      <c r="F94" s="88"/>
      <c r="G94" s="96">
        <v>-331674571</v>
      </c>
      <c r="H94" s="88"/>
      <c r="I94" s="96">
        <v>0</v>
      </c>
      <c r="J94" s="88"/>
      <c r="K94" s="96">
        <v>440000</v>
      </c>
      <c r="L94" s="88"/>
      <c r="M94" s="96">
        <v>331674571</v>
      </c>
      <c r="N94" s="88"/>
      <c r="O94" s="96">
        <v>436349142</v>
      </c>
      <c r="P94" s="88"/>
      <c r="Q94" s="96">
        <v>-104674571</v>
      </c>
      <c r="R94" s="96"/>
      <c r="S94" s="58"/>
      <c r="T94" s="58"/>
    </row>
    <row r="95" spans="1:20" ht="21.75" customHeight="1" x14ac:dyDescent="0.2">
      <c r="A95" s="8" t="s">
        <v>552</v>
      </c>
      <c r="C95" s="96">
        <v>2080000</v>
      </c>
      <c r="D95" s="88"/>
      <c r="E95" s="96">
        <v>2555661747</v>
      </c>
      <c r="F95" s="88"/>
      <c r="G95" s="96">
        <v>-3239805535</v>
      </c>
      <c r="H95" s="88"/>
      <c r="I95" s="96">
        <v>-684143788</v>
      </c>
      <c r="J95" s="88"/>
      <c r="K95" s="96">
        <v>2080000</v>
      </c>
      <c r="L95" s="88"/>
      <c r="M95" s="96">
        <v>2555661747</v>
      </c>
      <c r="N95" s="88"/>
      <c r="O95" s="96">
        <v>3917773495</v>
      </c>
      <c r="P95" s="88"/>
      <c r="Q95" s="96">
        <v>-1362111748</v>
      </c>
      <c r="R95" s="96"/>
      <c r="S95" s="58"/>
      <c r="T95" s="58"/>
    </row>
    <row r="96" spans="1:20" ht="21.75" customHeight="1" x14ac:dyDescent="0.2">
      <c r="A96" s="8" t="s">
        <v>553</v>
      </c>
      <c r="C96" s="96">
        <v>10000</v>
      </c>
      <c r="D96" s="88"/>
      <c r="E96" s="96">
        <v>5018707</v>
      </c>
      <c r="F96" s="88"/>
      <c r="G96" s="96">
        <v>-5637414</v>
      </c>
      <c r="H96" s="88"/>
      <c r="I96" s="96">
        <v>-618707</v>
      </c>
      <c r="J96" s="88"/>
      <c r="K96" s="96">
        <v>10000</v>
      </c>
      <c r="L96" s="88"/>
      <c r="M96" s="96">
        <v>5018707</v>
      </c>
      <c r="N96" s="88"/>
      <c r="O96" s="96">
        <v>5637414</v>
      </c>
      <c r="P96" s="88"/>
      <c r="Q96" s="96">
        <v>-618707</v>
      </c>
      <c r="R96" s="96"/>
      <c r="S96" s="58"/>
      <c r="T96" s="58"/>
    </row>
    <row r="97" spans="1:20" ht="21.75" customHeight="1" x14ac:dyDescent="0.2">
      <c r="A97" s="8" t="s">
        <v>554</v>
      </c>
      <c r="C97" s="96">
        <v>34000</v>
      </c>
      <c r="D97" s="88"/>
      <c r="E97" s="96">
        <v>6798249</v>
      </c>
      <c r="F97" s="88"/>
      <c r="G97" s="96">
        <v>-7851978</v>
      </c>
      <c r="H97" s="88"/>
      <c r="I97" s="96">
        <v>-1053729</v>
      </c>
      <c r="J97" s="88"/>
      <c r="K97" s="96">
        <v>34000</v>
      </c>
      <c r="L97" s="88"/>
      <c r="M97" s="96">
        <v>6798249</v>
      </c>
      <c r="N97" s="88"/>
      <c r="O97" s="96">
        <v>7714498</v>
      </c>
      <c r="P97" s="88"/>
      <c r="Q97" s="96">
        <v>-916249</v>
      </c>
      <c r="R97" s="96"/>
      <c r="S97" s="58"/>
      <c r="T97" s="58"/>
    </row>
    <row r="98" spans="1:20" ht="21.75" customHeight="1" x14ac:dyDescent="0.2">
      <c r="A98" s="8" t="s">
        <v>555</v>
      </c>
      <c r="C98" s="96">
        <v>300000</v>
      </c>
      <c r="D98" s="88"/>
      <c r="E98" s="96">
        <v>135865005</v>
      </c>
      <c r="F98" s="88"/>
      <c r="G98" s="96">
        <v>-181453262</v>
      </c>
      <c r="H98" s="88"/>
      <c r="I98" s="96">
        <v>-45588257</v>
      </c>
      <c r="J98" s="88"/>
      <c r="K98" s="96">
        <v>300000</v>
      </c>
      <c r="L98" s="88"/>
      <c r="M98" s="96">
        <v>135865005</v>
      </c>
      <c r="N98" s="88"/>
      <c r="O98" s="96">
        <v>181330010</v>
      </c>
      <c r="P98" s="88"/>
      <c r="Q98" s="96">
        <v>-45465005</v>
      </c>
      <c r="R98" s="96"/>
      <c r="S98" s="58"/>
      <c r="T98" s="58"/>
    </row>
    <row r="99" spans="1:20" ht="21.75" customHeight="1" x14ac:dyDescent="0.2">
      <c r="A99" s="8" t="s">
        <v>556</v>
      </c>
      <c r="C99" s="96">
        <v>1000</v>
      </c>
      <c r="D99" s="88"/>
      <c r="E99" s="96">
        <v>9997</v>
      </c>
      <c r="F99" s="88"/>
      <c r="G99" s="96">
        <v>-9997</v>
      </c>
      <c r="H99" s="88"/>
      <c r="I99" s="96">
        <v>0</v>
      </c>
      <c r="J99" s="88"/>
      <c r="K99" s="96">
        <v>1000</v>
      </c>
      <c r="L99" s="88"/>
      <c r="M99" s="96">
        <v>9997</v>
      </c>
      <c r="N99" s="88"/>
      <c r="O99" s="96">
        <v>9997</v>
      </c>
      <c r="P99" s="88"/>
      <c r="Q99" s="96">
        <v>0</v>
      </c>
      <c r="R99" s="96"/>
      <c r="S99" s="58"/>
      <c r="T99" s="58"/>
    </row>
    <row r="100" spans="1:20" ht="21.75" customHeight="1" x14ac:dyDescent="0.2">
      <c r="A100" s="8" t="s">
        <v>557</v>
      </c>
      <c r="C100" s="96">
        <v>5509000</v>
      </c>
      <c r="D100" s="88"/>
      <c r="E100" s="96">
        <v>980349494</v>
      </c>
      <c r="F100" s="88"/>
      <c r="G100" s="96">
        <v>-1564153125</v>
      </c>
      <c r="H100" s="88"/>
      <c r="I100" s="96">
        <v>-583803631</v>
      </c>
      <c r="J100" s="88"/>
      <c r="K100" s="96">
        <v>5509000</v>
      </c>
      <c r="L100" s="88"/>
      <c r="M100" s="96">
        <v>980349494</v>
      </c>
      <c r="N100" s="88"/>
      <c r="O100" s="96">
        <v>1598474988</v>
      </c>
      <c r="P100" s="88"/>
      <c r="Q100" s="96">
        <v>-618125494</v>
      </c>
      <c r="R100" s="96"/>
      <c r="S100" s="58"/>
      <c r="T100" s="58"/>
    </row>
    <row r="101" spans="1:20" ht="21.75" customHeight="1" x14ac:dyDescent="0.2">
      <c r="A101" s="8" t="s">
        <v>558</v>
      </c>
      <c r="C101" s="96">
        <v>5384000</v>
      </c>
      <c r="D101" s="88"/>
      <c r="E101" s="96">
        <v>936574769</v>
      </c>
      <c r="F101" s="88"/>
      <c r="G101" s="96">
        <v>-1289001341</v>
      </c>
      <c r="H101" s="88"/>
      <c r="I101" s="96">
        <v>-352426572</v>
      </c>
      <c r="J101" s="88"/>
      <c r="K101" s="96">
        <v>5384000</v>
      </c>
      <c r="L101" s="88"/>
      <c r="M101" s="96">
        <v>936574769</v>
      </c>
      <c r="N101" s="88"/>
      <c r="O101" s="96">
        <v>1212369539</v>
      </c>
      <c r="P101" s="88"/>
      <c r="Q101" s="96">
        <v>-275794770</v>
      </c>
      <c r="R101" s="96"/>
      <c r="S101" s="58"/>
      <c r="T101" s="58"/>
    </row>
    <row r="102" spans="1:20" ht="21.75" customHeight="1" x14ac:dyDescent="0.2">
      <c r="A102" s="8" t="s">
        <v>559</v>
      </c>
      <c r="C102" s="96">
        <v>3018000</v>
      </c>
      <c r="D102" s="88"/>
      <c r="E102" s="96">
        <v>422411201</v>
      </c>
      <c r="F102" s="88"/>
      <c r="G102" s="96">
        <v>-537065670</v>
      </c>
      <c r="H102" s="88"/>
      <c r="I102" s="96">
        <v>-114654469</v>
      </c>
      <c r="J102" s="88"/>
      <c r="K102" s="96">
        <v>3018000</v>
      </c>
      <c r="L102" s="88"/>
      <c r="M102" s="96">
        <v>422411201</v>
      </c>
      <c r="N102" s="88"/>
      <c r="O102" s="96">
        <v>533959402</v>
      </c>
      <c r="P102" s="88"/>
      <c r="Q102" s="96">
        <v>-111548201</v>
      </c>
      <c r="R102" s="96"/>
      <c r="S102" s="58"/>
      <c r="T102" s="58"/>
    </row>
    <row r="103" spans="1:20" ht="21.75" customHeight="1" x14ac:dyDescent="0.2">
      <c r="A103" s="8" t="s">
        <v>563</v>
      </c>
      <c r="C103" s="96">
        <v>14310000</v>
      </c>
      <c r="D103" s="88"/>
      <c r="E103" s="96">
        <v>1173117844</v>
      </c>
      <c r="F103" s="88"/>
      <c r="G103" s="96">
        <v>-1048304344</v>
      </c>
      <c r="H103" s="88"/>
      <c r="I103" s="96">
        <v>124813500</v>
      </c>
      <c r="J103" s="88"/>
      <c r="K103" s="96">
        <v>14310000</v>
      </c>
      <c r="L103" s="88"/>
      <c r="M103" s="96">
        <v>1173117844</v>
      </c>
      <c r="N103" s="88"/>
      <c r="O103" s="96">
        <v>1082264689</v>
      </c>
      <c r="P103" s="88"/>
      <c r="Q103" s="96">
        <v>90853155</v>
      </c>
      <c r="R103" s="96"/>
      <c r="S103" s="58"/>
      <c r="T103" s="58"/>
    </row>
    <row r="104" spans="1:20" ht="21.75" customHeight="1" x14ac:dyDescent="0.2">
      <c r="A104" s="8" t="s">
        <v>560</v>
      </c>
      <c r="C104" s="96">
        <v>5000</v>
      </c>
      <c r="D104" s="88"/>
      <c r="E104" s="96">
        <v>854779</v>
      </c>
      <c r="F104" s="88"/>
      <c r="G104" s="96">
        <v>-1129662</v>
      </c>
      <c r="H104" s="88"/>
      <c r="I104" s="96">
        <v>-274883</v>
      </c>
      <c r="J104" s="88"/>
      <c r="K104" s="96">
        <v>5000</v>
      </c>
      <c r="L104" s="88"/>
      <c r="M104" s="96">
        <v>854779</v>
      </c>
      <c r="N104" s="88"/>
      <c r="O104" s="96">
        <v>573559</v>
      </c>
      <c r="P104" s="88"/>
      <c r="Q104" s="96">
        <v>281220</v>
      </c>
      <c r="R104" s="96"/>
      <c r="S104" s="58"/>
      <c r="T104" s="58"/>
    </row>
    <row r="105" spans="1:20" ht="21.75" customHeight="1" x14ac:dyDescent="0.2">
      <c r="A105" s="8" t="s">
        <v>561</v>
      </c>
      <c r="C105" s="96">
        <v>2125000</v>
      </c>
      <c r="D105" s="88"/>
      <c r="E105" s="96">
        <v>707442786</v>
      </c>
      <c r="F105" s="88"/>
      <c r="G105" s="96">
        <v>-1092367226</v>
      </c>
      <c r="H105" s="88"/>
      <c r="I105" s="96">
        <v>-384924440</v>
      </c>
      <c r="J105" s="88"/>
      <c r="K105" s="96">
        <v>2125000</v>
      </c>
      <c r="L105" s="88"/>
      <c r="M105" s="96">
        <v>707442786</v>
      </c>
      <c r="N105" s="88"/>
      <c r="O105" s="96">
        <v>1148095573</v>
      </c>
      <c r="P105" s="88"/>
      <c r="Q105" s="96">
        <v>-440652787</v>
      </c>
      <c r="R105" s="96"/>
      <c r="S105" s="58"/>
      <c r="T105" s="58"/>
    </row>
    <row r="106" spans="1:20" ht="21.75" customHeight="1" x14ac:dyDescent="0.2">
      <c r="A106" s="8" t="s">
        <v>562</v>
      </c>
      <c r="C106" s="96">
        <v>952000</v>
      </c>
      <c r="D106" s="88"/>
      <c r="E106" s="96">
        <v>951754</v>
      </c>
      <c r="F106" s="88"/>
      <c r="G106" s="96">
        <v>6662285</v>
      </c>
      <c r="H106" s="88"/>
      <c r="I106" s="96">
        <v>7614039</v>
      </c>
      <c r="J106" s="88"/>
      <c r="K106" s="96">
        <v>952000</v>
      </c>
      <c r="L106" s="88"/>
      <c r="M106" s="96">
        <v>951754</v>
      </c>
      <c r="N106" s="88"/>
      <c r="O106" s="96">
        <v>-209661491</v>
      </c>
      <c r="P106" s="88"/>
      <c r="Q106" s="96">
        <v>210613245</v>
      </c>
      <c r="R106" s="96"/>
      <c r="S106" s="58"/>
      <c r="T106" s="58"/>
    </row>
    <row r="107" spans="1:20" ht="21.75" customHeight="1" x14ac:dyDescent="0.2">
      <c r="A107" s="8" t="s">
        <v>360</v>
      </c>
      <c r="C107" s="96">
        <v>42052000</v>
      </c>
      <c r="D107" s="88"/>
      <c r="E107" s="96">
        <v>6768628629</v>
      </c>
      <c r="F107" s="88"/>
      <c r="G107" s="96">
        <v>-8912738082</v>
      </c>
      <c r="H107" s="88"/>
      <c r="I107" s="96">
        <v>-2144109453</v>
      </c>
      <c r="J107" s="88"/>
      <c r="K107" s="96">
        <v>42052000</v>
      </c>
      <c r="L107" s="88"/>
      <c r="M107" s="96">
        <v>6768628629</v>
      </c>
      <c r="N107" s="88"/>
      <c r="O107" s="96">
        <v>9375007591</v>
      </c>
      <c r="P107" s="88"/>
      <c r="Q107" s="96">
        <f>M107-O107</f>
        <v>-2606378962</v>
      </c>
      <c r="R107" s="96"/>
      <c r="S107" s="58"/>
      <c r="T107" s="58"/>
    </row>
    <row r="108" spans="1:20" ht="21.75" customHeight="1" x14ac:dyDescent="0.2">
      <c r="A108" s="171" t="s">
        <v>761</v>
      </c>
      <c r="C108" s="78"/>
      <c r="D108" s="88"/>
      <c r="E108" s="98">
        <f>SUM(E80:E107)</f>
        <v>4345139694896</v>
      </c>
      <c r="F108" s="88"/>
      <c r="G108" s="98">
        <f>SUM(G80:G107)</f>
        <v>4038728307734</v>
      </c>
      <c r="H108" s="88"/>
      <c r="I108" s="98">
        <f>SUM(I80:I107)</f>
        <v>209180252233</v>
      </c>
      <c r="J108" s="88"/>
      <c r="K108" s="98">
        <f>SUM(K80:K107)</f>
        <v>2124524458</v>
      </c>
      <c r="L108" s="88"/>
      <c r="M108" s="98">
        <f>SUM(M80:M107)</f>
        <v>4345139694896</v>
      </c>
      <c r="N108" s="88"/>
      <c r="O108" s="98">
        <f>SUM(O80:O107)</f>
        <v>4336817456379</v>
      </c>
      <c r="P108" s="88"/>
      <c r="Q108" s="98">
        <f>SUM(Q80:Q107)</f>
        <v>8322238517</v>
      </c>
      <c r="R108" s="96"/>
      <c r="S108" s="58"/>
      <c r="T108" s="58"/>
    </row>
    <row r="109" spans="1:20" ht="21.75" customHeight="1" x14ac:dyDescent="0.2">
      <c r="A109" s="196">
        <v>32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96"/>
      <c r="S109" s="58"/>
      <c r="T109" s="58"/>
    </row>
    <row r="110" spans="1:20" ht="21.75" customHeight="1" x14ac:dyDescent="0.2">
      <c r="A110" s="200" t="s">
        <v>0</v>
      </c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96"/>
      <c r="S110" s="58"/>
      <c r="T110" s="58"/>
    </row>
    <row r="111" spans="1:20" ht="21.75" customHeight="1" x14ac:dyDescent="0.2">
      <c r="A111" s="200" t="s">
        <v>259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96"/>
      <c r="S111" s="58"/>
      <c r="T111" s="58"/>
    </row>
    <row r="112" spans="1:20" ht="21.75" customHeight="1" x14ac:dyDescent="0.2">
      <c r="A112" s="200" t="s">
        <v>2</v>
      </c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96"/>
      <c r="S112" s="58"/>
      <c r="T112" s="58"/>
    </row>
    <row r="113" spans="1:20" ht="21.75" customHeight="1" x14ac:dyDescent="0.2">
      <c r="A113" s="201" t="s">
        <v>801</v>
      </c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96"/>
      <c r="S113" s="58"/>
      <c r="T113" s="58"/>
    </row>
    <row r="114" spans="1:20" ht="21.75" customHeight="1" x14ac:dyDescent="0.2">
      <c r="A114" s="31" t="s">
        <v>262</v>
      </c>
      <c r="C114" s="197" t="s">
        <v>274</v>
      </c>
      <c r="D114" s="197"/>
      <c r="E114" s="197"/>
      <c r="F114" s="197"/>
      <c r="G114" s="197"/>
      <c r="H114" s="197"/>
      <c r="I114" s="197"/>
      <c r="K114" s="197" t="s">
        <v>275</v>
      </c>
      <c r="L114" s="197"/>
      <c r="M114" s="197"/>
      <c r="N114" s="197"/>
      <c r="O114" s="197"/>
      <c r="P114" s="197"/>
      <c r="Q114" s="197"/>
      <c r="R114" s="96"/>
      <c r="S114" s="58"/>
      <c r="T114" s="58"/>
    </row>
    <row r="115" spans="1:20" ht="42" x14ac:dyDescent="0.2">
      <c r="A115" s="31"/>
      <c r="C115" s="15" t="s">
        <v>13</v>
      </c>
      <c r="D115" s="4"/>
      <c r="E115" s="15" t="s">
        <v>15</v>
      </c>
      <c r="F115" s="4"/>
      <c r="G115" s="15" t="s">
        <v>327</v>
      </c>
      <c r="H115" s="4"/>
      <c r="I115" s="15" t="s">
        <v>526</v>
      </c>
      <c r="K115" s="15" t="s">
        <v>13</v>
      </c>
      <c r="L115" s="4"/>
      <c r="M115" s="15" t="s">
        <v>15</v>
      </c>
      <c r="N115" s="4"/>
      <c r="O115" s="15" t="s">
        <v>327</v>
      </c>
      <c r="P115" s="4"/>
      <c r="Q115" s="15" t="s">
        <v>526</v>
      </c>
      <c r="R115" s="96"/>
      <c r="S115" s="58"/>
      <c r="T115" s="58"/>
    </row>
    <row r="116" spans="1:20" ht="21.75" customHeight="1" x14ac:dyDescent="0.2">
      <c r="A116" s="6" t="s">
        <v>762</v>
      </c>
      <c r="C116" s="80"/>
      <c r="D116" s="88"/>
      <c r="E116" s="80">
        <f>E108</f>
        <v>4345139694896</v>
      </c>
      <c r="F116" s="88"/>
      <c r="G116" s="80">
        <f>G108</f>
        <v>4038728307734</v>
      </c>
      <c r="H116" s="88"/>
      <c r="I116" s="80">
        <f>I108</f>
        <v>209180252233</v>
      </c>
      <c r="J116" s="88"/>
      <c r="K116" s="80">
        <f>K108</f>
        <v>2124524458</v>
      </c>
      <c r="L116" s="88"/>
      <c r="M116" s="80">
        <f>M108</f>
        <v>4345139694896</v>
      </c>
      <c r="N116" s="88"/>
      <c r="O116" s="80">
        <f>O108</f>
        <v>4336817456379</v>
      </c>
      <c r="P116" s="88"/>
      <c r="Q116" s="80">
        <f>Q108</f>
        <v>8322238517</v>
      </c>
      <c r="R116" s="96"/>
      <c r="S116" s="58"/>
      <c r="T116" s="58"/>
    </row>
    <row r="117" spans="1:20" ht="21.75" customHeight="1" x14ac:dyDescent="0.2">
      <c r="A117" s="8" t="s">
        <v>577</v>
      </c>
      <c r="C117" s="96">
        <v>84619000</v>
      </c>
      <c r="D117" s="88"/>
      <c r="E117" s="96">
        <v>2791707950</v>
      </c>
      <c r="F117" s="88"/>
      <c r="G117" s="96">
        <v>-2543676882</v>
      </c>
      <c r="H117" s="88"/>
      <c r="I117" s="96">
        <v>248031068</v>
      </c>
      <c r="J117" s="88"/>
      <c r="K117" s="96">
        <v>84619000</v>
      </c>
      <c r="L117" s="88"/>
      <c r="M117" s="96">
        <v>2791707950</v>
      </c>
      <c r="N117" s="88"/>
      <c r="O117" s="96">
        <v>2546479901</v>
      </c>
      <c r="P117" s="88"/>
      <c r="Q117" s="96">
        <v>245228049</v>
      </c>
      <c r="R117" s="96"/>
      <c r="S117" s="58"/>
      <c r="T117" s="58"/>
    </row>
    <row r="118" spans="1:20" ht="21.75" customHeight="1" x14ac:dyDescent="0.2">
      <c r="A118" s="8" t="s">
        <v>564</v>
      </c>
      <c r="C118" s="96">
        <v>76608000</v>
      </c>
      <c r="D118" s="88"/>
      <c r="E118" s="96">
        <v>4748472953</v>
      </c>
      <c r="F118" s="88"/>
      <c r="G118" s="96">
        <v>-5667532234</v>
      </c>
      <c r="H118" s="88"/>
      <c r="I118" s="96">
        <v>-919059281</v>
      </c>
      <c r="J118" s="88"/>
      <c r="K118" s="96">
        <v>76608000</v>
      </c>
      <c r="L118" s="88"/>
      <c r="M118" s="96">
        <v>4748472953</v>
      </c>
      <c r="N118" s="88"/>
      <c r="O118" s="96">
        <v>6782988906</v>
      </c>
      <c r="P118" s="88"/>
      <c r="Q118" s="96">
        <v>-2034515953</v>
      </c>
      <c r="R118" s="96"/>
      <c r="S118" s="58"/>
      <c r="T118" s="58"/>
    </row>
    <row r="119" spans="1:20" ht="21.75" customHeight="1" x14ac:dyDescent="0.2">
      <c r="A119" s="8" t="s">
        <v>565</v>
      </c>
      <c r="C119" s="96">
        <v>83665000</v>
      </c>
      <c r="D119" s="88"/>
      <c r="E119" s="96">
        <v>13132022633</v>
      </c>
      <c r="F119" s="88"/>
      <c r="G119" s="96">
        <v>-15055822127</v>
      </c>
      <c r="H119" s="88"/>
      <c r="I119" s="96">
        <v>-1923799494</v>
      </c>
      <c r="J119" s="88"/>
      <c r="K119" s="96">
        <v>83665000</v>
      </c>
      <c r="L119" s="88"/>
      <c r="M119" s="96">
        <v>13132022633</v>
      </c>
      <c r="N119" s="88"/>
      <c r="O119" s="96">
        <v>17662564266</v>
      </c>
      <c r="P119" s="88"/>
      <c r="Q119" s="96">
        <v>-4530541633</v>
      </c>
      <c r="R119" s="96"/>
      <c r="S119" s="58"/>
      <c r="T119" s="58"/>
    </row>
    <row r="120" spans="1:20" ht="21.75" customHeight="1" x14ac:dyDescent="0.2">
      <c r="A120" s="8" t="s">
        <v>566</v>
      </c>
      <c r="C120" s="96">
        <v>105000</v>
      </c>
      <c r="D120" s="88"/>
      <c r="E120" s="96">
        <v>41989185</v>
      </c>
      <c r="F120" s="88"/>
      <c r="G120" s="96">
        <v>-52486481</v>
      </c>
      <c r="H120" s="88"/>
      <c r="I120" s="96">
        <v>-10497296</v>
      </c>
      <c r="J120" s="88"/>
      <c r="K120" s="96">
        <v>105000</v>
      </c>
      <c r="L120" s="88"/>
      <c r="M120" s="96">
        <v>41989185</v>
      </c>
      <c r="N120" s="88"/>
      <c r="O120" s="96">
        <v>52478370</v>
      </c>
      <c r="P120" s="88"/>
      <c r="Q120" s="96">
        <v>-10489185</v>
      </c>
      <c r="R120" s="96"/>
      <c r="S120" s="58"/>
      <c r="T120" s="58"/>
    </row>
    <row r="121" spans="1:20" ht="21.75" customHeight="1" x14ac:dyDescent="0.2">
      <c r="A121" s="8" t="s">
        <v>567</v>
      </c>
      <c r="C121" s="96">
        <v>74377000</v>
      </c>
      <c r="D121" s="88"/>
      <c r="E121" s="96">
        <v>2082019741</v>
      </c>
      <c r="F121" s="88"/>
      <c r="G121" s="96">
        <v>-1535898549</v>
      </c>
      <c r="H121" s="88"/>
      <c r="I121" s="96">
        <v>546121192</v>
      </c>
      <c r="J121" s="88"/>
      <c r="K121" s="96">
        <v>74377000</v>
      </c>
      <c r="L121" s="88"/>
      <c r="M121" s="96">
        <v>2082019741</v>
      </c>
      <c r="N121" s="88"/>
      <c r="O121" s="96">
        <v>1590793482</v>
      </c>
      <c r="P121" s="88"/>
      <c r="Q121" s="96">
        <v>491226259</v>
      </c>
      <c r="R121" s="96"/>
      <c r="S121" s="58"/>
      <c r="T121" s="58"/>
    </row>
    <row r="122" spans="1:20" ht="21.75" customHeight="1" x14ac:dyDescent="0.2">
      <c r="A122" s="8" t="s">
        <v>568</v>
      </c>
      <c r="C122" s="96">
        <v>110000</v>
      </c>
      <c r="D122" s="88"/>
      <c r="E122" s="96">
        <v>25733371</v>
      </c>
      <c r="F122" s="88"/>
      <c r="G122" s="96">
        <v>-36070709</v>
      </c>
      <c r="H122" s="88"/>
      <c r="I122" s="96">
        <v>-10337338</v>
      </c>
      <c r="J122" s="88"/>
      <c r="K122" s="96">
        <v>110000</v>
      </c>
      <c r="L122" s="88"/>
      <c r="M122" s="96">
        <v>25733371</v>
      </c>
      <c r="N122" s="88"/>
      <c r="O122" s="96">
        <v>36366743</v>
      </c>
      <c r="P122" s="88"/>
      <c r="Q122" s="96">
        <v>-10633372</v>
      </c>
      <c r="R122" s="96"/>
      <c r="S122" s="58"/>
      <c r="T122" s="58"/>
    </row>
    <row r="123" spans="1:20" ht="21.75" customHeight="1" x14ac:dyDescent="0.2">
      <c r="A123" s="8" t="s">
        <v>569</v>
      </c>
      <c r="C123" s="96">
        <v>190000</v>
      </c>
      <c r="D123" s="88"/>
      <c r="E123" s="96">
        <v>85477983</v>
      </c>
      <c r="F123" s="88"/>
      <c r="G123" s="96">
        <v>-90416712</v>
      </c>
      <c r="H123" s="88"/>
      <c r="I123" s="96">
        <v>-4938729</v>
      </c>
      <c r="J123" s="88"/>
      <c r="K123" s="96">
        <v>190000</v>
      </c>
      <c r="L123" s="88"/>
      <c r="M123" s="96">
        <v>85477983</v>
      </c>
      <c r="N123" s="88"/>
      <c r="O123" s="96">
        <v>99705967</v>
      </c>
      <c r="P123" s="88"/>
      <c r="Q123" s="96">
        <v>-14227984</v>
      </c>
      <c r="R123" s="96"/>
      <c r="S123" s="58"/>
      <c r="T123" s="58"/>
    </row>
    <row r="124" spans="1:20" ht="21.75" customHeight="1" x14ac:dyDescent="0.2">
      <c r="A124" s="8" t="s">
        <v>570</v>
      </c>
      <c r="C124" s="96">
        <v>1000</v>
      </c>
      <c r="D124" s="88"/>
      <c r="E124" s="96">
        <v>600845</v>
      </c>
      <c r="F124" s="88"/>
      <c r="G124" s="96">
        <v>-661829</v>
      </c>
      <c r="H124" s="88"/>
      <c r="I124" s="96">
        <v>-60984</v>
      </c>
      <c r="J124" s="88"/>
      <c r="K124" s="96">
        <v>1000</v>
      </c>
      <c r="L124" s="88"/>
      <c r="M124" s="96">
        <v>600845</v>
      </c>
      <c r="N124" s="88"/>
      <c r="O124" s="96">
        <v>401690</v>
      </c>
      <c r="P124" s="88"/>
      <c r="Q124" s="96">
        <v>199155</v>
      </c>
      <c r="R124" s="96"/>
      <c r="S124" s="58"/>
      <c r="T124" s="58"/>
    </row>
    <row r="125" spans="1:20" ht="21.75" customHeight="1" x14ac:dyDescent="0.2">
      <c r="A125" s="8" t="s">
        <v>571</v>
      </c>
      <c r="C125" s="96">
        <v>50000</v>
      </c>
      <c r="D125" s="88"/>
      <c r="E125" s="96">
        <v>23643910</v>
      </c>
      <c r="F125" s="88"/>
      <c r="G125" s="96">
        <v>-25793357</v>
      </c>
      <c r="H125" s="88"/>
      <c r="I125" s="96">
        <v>-2149447</v>
      </c>
      <c r="J125" s="88"/>
      <c r="K125" s="96">
        <v>50000</v>
      </c>
      <c r="L125" s="88"/>
      <c r="M125" s="96">
        <v>23643910</v>
      </c>
      <c r="N125" s="88"/>
      <c r="O125" s="96">
        <v>25787821</v>
      </c>
      <c r="P125" s="88"/>
      <c r="Q125" s="96">
        <v>-2143911</v>
      </c>
      <c r="R125" s="96"/>
      <c r="S125" s="58"/>
      <c r="T125" s="58"/>
    </row>
    <row r="126" spans="1:20" ht="21.75" customHeight="1" x14ac:dyDescent="0.2">
      <c r="A126" s="8" t="s">
        <v>572</v>
      </c>
      <c r="C126" s="96">
        <v>51000</v>
      </c>
      <c r="D126" s="88"/>
      <c r="E126" s="96">
        <v>31866792</v>
      </c>
      <c r="F126" s="88"/>
      <c r="G126" s="96">
        <v>-32631594</v>
      </c>
      <c r="H126" s="88"/>
      <c r="I126" s="96">
        <v>-764802</v>
      </c>
      <c r="J126" s="88"/>
      <c r="K126" s="96">
        <v>51000</v>
      </c>
      <c r="L126" s="88"/>
      <c r="M126" s="96">
        <v>31866792</v>
      </c>
      <c r="N126" s="88"/>
      <c r="O126" s="96">
        <v>32623584</v>
      </c>
      <c r="P126" s="88"/>
      <c r="Q126" s="96">
        <v>-756792</v>
      </c>
      <c r="R126" s="96"/>
      <c r="S126" s="58"/>
      <c r="T126" s="58"/>
    </row>
    <row r="127" spans="1:20" ht="21.75" customHeight="1" x14ac:dyDescent="0.2">
      <c r="A127" s="8" t="s">
        <v>573</v>
      </c>
      <c r="C127" s="96">
        <v>47000</v>
      </c>
      <c r="D127" s="88"/>
      <c r="E127" s="96">
        <v>36086705</v>
      </c>
      <c r="F127" s="88"/>
      <c r="G127" s="96">
        <v>-37528610</v>
      </c>
      <c r="H127" s="88"/>
      <c r="I127" s="96">
        <v>-1441905</v>
      </c>
      <c r="J127" s="88"/>
      <c r="K127" s="96">
        <v>47000</v>
      </c>
      <c r="L127" s="88"/>
      <c r="M127" s="96">
        <v>36086705</v>
      </c>
      <c r="N127" s="88"/>
      <c r="O127" s="96">
        <v>39423410</v>
      </c>
      <c r="P127" s="88"/>
      <c r="Q127" s="96">
        <v>-3336705</v>
      </c>
      <c r="R127" s="96"/>
      <c r="S127" s="58"/>
      <c r="T127" s="58"/>
    </row>
    <row r="128" spans="1:20" ht="21.75" customHeight="1" x14ac:dyDescent="0.2">
      <c r="A128" s="8" t="s">
        <v>363</v>
      </c>
      <c r="C128" s="96">
        <v>103144000</v>
      </c>
      <c r="D128" s="88"/>
      <c r="E128" s="96">
        <v>10621096363</v>
      </c>
      <c r="F128" s="88"/>
      <c r="G128" s="96">
        <v>-12817276767</v>
      </c>
      <c r="H128" s="88"/>
      <c r="I128" s="96">
        <v>-2196180404</v>
      </c>
      <c r="J128" s="88"/>
      <c r="K128" s="96">
        <v>103144000</v>
      </c>
      <c r="L128" s="88"/>
      <c r="M128" s="96">
        <v>10621096363</v>
      </c>
      <c r="N128" s="88"/>
      <c r="O128" s="96">
        <v>12825624092</v>
      </c>
      <c r="P128" s="88"/>
      <c r="Q128" s="96">
        <v>-2204527729</v>
      </c>
      <c r="R128" s="96"/>
      <c r="S128" s="58"/>
      <c r="T128" s="58"/>
    </row>
    <row r="129" spans="1:20" ht="21.75" customHeight="1" x14ac:dyDescent="0.2">
      <c r="A129" s="8" t="s">
        <v>574</v>
      </c>
      <c r="C129" s="96">
        <v>2408000</v>
      </c>
      <c r="D129" s="88"/>
      <c r="E129" s="96">
        <v>568141665</v>
      </c>
      <c r="F129" s="88"/>
      <c r="G129" s="96">
        <v>-678881141</v>
      </c>
      <c r="H129" s="88"/>
      <c r="I129" s="96">
        <v>-110739476</v>
      </c>
      <c r="J129" s="88"/>
      <c r="K129" s="96">
        <v>2408000</v>
      </c>
      <c r="L129" s="88"/>
      <c r="M129" s="96">
        <v>568141665</v>
      </c>
      <c r="N129" s="88"/>
      <c r="O129" s="96">
        <v>808727330</v>
      </c>
      <c r="P129" s="88"/>
      <c r="Q129" s="96">
        <v>-240585665</v>
      </c>
      <c r="R129" s="96"/>
      <c r="S129" s="58"/>
      <c r="T129" s="58"/>
    </row>
    <row r="130" spans="1:20" ht="21.75" customHeight="1" x14ac:dyDescent="0.2">
      <c r="A130" s="8" t="s">
        <v>575</v>
      </c>
      <c r="C130" s="96">
        <v>1458000</v>
      </c>
      <c r="D130" s="88"/>
      <c r="E130" s="96">
        <v>870201865</v>
      </c>
      <c r="F130" s="88"/>
      <c r="G130" s="96">
        <v>-1040743940</v>
      </c>
      <c r="H130" s="88"/>
      <c r="I130" s="96">
        <v>-170542075</v>
      </c>
      <c r="J130" s="88"/>
      <c r="K130" s="96">
        <v>1458000</v>
      </c>
      <c r="L130" s="88"/>
      <c r="M130" s="96">
        <v>870201865</v>
      </c>
      <c r="N130" s="88"/>
      <c r="O130" s="96">
        <v>643663731</v>
      </c>
      <c r="P130" s="88"/>
      <c r="Q130" s="96">
        <v>226538134</v>
      </c>
      <c r="R130" s="96"/>
      <c r="S130" s="58"/>
      <c r="T130" s="58"/>
    </row>
    <row r="131" spans="1:20" ht="21.75" customHeight="1" x14ac:dyDescent="0.2">
      <c r="A131" s="8" t="s">
        <v>576</v>
      </c>
      <c r="C131" s="96">
        <v>600000</v>
      </c>
      <c r="D131" s="88"/>
      <c r="E131" s="96">
        <v>68382387</v>
      </c>
      <c r="F131" s="88"/>
      <c r="G131" s="96">
        <v>-127164774</v>
      </c>
      <c r="H131" s="88"/>
      <c r="I131" s="96">
        <v>-58782387</v>
      </c>
      <c r="J131" s="88"/>
      <c r="K131" s="96">
        <v>600000</v>
      </c>
      <c r="L131" s="88"/>
      <c r="M131" s="96">
        <v>68382387</v>
      </c>
      <c r="N131" s="88"/>
      <c r="O131" s="96">
        <v>127164774</v>
      </c>
      <c r="P131" s="88"/>
      <c r="Q131" s="96">
        <v>-58782387</v>
      </c>
      <c r="R131" s="96"/>
      <c r="S131" s="58"/>
      <c r="T131" s="58"/>
    </row>
    <row r="132" spans="1:20" ht="21.75" customHeight="1" x14ac:dyDescent="0.2">
      <c r="A132" s="8" t="s">
        <v>578</v>
      </c>
      <c r="C132" s="96">
        <v>40000</v>
      </c>
      <c r="D132" s="88"/>
      <c r="E132" s="96">
        <v>6318372</v>
      </c>
      <c r="F132" s="88"/>
      <c r="G132" s="96">
        <v>-10237362</v>
      </c>
      <c r="H132" s="88"/>
      <c r="I132" s="96">
        <v>-3918990</v>
      </c>
      <c r="J132" s="88"/>
      <c r="K132" s="96">
        <v>40000</v>
      </c>
      <c r="L132" s="88"/>
      <c r="M132" s="96">
        <v>6318372</v>
      </c>
      <c r="N132" s="88"/>
      <c r="O132" s="96">
        <v>-19373256</v>
      </c>
      <c r="P132" s="88"/>
      <c r="Q132" s="96">
        <v>25691628</v>
      </c>
      <c r="R132" s="96"/>
      <c r="S132" s="58"/>
      <c r="T132" s="58"/>
    </row>
    <row r="133" spans="1:20" ht="21.75" customHeight="1" x14ac:dyDescent="0.2">
      <c r="A133" s="8" t="s">
        <v>355</v>
      </c>
      <c r="C133" s="96">
        <v>114604000</v>
      </c>
      <c r="D133" s="88"/>
      <c r="E133" s="96">
        <v>1145744894</v>
      </c>
      <c r="F133" s="88"/>
      <c r="G133" s="96">
        <v>275152541</v>
      </c>
      <c r="H133" s="88"/>
      <c r="I133" s="96">
        <v>1420897435</v>
      </c>
      <c r="J133" s="88"/>
      <c r="K133" s="96">
        <v>114604000</v>
      </c>
      <c r="L133" s="88"/>
      <c r="M133" s="96">
        <v>1145744894</v>
      </c>
      <c r="N133" s="88"/>
      <c r="O133" s="96">
        <v>-1124875779</v>
      </c>
      <c r="P133" s="88"/>
      <c r="Q133" s="96">
        <v>2270620673</v>
      </c>
      <c r="R133" s="96"/>
      <c r="S133" s="58"/>
      <c r="T133" s="58"/>
    </row>
    <row r="134" spans="1:20" ht="21.75" customHeight="1" x14ac:dyDescent="0.2">
      <c r="A134" s="8" t="s">
        <v>579</v>
      </c>
      <c r="C134" s="96">
        <v>1000</v>
      </c>
      <c r="D134" s="88"/>
      <c r="E134" s="96">
        <v>821788</v>
      </c>
      <c r="F134" s="88"/>
      <c r="G134" s="96">
        <v>-964751</v>
      </c>
      <c r="H134" s="88"/>
      <c r="I134" s="96">
        <v>-142963</v>
      </c>
      <c r="J134" s="88"/>
      <c r="K134" s="96">
        <v>1000</v>
      </c>
      <c r="L134" s="88"/>
      <c r="M134" s="96">
        <v>821788</v>
      </c>
      <c r="N134" s="88"/>
      <c r="O134" s="96">
        <v>993576</v>
      </c>
      <c r="P134" s="88"/>
      <c r="Q134" s="96">
        <v>-171788</v>
      </c>
      <c r="R134" s="96"/>
      <c r="S134" s="58"/>
      <c r="T134" s="58"/>
    </row>
    <row r="135" spans="1:20" ht="21.75" customHeight="1" x14ac:dyDescent="0.2">
      <c r="A135" s="8" t="s">
        <v>580</v>
      </c>
      <c r="C135" s="96">
        <v>1000</v>
      </c>
      <c r="D135" s="88"/>
      <c r="E135" s="96">
        <v>496872</v>
      </c>
      <c r="F135" s="88"/>
      <c r="G135" s="96">
        <v>-541744</v>
      </c>
      <c r="H135" s="88"/>
      <c r="I135" s="96">
        <v>-44872</v>
      </c>
      <c r="J135" s="88"/>
      <c r="K135" s="96">
        <v>1000</v>
      </c>
      <c r="L135" s="88"/>
      <c r="M135" s="96">
        <v>496872</v>
      </c>
      <c r="N135" s="88"/>
      <c r="O135" s="96">
        <v>541744</v>
      </c>
      <c r="P135" s="88"/>
      <c r="Q135" s="96">
        <v>-44872</v>
      </c>
      <c r="R135" s="96"/>
      <c r="S135" s="58"/>
      <c r="T135" s="58"/>
    </row>
    <row r="136" spans="1:20" ht="21.75" customHeight="1" x14ac:dyDescent="0.2">
      <c r="A136" s="8" t="s">
        <v>581</v>
      </c>
      <c r="C136" s="96">
        <v>45000</v>
      </c>
      <c r="D136" s="88"/>
      <c r="E136" s="96">
        <v>22494206</v>
      </c>
      <c r="F136" s="88"/>
      <c r="G136" s="96">
        <v>-34641077</v>
      </c>
      <c r="H136" s="88"/>
      <c r="I136" s="96">
        <v>-12146871</v>
      </c>
      <c r="J136" s="88"/>
      <c r="K136" s="96">
        <v>45000</v>
      </c>
      <c r="L136" s="88"/>
      <c r="M136" s="96">
        <v>22494206</v>
      </c>
      <c r="N136" s="88"/>
      <c r="O136" s="96">
        <v>34638412</v>
      </c>
      <c r="P136" s="88"/>
      <c r="Q136" s="96">
        <v>-12144206</v>
      </c>
      <c r="R136" s="96"/>
      <c r="S136" s="58"/>
      <c r="T136" s="58"/>
    </row>
    <row r="137" spans="1:20" ht="21.75" customHeight="1" x14ac:dyDescent="0.2">
      <c r="A137" s="8" t="s">
        <v>582</v>
      </c>
      <c r="C137" s="96">
        <v>540000</v>
      </c>
      <c r="D137" s="88"/>
      <c r="E137" s="96">
        <v>52906373</v>
      </c>
      <c r="F137" s="88"/>
      <c r="G137" s="96">
        <v>2587254</v>
      </c>
      <c r="H137" s="88"/>
      <c r="I137" s="96">
        <v>55493627</v>
      </c>
      <c r="J137" s="88"/>
      <c r="K137" s="96">
        <v>540000</v>
      </c>
      <c r="L137" s="88"/>
      <c r="M137" s="96">
        <v>52906373</v>
      </c>
      <c r="N137" s="88"/>
      <c r="O137" s="96">
        <v>-2587254</v>
      </c>
      <c r="P137" s="88"/>
      <c r="Q137" s="96">
        <v>55493627</v>
      </c>
      <c r="R137" s="96"/>
      <c r="S137" s="58"/>
      <c r="T137" s="58"/>
    </row>
    <row r="138" spans="1:20" ht="21.75" customHeight="1" x14ac:dyDescent="0.2">
      <c r="A138" s="8" t="s">
        <v>362</v>
      </c>
      <c r="C138" s="96">
        <v>129079000</v>
      </c>
      <c r="D138" s="88"/>
      <c r="E138" s="96">
        <v>30454799869</v>
      </c>
      <c r="F138" s="88"/>
      <c r="G138" s="96">
        <v>-38546510308</v>
      </c>
      <c r="H138" s="88"/>
      <c r="I138" s="96">
        <v>-8091710439</v>
      </c>
      <c r="J138" s="88"/>
      <c r="K138" s="96">
        <v>129079000</v>
      </c>
      <c r="L138" s="88"/>
      <c r="M138" s="96">
        <v>30454799869</v>
      </c>
      <c r="N138" s="88"/>
      <c r="O138" s="96">
        <v>39873489307</v>
      </c>
      <c r="P138" s="88"/>
      <c r="Q138" s="96">
        <v>-9418689438</v>
      </c>
      <c r="R138" s="96"/>
      <c r="S138" s="58"/>
      <c r="T138" s="58"/>
    </row>
    <row r="139" spans="1:20" ht="21.75" customHeight="1" x14ac:dyDescent="0.2">
      <c r="A139" s="8" t="s">
        <v>583</v>
      </c>
      <c r="C139" s="96">
        <v>12000</v>
      </c>
      <c r="D139" s="88"/>
      <c r="E139" s="96">
        <v>4222912</v>
      </c>
      <c r="F139" s="88"/>
      <c r="G139" s="96">
        <v>-5098687</v>
      </c>
      <c r="H139" s="88"/>
      <c r="I139" s="96">
        <v>-875775</v>
      </c>
      <c r="J139" s="88"/>
      <c r="K139" s="96">
        <v>12000</v>
      </c>
      <c r="L139" s="88"/>
      <c r="M139" s="96">
        <v>4222912</v>
      </c>
      <c r="N139" s="88"/>
      <c r="O139" s="96">
        <v>4946824</v>
      </c>
      <c r="P139" s="88"/>
      <c r="Q139" s="96">
        <v>-723912</v>
      </c>
      <c r="R139" s="96"/>
      <c r="S139" s="58"/>
      <c r="T139" s="58"/>
    </row>
    <row r="140" spans="1:20" ht="21.75" customHeight="1" x14ac:dyDescent="0.2">
      <c r="A140" s="8" t="s">
        <v>584</v>
      </c>
      <c r="C140" s="96">
        <v>700000</v>
      </c>
      <c r="D140" s="88"/>
      <c r="E140" s="96">
        <v>251935110</v>
      </c>
      <c r="F140" s="88"/>
      <c r="G140" s="96">
        <v>-328870220</v>
      </c>
      <c r="H140" s="88"/>
      <c r="I140" s="96">
        <v>-76935110</v>
      </c>
      <c r="J140" s="88"/>
      <c r="K140" s="96">
        <v>700000</v>
      </c>
      <c r="L140" s="88"/>
      <c r="M140" s="96">
        <v>251935110</v>
      </c>
      <c r="N140" s="88"/>
      <c r="O140" s="96">
        <v>328870220</v>
      </c>
      <c r="P140" s="88"/>
      <c r="Q140" s="96">
        <v>-76935110</v>
      </c>
      <c r="R140" s="96"/>
      <c r="S140" s="58"/>
      <c r="T140" s="58"/>
    </row>
    <row r="141" spans="1:20" ht="21.75" customHeight="1" x14ac:dyDescent="0.2">
      <c r="A141" s="8" t="s">
        <v>585</v>
      </c>
      <c r="C141" s="96">
        <v>620000</v>
      </c>
      <c r="D141" s="88"/>
      <c r="E141" s="96">
        <v>82438766</v>
      </c>
      <c r="F141" s="88"/>
      <c r="G141" s="96">
        <v>-102273657</v>
      </c>
      <c r="H141" s="88"/>
      <c r="I141" s="96">
        <v>-19834891</v>
      </c>
      <c r="J141" s="88"/>
      <c r="K141" s="96">
        <v>620000</v>
      </c>
      <c r="L141" s="88"/>
      <c r="M141" s="96">
        <v>82438766</v>
      </c>
      <c r="N141" s="88"/>
      <c r="O141" s="96">
        <v>102377533</v>
      </c>
      <c r="P141" s="88"/>
      <c r="Q141" s="96">
        <v>-19938767</v>
      </c>
      <c r="R141" s="96"/>
      <c r="S141" s="58"/>
      <c r="T141" s="58"/>
    </row>
    <row r="142" spans="1:20" ht="21.75" customHeight="1" x14ac:dyDescent="0.2">
      <c r="A142" s="8" t="s">
        <v>586</v>
      </c>
      <c r="C142" s="96">
        <v>11000</v>
      </c>
      <c r="D142" s="88"/>
      <c r="E142" s="96">
        <v>7687020</v>
      </c>
      <c r="F142" s="88"/>
      <c r="G142" s="96">
        <v>-7181151</v>
      </c>
      <c r="H142" s="88"/>
      <c r="I142" s="96">
        <v>505869</v>
      </c>
      <c r="J142" s="88"/>
      <c r="K142" s="96">
        <v>11000</v>
      </c>
      <c r="L142" s="88"/>
      <c r="M142" s="96">
        <v>7687020</v>
      </c>
      <c r="N142" s="88"/>
      <c r="O142" s="96">
        <v>9474040</v>
      </c>
      <c r="P142" s="88"/>
      <c r="Q142" s="96">
        <v>-1787020</v>
      </c>
      <c r="R142" s="96"/>
      <c r="S142" s="58"/>
      <c r="T142" s="58"/>
    </row>
    <row r="143" spans="1:20" ht="21.75" customHeight="1" x14ac:dyDescent="0.2">
      <c r="A143" s="8" t="s">
        <v>587</v>
      </c>
      <c r="C143" s="96">
        <v>300000</v>
      </c>
      <c r="D143" s="88"/>
      <c r="E143" s="96">
        <v>86977597</v>
      </c>
      <c r="F143" s="88"/>
      <c r="G143" s="96">
        <v>-112455194</v>
      </c>
      <c r="H143" s="88"/>
      <c r="I143" s="96">
        <v>-25477597</v>
      </c>
      <c r="J143" s="88"/>
      <c r="K143" s="96">
        <v>300000</v>
      </c>
      <c r="L143" s="88"/>
      <c r="M143" s="96">
        <v>86977597</v>
      </c>
      <c r="N143" s="88"/>
      <c r="O143" s="96">
        <v>112455194</v>
      </c>
      <c r="P143" s="88"/>
      <c r="Q143" s="96">
        <v>-25477597</v>
      </c>
      <c r="R143" s="96"/>
      <c r="S143" s="58"/>
      <c r="T143" s="58"/>
    </row>
    <row r="144" spans="1:20" ht="21.75" customHeight="1" x14ac:dyDescent="0.2">
      <c r="A144" s="8" t="s">
        <v>588</v>
      </c>
      <c r="C144" s="96">
        <v>1000</v>
      </c>
      <c r="D144" s="88"/>
      <c r="E144" s="96">
        <v>788796</v>
      </c>
      <c r="F144" s="88"/>
      <c r="G144" s="96">
        <v>-598844</v>
      </c>
      <c r="H144" s="88"/>
      <c r="I144" s="96">
        <v>189952</v>
      </c>
      <c r="J144" s="88"/>
      <c r="K144" s="96">
        <v>1000</v>
      </c>
      <c r="L144" s="88"/>
      <c r="M144" s="96">
        <v>788796</v>
      </c>
      <c r="N144" s="88"/>
      <c r="O144" s="96">
        <v>577592</v>
      </c>
      <c r="P144" s="88"/>
      <c r="Q144" s="96">
        <v>211204</v>
      </c>
      <c r="R144" s="96"/>
      <c r="S144" s="58"/>
      <c r="T144" s="58"/>
    </row>
    <row r="145" spans="1:20" ht="21.75" customHeight="1" x14ac:dyDescent="0.2">
      <c r="A145" s="8" t="s">
        <v>356</v>
      </c>
      <c r="C145" s="96">
        <v>100997000</v>
      </c>
      <c r="D145" s="88"/>
      <c r="E145" s="96">
        <v>9592244360</v>
      </c>
      <c r="F145" s="88"/>
      <c r="G145" s="96">
        <v>-11173752490</v>
      </c>
      <c r="H145" s="88"/>
      <c r="I145" s="96">
        <v>-1581508130</v>
      </c>
      <c r="J145" s="88"/>
      <c r="K145" s="96">
        <v>100997000</v>
      </c>
      <c r="L145" s="88"/>
      <c r="M145" s="96">
        <v>9592244360</v>
      </c>
      <c r="N145" s="88"/>
      <c r="O145" s="96">
        <v>8730005927</v>
      </c>
      <c r="P145" s="88"/>
      <c r="Q145" s="96">
        <v>862238433</v>
      </c>
      <c r="R145" s="96"/>
      <c r="S145" s="58"/>
      <c r="T145" s="58"/>
    </row>
    <row r="146" spans="1:20" ht="21.75" customHeight="1" x14ac:dyDescent="0.2">
      <c r="A146" s="8" t="s">
        <v>589</v>
      </c>
      <c r="C146" s="78">
        <v>600000</v>
      </c>
      <c r="D146" s="97"/>
      <c r="E146" s="78">
        <v>74980687</v>
      </c>
      <c r="F146" s="97"/>
      <c r="G146" s="78">
        <v>119961374</v>
      </c>
      <c r="H146" s="97"/>
      <c r="I146" s="78">
        <v>-44980687</v>
      </c>
      <c r="J146" s="97"/>
      <c r="K146" s="78">
        <v>600000</v>
      </c>
      <c r="L146" s="97"/>
      <c r="M146" s="78">
        <v>74980687</v>
      </c>
      <c r="N146" s="97"/>
      <c r="O146" s="78">
        <v>119961374</v>
      </c>
      <c r="P146" s="97"/>
      <c r="Q146" s="78">
        <v>-44980687</v>
      </c>
      <c r="R146" s="78"/>
      <c r="S146" s="58"/>
      <c r="T146" s="58"/>
    </row>
    <row r="147" spans="1:20" ht="21.75" customHeight="1" x14ac:dyDescent="0.2">
      <c r="A147" s="29" t="s">
        <v>763</v>
      </c>
      <c r="C147" s="78"/>
      <c r="D147" s="97"/>
      <c r="E147" s="78"/>
      <c r="F147" s="97"/>
      <c r="G147" s="78"/>
      <c r="H147" s="97"/>
      <c r="I147" s="78"/>
      <c r="J147" s="97"/>
      <c r="K147" s="78"/>
      <c r="L147" s="97"/>
      <c r="M147" s="78"/>
      <c r="N147" s="97"/>
      <c r="O147" s="78"/>
      <c r="P147" s="97"/>
      <c r="Q147" s="78">
        <v>702913</v>
      </c>
      <c r="R147" s="78"/>
      <c r="S147" s="58"/>
      <c r="T147" s="58"/>
    </row>
    <row r="148" spans="1:20" ht="21.75" customHeight="1" thickBot="1" x14ac:dyDescent="0.25">
      <c r="A148" s="12" t="s">
        <v>75</v>
      </c>
      <c r="C148" s="78"/>
      <c r="D148" s="88"/>
      <c r="E148" s="85">
        <f>SUM(E116:E147)</f>
        <v>4422051996866</v>
      </c>
      <c r="F148" s="88"/>
      <c r="G148" s="85">
        <f>SUM(G116:G147)</f>
        <v>3949060297712</v>
      </c>
      <c r="H148" s="88"/>
      <c r="I148" s="85">
        <f>SUM(I116:I147)</f>
        <v>196184621433</v>
      </c>
      <c r="J148" s="88"/>
      <c r="K148" s="85">
        <f>SUM(K116:K147)</f>
        <v>2899508458</v>
      </c>
      <c r="L148" s="88"/>
      <c r="M148" s="85">
        <f>SUM(M116:M147)</f>
        <v>4422051996866</v>
      </c>
      <c r="N148" s="88"/>
      <c r="O148" s="85">
        <f>SUM(O116:O147)</f>
        <v>4428263745900</v>
      </c>
      <c r="P148" s="88"/>
      <c r="Q148" s="85">
        <f>SUM(Q116:Q147)</f>
        <v>-6211046121</v>
      </c>
      <c r="R148" s="58"/>
      <c r="S148" s="58"/>
    </row>
    <row r="149" spans="1:20" ht="13.5" thickTop="1" x14ac:dyDescent="0.2">
      <c r="S149" s="58"/>
    </row>
    <row r="150" spans="1:20" ht="18.75" x14ac:dyDescent="0.2">
      <c r="A150" s="29"/>
      <c r="Q150" s="78"/>
      <c r="R150" s="58"/>
      <c r="S150" s="58"/>
    </row>
    <row r="151" spans="1:20" ht="18.75" x14ac:dyDescent="0.2">
      <c r="A151" s="196">
        <v>33</v>
      </c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58"/>
      <c r="S151" s="58"/>
    </row>
    <row r="152" spans="1:20" ht="18.75" x14ac:dyDescent="0.2">
      <c r="A152" s="29"/>
      <c r="Q152" s="78"/>
      <c r="S152" s="58"/>
    </row>
    <row r="153" spans="1:20" ht="18.75" x14ac:dyDescent="0.2">
      <c r="A153" s="29"/>
      <c r="Q153" s="78"/>
      <c r="S153" s="58"/>
    </row>
    <row r="154" spans="1:20" ht="18.75" x14ac:dyDescent="0.2">
      <c r="A154" s="29"/>
      <c r="Q154" s="78"/>
      <c r="S154" s="58"/>
    </row>
    <row r="155" spans="1:20" ht="18.75" x14ac:dyDescent="0.2">
      <c r="A155" s="29"/>
      <c r="Q155" s="78"/>
      <c r="S155" s="58"/>
    </row>
    <row r="156" spans="1:20" ht="18.75" x14ac:dyDescent="0.2">
      <c r="A156" s="29"/>
      <c r="Q156" s="78"/>
      <c r="S156" s="58"/>
    </row>
    <row r="157" spans="1:20" x14ac:dyDescent="0.2">
      <c r="Q157" s="58"/>
    </row>
    <row r="158" spans="1:20" x14ac:dyDescent="0.2">
      <c r="Q158" s="58"/>
    </row>
  </sheetData>
  <mergeCells count="28">
    <mergeCell ref="A151:Q151"/>
    <mergeCell ref="A109:Q109"/>
    <mergeCell ref="A110:Q110"/>
    <mergeCell ref="A111:Q111"/>
    <mergeCell ref="A112:Q112"/>
    <mergeCell ref="C114:I114"/>
    <mergeCell ref="K114:Q114"/>
    <mergeCell ref="A113:Q113"/>
    <mergeCell ref="A73:Q73"/>
    <mergeCell ref="A74:Q74"/>
    <mergeCell ref="A75:Q75"/>
    <mergeCell ref="A76:Q76"/>
    <mergeCell ref="C78:I78"/>
    <mergeCell ref="K78:Q78"/>
    <mergeCell ref="A77:Q77"/>
    <mergeCell ref="A37:Q37"/>
    <mergeCell ref="A38:Q38"/>
    <mergeCell ref="A39:Q39"/>
    <mergeCell ref="A40:Q40"/>
    <mergeCell ref="C42:I42"/>
    <mergeCell ref="K42:Q42"/>
    <mergeCell ref="A41:Q41"/>
    <mergeCell ref="A2:Q2"/>
    <mergeCell ref="A3:Q3"/>
    <mergeCell ref="C6:I6"/>
    <mergeCell ref="K6:Q6"/>
    <mergeCell ref="A1:Q1"/>
    <mergeCell ref="A5:Q5"/>
  </mergeCells>
  <conditionalFormatting sqref="A36">
    <cfRule type="duplicateValues" dxfId="14" priority="11"/>
  </conditionalFormatting>
  <conditionalFormatting sqref="A38:A40">
    <cfRule type="duplicateValues" dxfId="13" priority="10"/>
  </conditionalFormatting>
  <conditionalFormatting sqref="A41 A43:A44">
    <cfRule type="duplicateValues" dxfId="12" priority="9"/>
  </conditionalFormatting>
  <conditionalFormatting sqref="A72">
    <cfRule type="duplicateValues" dxfId="11" priority="7"/>
  </conditionalFormatting>
  <conditionalFormatting sqref="A73">
    <cfRule type="duplicateValues" dxfId="10" priority="8"/>
  </conditionalFormatting>
  <conditionalFormatting sqref="A74:A76">
    <cfRule type="duplicateValues" dxfId="9" priority="6"/>
  </conditionalFormatting>
  <conditionalFormatting sqref="A77:A80">
    <cfRule type="duplicateValues" dxfId="8" priority="5"/>
  </conditionalFormatting>
  <conditionalFormatting sqref="A108">
    <cfRule type="duplicateValues" dxfId="7" priority="3"/>
  </conditionalFormatting>
  <conditionalFormatting sqref="A109">
    <cfRule type="duplicateValues" dxfId="6" priority="4"/>
  </conditionalFormatting>
  <conditionalFormatting sqref="A110:A112">
    <cfRule type="duplicateValues" dxfId="5" priority="2"/>
  </conditionalFormatting>
  <conditionalFormatting sqref="A113:A116">
    <cfRule type="duplicateValues" dxfId="4" priority="1"/>
  </conditionalFormatting>
  <conditionalFormatting sqref="A117:A1048576 A1:A5 A7:A35 A37 A45:A71 A81:A107">
    <cfRule type="duplicateValues" dxfId="3" priority="12"/>
  </conditionalFormatting>
  <conditionalFormatting sqref="Q147">
    <cfRule type="duplicateValues" dxfId="2" priority="17"/>
  </conditionalFormatting>
  <conditionalFormatting sqref="Q150 Q152:Q156">
    <cfRule type="duplicateValues" dxfId="1" priority="14"/>
  </conditionalFormatting>
  <conditionalFormatting sqref="R8:R147">
    <cfRule type="duplicateValues" dxfId="0" priority="36"/>
  </conditionalFormatting>
  <printOptions horizontalCentered="1"/>
  <pageMargins left="0" right="0" top="0" bottom="0" header="0" footer="0"/>
  <pageSetup scale="64" fitToHeight="0" orientation="landscape" r:id="rId1"/>
  <rowBreaks count="2" manualBreakCount="2">
    <brk id="37" max="16" man="1"/>
    <brk id="10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7"/>
  <sheetViews>
    <sheetView rightToLeft="1" view="pageBreakPreview" zoomScale="75" zoomScaleNormal="100" zoomScaleSheetLayoutView="75" workbookViewId="0">
      <selection activeCell="AC11" sqref="AC11"/>
    </sheetView>
  </sheetViews>
  <sheetFormatPr defaultRowHeight="20.25" x14ac:dyDescent="0.3"/>
  <cols>
    <col min="1" max="1" width="4.28515625" style="16" bestFit="1" customWidth="1"/>
    <col min="2" max="2" width="2.5703125" style="16" customWidth="1"/>
    <col min="3" max="3" width="34.7109375" style="16" customWidth="1"/>
    <col min="4" max="4" width="1.28515625" style="16" customWidth="1"/>
    <col min="5" max="5" width="19.140625" style="16" bestFit="1" customWidth="1"/>
    <col min="6" max="6" width="1.28515625" style="16" customWidth="1"/>
    <col min="7" max="7" width="24.85546875" style="16" bestFit="1" customWidth="1"/>
    <col min="8" max="8" width="1.28515625" style="16" customWidth="1"/>
    <col min="9" max="9" width="24.7109375" style="16" bestFit="1" customWidth="1"/>
    <col min="10" max="10" width="1.28515625" style="16" customWidth="1"/>
    <col min="11" max="11" width="15.7109375" style="16" bestFit="1" customWidth="1"/>
    <col min="12" max="12" width="1.28515625" style="16" customWidth="1"/>
    <col min="13" max="13" width="21.140625" style="16" bestFit="1" customWidth="1"/>
    <col min="14" max="14" width="1.28515625" style="16" customWidth="1"/>
    <col min="15" max="15" width="18" style="16" bestFit="1" customWidth="1"/>
    <col min="16" max="16" width="1.28515625" style="16" customWidth="1"/>
    <col min="17" max="17" width="21.140625" style="16" bestFit="1" customWidth="1"/>
    <col min="18" max="18" width="1.28515625" style="16" customWidth="1"/>
    <col min="19" max="19" width="19.42578125" style="16" bestFit="1" customWidth="1"/>
    <col min="20" max="20" width="1.28515625" style="16" customWidth="1"/>
    <col min="21" max="21" width="10.85546875" style="16" customWidth="1"/>
    <col min="22" max="22" width="1.28515625" style="16" customWidth="1"/>
    <col min="23" max="23" width="24.28515625" style="16" customWidth="1"/>
    <col min="24" max="24" width="1.28515625" style="16" customWidth="1"/>
    <col min="25" max="25" width="24" style="16" customWidth="1"/>
    <col min="26" max="26" width="1.28515625" style="16" customWidth="1"/>
    <col min="27" max="27" width="10.42578125" style="145" customWidth="1"/>
    <col min="28" max="28" width="0.28515625" style="16" customWidth="1"/>
    <col min="29" max="29" width="27.5703125" style="16" bestFit="1" customWidth="1"/>
    <col min="30" max="16384" width="9.140625" style="16"/>
  </cols>
  <sheetData>
    <row r="1" spans="1:29" ht="26.2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</row>
    <row r="2" spans="1:29" ht="26.25" x14ac:dyDescent="0.3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</row>
    <row r="3" spans="1:29" ht="26.25" x14ac:dyDescent="0.3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</row>
    <row r="4" spans="1:29" ht="21.75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9" ht="29.25" customHeight="1" x14ac:dyDescent="0.3">
      <c r="A5" s="17" t="s">
        <v>3</v>
      </c>
      <c r="B5" s="190" t="s">
        <v>4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</row>
    <row r="6" spans="1:29" ht="29.25" customHeight="1" x14ac:dyDescent="0.3">
      <c r="A6" s="190" t="s">
        <v>5</v>
      </c>
      <c r="B6" s="190"/>
      <c r="C6" s="190" t="s">
        <v>6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</row>
    <row r="7" spans="1:29" ht="22.5" customHeight="1" x14ac:dyDescent="0.3">
      <c r="F7" s="191"/>
      <c r="G7" s="191"/>
      <c r="H7" s="191"/>
      <c r="I7" s="191"/>
      <c r="K7" s="191" t="s">
        <v>8</v>
      </c>
      <c r="L7" s="191"/>
      <c r="M7" s="191"/>
      <c r="N7" s="191"/>
      <c r="O7" s="191"/>
      <c r="P7" s="191"/>
      <c r="Q7" s="191"/>
      <c r="S7" s="191" t="s">
        <v>9</v>
      </c>
      <c r="T7" s="191"/>
      <c r="U7" s="191"/>
      <c r="V7" s="191"/>
      <c r="W7" s="191"/>
      <c r="X7" s="191"/>
      <c r="Y7" s="191"/>
      <c r="Z7" s="191"/>
      <c r="AA7" s="191"/>
    </row>
    <row r="8" spans="1:29" ht="19.5" customHeight="1" x14ac:dyDescent="0.3">
      <c r="A8" s="184" t="s">
        <v>12</v>
      </c>
      <c r="B8" s="184"/>
      <c r="C8" s="184"/>
      <c r="E8" s="184" t="s">
        <v>13</v>
      </c>
      <c r="F8" s="18"/>
      <c r="G8" s="180" t="s">
        <v>14</v>
      </c>
      <c r="H8" s="18"/>
      <c r="I8" s="180" t="s">
        <v>15</v>
      </c>
      <c r="K8" s="192" t="s">
        <v>10</v>
      </c>
      <c r="L8" s="192"/>
      <c r="M8" s="192"/>
      <c r="N8" s="18"/>
      <c r="O8" s="192" t="s">
        <v>11</v>
      </c>
      <c r="P8" s="192"/>
      <c r="Q8" s="192"/>
      <c r="S8" s="180" t="s">
        <v>13</v>
      </c>
      <c r="T8" s="18"/>
      <c r="U8" s="182" t="s">
        <v>17</v>
      </c>
      <c r="V8" s="18"/>
      <c r="W8" s="180" t="s">
        <v>14</v>
      </c>
      <c r="X8" s="18"/>
      <c r="Y8" s="180" t="s">
        <v>15</v>
      </c>
      <c r="Z8" s="18"/>
      <c r="AA8" s="194" t="s">
        <v>18</v>
      </c>
    </row>
    <row r="9" spans="1:29" ht="47.25" customHeight="1" x14ac:dyDescent="0.3">
      <c r="A9" s="181"/>
      <c r="B9" s="181"/>
      <c r="C9" s="181"/>
      <c r="E9" s="181"/>
      <c r="G9" s="181"/>
      <c r="I9" s="181"/>
      <c r="K9" s="19" t="s">
        <v>13</v>
      </c>
      <c r="L9" s="18"/>
      <c r="M9" s="19" t="s">
        <v>14</v>
      </c>
      <c r="O9" s="19" t="s">
        <v>13</v>
      </c>
      <c r="P9" s="18"/>
      <c r="Q9" s="19" t="s">
        <v>16</v>
      </c>
      <c r="S9" s="181"/>
      <c r="U9" s="183"/>
      <c r="W9" s="181"/>
      <c r="Y9" s="181"/>
      <c r="AA9" s="195"/>
    </row>
    <row r="10" spans="1:29" s="146" customFormat="1" ht="24.75" x14ac:dyDescent="0.2">
      <c r="A10" s="193" t="s">
        <v>19</v>
      </c>
      <c r="B10" s="193"/>
      <c r="C10" s="193"/>
      <c r="E10" s="147">
        <v>3981000</v>
      </c>
      <c r="G10" s="148">
        <v>28225226551</v>
      </c>
      <c r="I10" s="148">
        <v>26118266130</v>
      </c>
      <c r="K10" s="148">
        <v>0</v>
      </c>
      <c r="M10" s="148">
        <v>0</v>
      </c>
      <c r="O10" s="148">
        <v>0</v>
      </c>
      <c r="Q10" s="148">
        <v>0</v>
      </c>
      <c r="S10" s="148">
        <v>3981000</v>
      </c>
      <c r="U10" s="148">
        <v>6490</v>
      </c>
      <c r="W10" s="148">
        <v>28225226551</v>
      </c>
      <c r="Y10" s="148">
        <v>25682961694.5</v>
      </c>
      <c r="AA10" s="149">
        <v>5.6057528314153605E-3</v>
      </c>
      <c r="AC10" s="150"/>
    </row>
    <row r="11" spans="1:29" s="146" customFormat="1" ht="24.75" x14ac:dyDescent="0.2">
      <c r="A11" s="185" t="s">
        <v>20</v>
      </c>
      <c r="B11" s="185"/>
      <c r="C11" s="185"/>
      <c r="E11" s="151">
        <v>499000</v>
      </c>
      <c r="F11" s="151"/>
      <c r="G11" s="151">
        <v>2346302218</v>
      </c>
      <c r="H11" s="151"/>
      <c r="I11" s="151">
        <v>2392587749.9699998</v>
      </c>
      <c r="J11" s="151"/>
      <c r="K11" s="151">
        <v>0</v>
      </c>
      <c r="L11" s="151"/>
      <c r="M11" s="151">
        <v>0</v>
      </c>
      <c r="N11" s="151"/>
      <c r="O11" s="151">
        <v>0</v>
      </c>
      <c r="P11" s="151"/>
      <c r="Q11" s="151">
        <v>0</v>
      </c>
      <c r="R11" s="151"/>
      <c r="S11" s="151">
        <v>0</v>
      </c>
      <c r="T11" s="151"/>
      <c r="U11" s="151">
        <v>0</v>
      </c>
      <c r="V11" s="151"/>
      <c r="W11" s="151">
        <v>0</v>
      </c>
      <c r="X11" s="151"/>
      <c r="Y11" s="151">
        <v>0</v>
      </c>
      <c r="AA11" s="149">
        <v>0</v>
      </c>
    </row>
    <row r="12" spans="1:29" s="146" customFormat="1" ht="24.75" x14ac:dyDescent="0.2">
      <c r="A12" s="185" t="s">
        <v>21</v>
      </c>
      <c r="B12" s="185"/>
      <c r="C12" s="185"/>
      <c r="E12" s="151">
        <v>5868000</v>
      </c>
      <c r="F12" s="151"/>
      <c r="G12" s="151">
        <v>15955287430</v>
      </c>
      <c r="H12" s="151"/>
      <c r="I12" s="151">
        <v>16954153181.1</v>
      </c>
      <c r="J12" s="151"/>
      <c r="K12" s="151">
        <v>0</v>
      </c>
      <c r="L12" s="151"/>
      <c r="M12" s="151">
        <v>0</v>
      </c>
      <c r="N12" s="151"/>
      <c r="O12" s="151">
        <v>0</v>
      </c>
      <c r="P12" s="151"/>
      <c r="Q12" s="151">
        <v>0</v>
      </c>
      <c r="R12" s="151"/>
      <c r="S12" s="151">
        <v>0</v>
      </c>
      <c r="T12" s="151"/>
      <c r="U12" s="151">
        <v>0</v>
      </c>
      <c r="V12" s="151"/>
      <c r="W12" s="151">
        <v>0</v>
      </c>
      <c r="X12" s="151"/>
      <c r="Y12" s="151">
        <v>0</v>
      </c>
      <c r="AA12" s="149">
        <v>0</v>
      </c>
    </row>
    <row r="13" spans="1:29" s="146" customFormat="1" ht="24.75" x14ac:dyDescent="0.2">
      <c r="A13" s="185" t="s">
        <v>22</v>
      </c>
      <c r="B13" s="185"/>
      <c r="C13" s="185"/>
      <c r="E13" s="151">
        <v>715000</v>
      </c>
      <c r="F13" s="151"/>
      <c r="G13" s="151">
        <v>1182447257</v>
      </c>
      <c r="H13" s="151"/>
      <c r="I13" s="151">
        <v>1787039718.75</v>
      </c>
      <c r="J13" s="151"/>
      <c r="K13" s="151">
        <v>0</v>
      </c>
      <c r="L13" s="151"/>
      <c r="M13" s="151">
        <v>0</v>
      </c>
      <c r="N13" s="151"/>
      <c r="O13" s="151">
        <v>0</v>
      </c>
      <c r="P13" s="151"/>
      <c r="Q13" s="151">
        <v>0</v>
      </c>
      <c r="R13" s="151"/>
      <c r="S13" s="151">
        <v>0</v>
      </c>
      <c r="T13" s="151"/>
      <c r="U13" s="151">
        <v>0</v>
      </c>
      <c r="V13" s="151"/>
      <c r="W13" s="151">
        <v>0</v>
      </c>
      <c r="X13" s="151"/>
      <c r="Y13" s="151">
        <v>0</v>
      </c>
      <c r="AA13" s="149">
        <v>0</v>
      </c>
    </row>
    <row r="14" spans="1:29" s="146" customFormat="1" ht="24.75" x14ac:dyDescent="0.2">
      <c r="A14" s="185" t="s">
        <v>23</v>
      </c>
      <c r="B14" s="185"/>
      <c r="C14" s="185"/>
      <c r="E14" s="151">
        <v>5798000</v>
      </c>
      <c r="F14" s="151"/>
      <c r="G14" s="151">
        <v>4815778985</v>
      </c>
      <c r="H14" s="151"/>
      <c r="I14" s="151">
        <v>10433712627</v>
      </c>
      <c r="J14" s="151"/>
      <c r="K14" s="151">
        <v>0</v>
      </c>
      <c r="L14" s="151"/>
      <c r="M14" s="151">
        <v>0</v>
      </c>
      <c r="N14" s="151"/>
      <c r="O14" s="151">
        <v>0</v>
      </c>
      <c r="P14" s="151"/>
      <c r="Q14" s="151">
        <v>0</v>
      </c>
      <c r="R14" s="151"/>
      <c r="S14" s="151">
        <v>0</v>
      </c>
      <c r="T14" s="151"/>
      <c r="U14" s="151">
        <v>0</v>
      </c>
      <c r="V14" s="151"/>
      <c r="W14" s="151">
        <v>0</v>
      </c>
      <c r="X14" s="151"/>
      <c r="Y14" s="151">
        <v>0</v>
      </c>
      <c r="AA14" s="149">
        <v>0</v>
      </c>
    </row>
    <row r="15" spans="1:29" s="146" customFormat="1" ht="24.75" x14ac:dyDescent="0.2">
      <c r="A15" s="185" t="s">
        <v>24</v>
      </c>
      <c r="B15" s="185"/>
      <c r="C15" s="185"/>
      <c r="E15" s="151">
        <v>1119000</v>
      </c>
      <c r="F15" s="151"/>
      <c r="G15" s="151">
        <v>6156084784</v>
      </c>
      <c r="H15" s="151"/>
      <c r="I15" s="151">
        <v>3915491501.25</v>
      </c>
      <c r="J15" s="151"/>
      <c r="K15" s="151">
        <v>3001000</v>
      </c>
      <c r="L15" s="151"/>
      <c r="M15" s="151">
        <v>9653788209</v>
      </c>
      <c r="N15" s="151"/>
      <c r="O15" s="151">
        <v>0</v>
      </c>
      <c r="P15" s="151"/>
      <c r="Q15" s="151">
        <v>0</v>
      </c>
      <c r="R15" s="151"/>
      <c r="S15" s="151">
        <v>4117000</v>
      </c>
      <c r="T15" s="151"/>
      <c r="U15" s="151">
        <v>3734</v>
      </c>
      <c r="V15" s="151"/>
      <c r="W15" s="151">
        <v>15793368744</v>
      </c>
      <c r="X15" s="151"/>
      <c r="Y15" s="151">
        <v>15368919483.915001</v>
      </c>
      <c r="AA15" s="149">
        <v>3.3545338321008806E-3</v>
      </c>
    </row>
    <row r="16" spans="1:29" s="146" customFormat="1" ht="24.75" x14ac:dyDescent="0.2">
      <c r="A16" s="185" t="s">
        <v>25</v>
      </c>
      <c r="B16" s="185"/>
      <c r="C16" s="185"/>
      <c r="E16" s="151">
        <v>517000</v>
      </c>
      <c r="F16" s="151"/>
      <c r="G16" s="151">
        <v>965284468</v>
      </c>
      <c r="H16" s="151"/>
      <c r="I16" s="151">
        <v>968091652.1925</v>
      </c>
      <c r="J16" s="151"/>
      <c r="K16" s="151">
        <v>0</v>
      </c>
      <c r="L16" s="151"/>
      <c r="M16" s="151">
        <v>0</v>
      </c>
      <c r="N16" s="151"/>
      <c r="O16" s="151">
        <v>0</v>
      </c>
      <c r="P16" s="151"/>
      <c r="Q16" s="151">
        <v>0</v>
      </c>
      <c r="R16" s="151"/>
      <c r="S16" s="151">
        <v>0</v>
      </c>
      <c r="T16" s="151"/>
      <c r="U16" s="151">
        <v>0</v>
      </c>
      <c r="V16" s="151"/>
      <c r="W16" s="151">
        <v>0</v>
      </c>
      <c r="X16" s="151"/>
      <c r="Y16" s="151">
        <v>0</v>
      </c>
      <c r="AA16" s="149">
        <v>0</v>
      </c>
    </row>
    <row r="17" spans="1:27" s="146" customFormat="1" ht="24.75" x14ac:dyDescent="0.2">
      <c r="A17" s="185" t="s">
        <v>26</v>
      </c>
      <c r="B17" s="185"/>
      <c r="C17" s="185"/>
      <c r="E17" s="151">
        <v>393000</v>
      </c>
      <c r="F17" s="151"/>
      <c r="G17" s="151">
        <v>1375854191</v>
      </c>
      <c r="H17" s="151"/>
      <c r="I17" s="151">
        <v>233774787.48750001</v>
      </c>
      <c r="J17" s="151"/>
      <c r="K17" s="151">
        <v>0</v>
      </c>
      <c r="L17" s="151"/>
      <c r="M17" s="151">
        <v>0</v>
      </c>
      <c r="N17" s="151"/>
      <c r="O17" s="151">
        <v>0</v>
      </c>
      <c r="P17" s="151"/>
      <c r="Q17" s="151">
        <v>0</v>
      </c>
      <c r="R17" s="151"/>
      <c r="S17" s="151">
        <v>393000</v>
      </c>
      <c r="T17" s="151"/>
      <c r="U17" s="151">
        <v>358</v>
      </c>
      <c r="V17" s="151"/>
      <c r="W17" s="151">
        <v>1375854191</v>
      </c>
      <c r="X17" s="151"/>
      <c r="Y17" s="151">
        <v>140657771.29499999</v>
      </c>
      <c r="AA17" s="149">
        <v>3.0701003609968237E-5</v>
      </c>
    </row>
    <row r="18" spans="1:27" s="146" customFormat="1" ht="24.75" x14ac:dyDescent="0.2">
      <c r="A18" s="185" t="s">
        <v>27</v>
      </c>
      <c r="B18" s="185"/>
      <c r="C18" s="185"/>
      <c r="E18" s="151">
        <v>5916000</v>
      </c>
      <c r="F18" s="151"/>
      <c r="G18" s="151">
        <v>10965125590</v>
      </c>
      <c r="H18" s="151"/>
      <c r="I18" s="151">
        <v>35486859.780000001</v>
      </c>
      <c r="J18" s="151"/>
      <c r="K18" s="151">
        <v>0</v>
      </c>
      <c r="L18" s="151"/>
      <c r="M18" s="151">
        <v>0</v>
      </c>
      <c r="N18" s="151"/>
      <c r="O18" s="151">
        <v>0</v>
      </c>
      <c r="P18" s="151"/>
      <c r="Q18" s="151">
        <v>0</v>
      </c>
      <c r="R18" s="151"/>
      <c r="S18" s="151">
        <v>0</v>
      </c>
      <c r="T18" s="151"/>
      <c r="U18" s="151">
        <v>0</v>
      </c>
      <c r="V18" s="151"/>
      <c r="W18" s="151">
        <v>0</v>
      </c>
      <c r="X18" s="151"/>
      <c r="Y18" s="151">
        <v>0</v>
      </c>
      <c r="AA18" s="149">
        <v>0</v>
      </c>
    </row>
    <row r="19" spans="1:27" s="146" customFormat="1" ht="24.75" x14ac:dyDescent="0.2">
      <c r="A19" s="185" t="s">
        <v>28</v>
      </c>
      <c r="B19" s="185"/>
      <c r="C19" s="185"/>
      <c r="E19" s="151">
        <v>2081000</v>
      </c>
      <c r="F19" s="151"/>
      <c r="G19" s="151">
        <v>2155945008</v>
      </c>
      <c r="H19" s="151"/>
      <c r="I19" s="151">
        <v>3578398325.0999999</v>
      </c>
      <c r="J19" s="151"/>
      <c r="K19" s="151">
        <v>1000</v>
      </c>
      <c r="L19" s="151"/>
      <c r="M19" s="151">
        <v>2346601</v>
      </c>
      <c r="N19" s="151"/>
      <c r="O19" s="151">
        <v>0</v>
      </c>
      <c r="P19" s="151"/>
      <c r="Q19" s="151">
        <v>0</v>
      </c>
      <c r="R19" s="151"/>
      <c r="S19" s="151">
        <v>2082000</v>
      </c>
      <c r="T19" s="151"/>
      <c r="U19" s="151">
        <v>2233</v>
      </c>
      <c r="V19" s="151"/>
      <c r="W19" s="151">
        <v>2158291609</v>
      </c>
      <c r="X19" s="151"/>
      <c r="Y19" s="151">
        <v>4647908855.2049999</v>
      </c>
      <c r="AA19" s="149">
        <v>1.0144869012831037E-3</v>
      </c>
    </row>
    <row r="20" spans="1:27" s="146" customFormat="1" ht="24.75" x14ac:dyDescent="0.2">
      <c r="A20" s="185" t="s">
        <v>29</v>
      </c>
      <c r="B20" s="185"/>
      <c r="C20" s="185"/>
      <c r="E20" s="151">
        <v>999000</v>
      </c>
      <c r="F20" s="151"/>
      <c r="G20" s="151">
        <v>2297802021</v>
      </c>
      <c r="H20" s="151"/>
      <c r="I20" s="151">
        <v>729082212.97500002</v>
      </c>
      <c r="J20" s="151"/>
      <c r="K20" s="151">
        <v>0</v>
      </c>
      <c r="L20" s="151"/>
      <c r="M20" s="151">
        <v>0</v>
      </c>
      <c r="N20" s="151"/>
      <c r="O20" s="151">
        <v>0</v>
      </c>
      <c r="P20" s="151"/>
      <c r="Q20" s="151">
        <v>0</v>
      </c>
      <c r="R20" s="151"/>
      <c r="S20" s="151">
        <v>0</v>
      </c>
      <c r="T20" s="151"/>
      <c r="U20" s="151">
        <v>0</v>
      </c>
      <c r="V20" s="151"/>
      <c r="W20" s="151">
        <v>0</v>
      </c>
      <c r="X20" s="151"/>
      <c r="Y20" s="151">
        <v>0</v>
      </c>
      <c r="AA20" s="149">
        <v>0</v>
      </c>
    </row>
    <row r="21" spans="1:27" s="146" customFormat="1" ht="24.75" x14ac:dyDescent="0.2">
      <c r="A21" s="185" t="s">
        <v>30</v>
      </c>
      <c r="B21" s="185"/>
      <c r="C21" s="185"/>
      <c r="E21" s="151">
        <v>1000</v>
      </c>
      <c r="F21" s="151"/>
      <c r="G21" s="151">
        <v>1500386</v>
      </c>
      <c r="H21" s="151"/>
      <c r="I21" s="151">
        <v>1181695.635</v>
      </c>
      <c r="J21" s="151"/>
      <c r="K21" s="151">
        <v>0</v>
      </c>
      <c r="L21" s="151"/>
      <c r="M21" s="151">
        <v>0</v>
      </c>
      <c r="N21" s="151"/>
      <c r="O21" s="151">
        <v>0</v>
      </c>
      <c r="P21" s="151"/>
      <c r="Q21" s="151">
        <v>0</v>
      </c>
      <c r="R21" s="151"/>
      <c r="S21" s="151">
        <v>1000</v>
      </c>
      <c r="T21" s="151"/>
      <c r="U21" s="151">
        <v>1644</v>
      </c>
      <c r="V21" s="151"/>
      <c r="W21" s="151">
        <v>1500386</v>
      </c>
      <c r="X21" s="151"/>
      <c r="Y21" s="151">
        <v>1643576.67</v>
      </c>
      <c r="AA21" s="149">
        <v>3.5873917817950855E-7</v>
      </c>
    </row>
    <row r="22" spans="1:27" s="146" customFormat="1" ht="24.75" x14ac:dyDescent="0.2">
      <c r="A22" s="185" t="s">
        <v>31</v>
      </c>
      <c r="B22" s="185"/>
      <c r="C22" s="185"/>
      <c r="E22" s="151">
        <v>14200000</v>
      </c>
      <c r="F22" s="151"/>
      <c r="G22" s="151">
        <v>19928868358</v>
      </c>
      <c r="H22" s="151"/>
      <c r="I22" s="151">
        <v>4514437233</v>
      </c>
      <c r="J22" s="151"/>
      <c r="K22" s="151">
        <v>0</v>
      </c>
      <c r="L22" s="151"/>
      <c r="M22" s="151">
        <v>0</v>
      </c>
      <c r="N22" s="151"/>
      <c r="O22" s="151">
        <v>0</v>
      </c>
      <c r="P22" s="151"/>
      <c r="Q22" s="151">
        <v>0</v>
      </c>
      <c r="R22" s="151"/>
      <c r="S22" s="151">
        <v>0</v>
      </c>
      <c r="T22" s="151"/>
      <c r="U22" s="151">
        <v>0</v>
      </c>
      <c r="V22" s="151"/>
      <c r="W22" s="151">
        <v>0</v>
      </c>
      <c r="X22" s="151"/>
      <c r="Y22" s="151">
        <v>0</v>
      </c>
      <c r="AA22" s="149">
        <v>0</v>
      </c>
    </row>
    <row r="23" spans="1:27" s="146" customFormat="1" ht="24.75" x14ac:dyDescent="0.2">
      <c r="A23" s="185" t="s">
        <v>32</v>
      </c>
      <c r="B23" s="185"/>
      <c r="C23" s="185"/>
      <c r="E23" s="151">
        <v>1000</v>
      </c>
      <c r="F23" s="151"/>
      <c r="G23" s="151">
        <v>550141</v>
      </c>
      <c r="H23" s="151"/>
      <c r="I23" s="151">
        <v>549858.375</v>
      </c>
      <c r="J23" s="151"/>
      <c r="K23" s="151">
        <v>1000</v>
      </c>
      <c r="L23" s="151"/>
      <c r="M23" s="151">
        <v>700180</v>
      </c>
      <c r="N23" s="151"/>
      <c r="O23" s="151">
        <v>0</v>
      </c>
      <c r="P23" s="151"/>
      <c r="Q23" s="151">
        <v>0</v>
      </c>
      <c r="R23" s="151"/>
      <c r="S23" s="151">
        <v>2000</v>
      </c>
      <c r="T23" s="151"/>
      <c r="U23" s="151">
        <v>500</v>
      </c>
      <c r="V23" s="151"/>
      <c r="W23" s="151">
        <v>1250321</v>
      </c>
      <c r="X23" s="151"/>
      <c r="Y23" s="151">
        <v>999742.5</v>
      </c>
      <c r="AA23" s="149">
        <v>2.1821117894130692E-7</v>
      </c>
    </row>
    <row r="24" spans="1:27" s="146" customFormat="1" ht="24.75" x14ac:dyDescent="0.2">
      <c r="A24" s="185" t="s">
        <v>33</v>
      </c>
      <c r="B24" s="185"/>
      <c r="C24" s="185"/>
      <c r="E24" s="151">
        <v>6000000</v>
      </c>
      <c r="F24" s="151"/>
      <c r="G24" s="151">
        <v>1802773751</v>
      </c>
      <c r="H24" s="151"/>
      <c r="I24" s="151">
        <v>3659057550</v>
      </c>
      <c r="J24" s="151"/>
      <c r="K24" s="151">
        <v>2000</v>
      </c>
      <c r="L24" s="151"/>
      <c r="M24" s="151">
        <v>1430366</v>
      </c>
      <c r="N24" s="151"/>
      <c r="O24" s="151">
        <v>0</v>
      </c>
      <c r="P24" s="151"/>
      <c r="Q24" s="151">
        <v>0</v>
      </c>
      <c r="R24" s="151"/>
      <c r="S24" s="151">
        <v>6001000</v>
      </c>
      <c r="T24" s="151"/>
      <c r="U24" s="151">
        <v>590</v>
      </c>
      <c r="V24" s="151"/>
      <c r="W24" s="151">
        <v>1803903588</v>
      </c>
      <c r="X24" s="151"/>
      <c r="Y24" s="151">
        <v>3539678298.0749998</v>
      </c>
      <c r="AA24" s="149">
        <v>7.7259631804780181E-4</v>
      </c>
    </row>
    <row r="25" spans="1:27" s="146" customFormat="1" ht="24.75" x14ac:dyDescent="0.2">
      <c r="A25" s="185" t="s">
        <v>34</v>
      </c>
      <c r="B25" s="185"/>
      <c r="C25" s="185"/>
      <c r="E25" s="151">
        <v>5002000</v>
      </c>
      <c r="F25" s="151"/>
      <c r="G25" s="151">
        <v>2502444213</v>
      </c>
      <c r="H25" s="151"/>
      <c r="I25" s="151">
        <v>1450206475.6500001</v>
      </c>
      <c r="J25" s="151"/>
      <c r="K25" s="151">
        <v>2000</v>
      </c>
      <c r="L25" s="151"/>
      <c r="M25" s="151">
        <v>750192</v>
      </c>
      <c r="N25" s="151"/>
      <c r="O25" s="151">
        <v>0</v>
      </c>
      <c r="P25" s="151"/>
      <c r="Q25" s="151">
        <v>0</v>
      </c>
      <c r="R25" s="151"/>
      <c r="S25" s="151">
        <v>5003000</v>
      </c>
      <c r="T25" s="151"/>
      <c r="U25" s="151">
        <v>230</v>
      </c>
      <c r="V25" s="151"/>
      <c r="W25" s="151">
        <v>2502694116</v>
      </c>
      <c r="X25" s="151"/>
      <c r="Y25" s="151">
        <v>1150393697.325</v>
      </c>
      <c r="AA25" s="149">
        <v>2.5109342149597249E-4</v>
      </c>
    </row>
    <row r="26" spans="1:27" s="146" customFormat="1" ht="24.75" x14ac:dyDescent="0.2">
      <c r="A26" s="185" t="s">
        <v>35</v>
      </c>
      <c r="B26" s="185"/>
      <c r="C26" s="185"/>
      <c r="E26" s="151">
        <v>9000000</v>
      </c>
      <c r="F26" s="151"/>
      <c r="G26" s="151">
        <v>3601274907</v>
      </c>
      <c r="H26" s="151"/>
      <c r="I26" s="151">
        <v>1340654692.5</v>
      </c>
      <c r="J26" s="151"/>
      <c r="K26" s="151">
        <v>4000</v>
      </c>
      <c r="L26" s="151"/>
      <c r="M26" s="151">
        <v>555138</v>
      </c>
      <c r="N26" s="151"/>
      <c r="O26" s="151">
        <v>0</v>
      </c>
      <c r="P26" s="151"/>
      <c r="Q26" s="151">
        <v>0</v>
      </c>
      <c r="R26" s="151"/>
      <c r="S26" s="151">
        <v>9003000</v>
      </c>
      <c r="T26" s="151"/>
      <c r="U26" s="151">
        <v>109</v>
      </c>
      <c r="V26" s="151"/>
      <c r="W26" s="151">
        <v>3601429903</v>
      </c>
      <c r="X26" s="151"/>
      <c r="Y26" s="151">
        <v>981074308.29750001</v>
      </c>
      <c r="AA26" s="149">
        <v>2.1413652159693592E-4</v>
      </c>
    </row>
    <row r="27" spans="1:27" s="146" customFormat="1" ht="24.75" x14ac:dyDescent="0.2">
      <c r="A27" s="185" t="s">
        <v>36</v>
      </c>
      <c r="B27" s="185"/>
      <c r="C27" s="185"/>
      <c r="E27" s="151">
        <v>199000</v>
      </c>
      <c r="F27" s="151"/>
      <c r="G27" s="151">
        <v>776398876</v>
      </c>
      <c r="H27" s="151"/>
      <c r="I27" s="151">
        <v>419185032.05250001</v>
      </c>
      <c r="J27" s="151"/>
      <c r="K27" s="151">
        <v>0</v>
      </c>
      <c r="L27" s="151"/>
      <c r="M27" s="151">
        <v>0</v>
      </c>
      <c r="N27" s="151"/>
      <c r="O27" s="151">
        <v>0</v>
      </c>
      <c r="P27" s="151"/>
      <c r="Q27" s="151">
        <v>0</v>
      </c>
      <c r="R27" s="151"/>
      <c r="S27" s="151">
        <v>0</v>
      </c>
      <c r="T27" s="151"/>
      <c r="U27" s="151">
        <v>0</v>
      </c>
      <c r="V27" s="151"/>
      <c r="W27" s="151">
        <v>0</v>
      </c>
      <c r="X27" s="151"/>
      <c r="Y27" s="151">
        <v>0</v>
      </c>
      <c r="AA27" s="149">
        <v>0</v>
      </c>
    </row>
    <row r="28" spans="1:27" s="146" customFormat="1" ht="24.75" x14ac:dyDescent="0.2">
      <c r="A28" s="185" t="s">
        <v>37</v>
      </c>
      <c r="B28" s="185"/>
      <c r="C28" s="185"/>
      <c r="E28" s="151">
        <v>262260</v>
      </c>
      <c r="F28" s="151"/>
      <c r="G28" s="151">
        <v>631513088</v>
      </c>
      <c r="H28" s="151"/>
      <c r="I28" s="151">
        <v>336563122.92299998</v>
      </c>
      <c r="J28" s="151"/>
      <c r="K28" s="151">
        <v>0</v>
      </c>
      <c r="L28" s="151"/>
      <c r="M28" s="151">
        <v>0</v>
      </c>
      <c r="N28" s="151"/>
      <c r="O28" s="151">
        <v>0</v>
      </c>
      <c r="P28" s="151"/>
      <c r="Q28" s="151">
        <v>0</v>
      </c>
      <c r="R28" s="151"/>
      <c r="S28" s="151">
        <v>262260</v>
      </c>
      <c r="T28" s="151"/>
      <c r="U28" s="151">
        <v>1581</v>
      </c>
      <c r="V28" s="151"/>
      <c r="W28" s="151">
        <v>631513088</v>
      </c>
      <c r="X28" s="151"/>
      <c r="Y28" s="151">
        <v>412165993.29299998</v>
      </c>
      <c r="AA28" s="149">
        <v>8.9962392632083086E-5</v>
      </c>
    </row>
    <row r="29" spans="1:27" s="146" customFormat="1" ht="24.75" x14ac:dyDescent="0.2">
      <c r="A29" s="185" t="s">
        <v>38</v>
      </c>
      <c r="B29" s="185"/>
      <c r="C29" s="185"/>
      <c r="E29" s="151">
        <v>390800000</v>
      </c>
      <c r="F29" s="151"/>
      <c r="G29" s="151">
        <v>1059278780530</v>
      </c>
      <c r="H29" s="151"/>
      <c r="I29" s="151">
        <v>917965810620</v>
      </c>
      <c r="J29" s="151"/>
      <c r="K29" s="151">
        <v>14944000</v>
      </c>
      <c r="L29" s="151"/>
      <c r="M29" s="151">
        <v>37254242595</v>
      </c>
      <c r="N29" s="151"/>
      <c r="O29" s="151">
        <v>-50000</v>
      </c>
      <c r="P29" s="151"/>
      <c r="Q29" s="151">
        <v>0</v>
      </c>
      <c r="R29" s="151"/>
      <c r="S29" s="151">
        <v>405694000</v>
      </c>
      <c r="T29" s="151"/>
      <c r="U29" s="151">
        <v>2582</v>
      </c>
      <c r="V29" s="151"/>
      <c r="W29" s="151">
        <v>1096397496158</v>
      </c>
      <c r="X29" s="151"/>
      <c r="Y29" s="151">
        <v>1041269271647.4</v>
      </c>
      <c r="AA29" s="149">
        <v>0.22727511870460157</v>
      </c>
    </row>
    <row r="30" spans="1:27" s="146" customFormat="1" ht="24.75" x14ac:dyDescent="0.2">
      <c r="A30" s="185" t="s">
        <v>39</v>
      </c>
      <c r="B30" s="185"/>
      <c r="C30" s="185"/>
      <c r="E30" s="151">
        <v>50180000</v>
      </c>
      <c r="F30" s="151"/>
      <c r="G30" s="151">
        <v>72212618099</v>
      </c>
      <c r="H30" s="151"/>
      <c r="I30" s="151">
        <v>62850600540</v>
      </c>
      <c r="J30" s="151"/>
      <c r="K30" s="151">
        <v>0</v>
      </c>
      <c r="L30" s="151"/>
      <c r="M30" s="151">
        <v>0</v>
      </c>
      <c r="N30" s="151"/>
      <c r="O30" s="151">
        <v>-5016000</v>
      </c>
      <c r="P30" s="151"/>
      <c r="Q30" s="151">
        <v>0</v>
      </c>
      <c r="R30" s="151"/>
      <c r="S30" s="151">
        <v>45164000</v>
      </c>
      <c r="T30" s="151"/>
      <c r="U30" s="151">
        <v>1395</v>
      </c>
      <c r="V30" s="151"/>
      <c r="W30" s="151">
        <v>64994234433</v>
      </c>
      <c r="X30" s="151"/>
      <c r="Y30" s="151">
        <v>62628907509</v>
      </c>
      <c r="AA30" s="149">
        <v>1.3669847729135213E-2</v>
      </c>
    </row>
    <row r="31" spans="1:27" s="146" customFormat="1" ht="24.75" x14ac:dyDescent="0.2">
      <c r="A31" s="185" t="s">
        <v>40</v>
      </c>
      <c r="B31" s="185"/>
      <c r="C31" s="185"/>
      <c r="E31" s="151">
        <v>13795000</v>
      </c>
      <c r="F31" s="151"/>
      <c r="G31" s="151">
        <v>12829567914</v>
      </c>
      <c r="H31" s="151"/>
      <c r="I31" s="151">
        <v>8337455208</v>
      </c>
      <c r="J31" s="151"/>
      <c r="K31" s="151">
        <v>0</v>
      </c>
      <c r="L31" s="151"/>
      <c r="M31" s="151">
        <v>0</v>
      </c>
      <c r="N31" s="151"/>
      <c r="O31" s="151">
        <v>-13795000</v>
      </c>
      <c r="P31" s="151"/>
      <c r="Q31" s="151">
        <v>8908974677</v>
      </c>
      <c r="R31" s="151"/>
      <c r="S31" s="151">
        <v>0</v>
      </c>
      <c r="T31" s="151"/>
      <c r="U31" s="151">
        <v>0</v>
      </c>
      <c r="V31" s="151"/>
      <c r="W31" s="151">
        <v>0</v>
      </c>
      <c r="X31" s="151"/>
      <c r="Y31" s="151">
        <v>0</v>
      </c>
      <c r="AA31" s="149">
        <v>0</v>
      </c>
    </row>
    <row r="32" spans="1:27" s="146" customFormat="1" ht="24.75" x14ac:dyDescent="0.2">
      <c r="A32" s="185" t="s">
        <v>41</v>
      </c>
      <c r="B32" s="185"/>
      <c r="C32" s="185"/>
      <c r="E32" s="151">
        <v>378695</v>
      </c>
      <c r="F32" s="151"/>
      <c r="G32" s="151">
        <v>773399800</v>
      </c>
      <c r="H32" s="151"/>
      <c r="I32" s="151">
        <v>639951000.07500005</v>
      </c>
      <c r="J32" s="151"/>
      <c r="K32" s="151">
        <v>0</v>
      </c>
      <c r="L32" s="151"/>
      <c r="M32" s="151">
        <v>0</v>
      </c>
      <c r="N32" s="151"/>
      <c r="O32" s="151">
        <v>-378695</v>
      </c>
      <c r="P32" s="151"/>
      <c r="Q32" s="151">
        <v>636761848</v>
      </c>
      <c r="R32" s="151"/>
      <c r="S32" s="151">
        <v>0</v>
      </c>
      <c r="T32" s="151"/>
      <c r="U32" s="151">
        <v>0</v>
      </c>
      <c r="V32" s="151"/>
      <c r="W32" s="151">
        <v>0</v>
      </c>
      <c r="X32" s="151"/>
      <c r="Y32" s="151">
        <v>0</v>
      </c>
      <c r="AA32" s="149">
        <v>0</v>
      </c>
    </row>
    <row r="33" spans="1:27" s="146" customFormat="1" ht="24.75" x14ac:dyDescent="0.2">
      <c r="A33" s="185" t="s">
        <v>42</v>
      </c>
      <c r="B33" s="185"/>
      <c r="C33" s="185"/>
      <c r="E33" s="151">
        <v>14595799</v>
      </c>
      <c r="F33" s="151"/>
      <c r="G33" s="151">
        <v>26881536349</v>
      </c>
      <c r="H33" s="151"/>
      <c r="I33" s="151">
        <v>21110528064.1073</v>
      </c>
      <c r="J33" s="151"/>
      <c r="K33" s="151">
        <v>0</v>
      </c>
      <c r="L33" s="151"/>
      <c r="M33" s="151">
        <v>0</v>
      </c>
      <c r="N33" s="151"/>
      <c r="O33" s="151">
        <v>0</v>
      </c>
      <c r="P33" s="151"/>
      <c r="Q33" s="151">
        <v>0</v>
      </c>
      <c r="R33" s="151"/>
      <c r="S33" s="151">
        <v>14595799</v>
      </c>
      <c r="T33" s="151"/>
      <c r="U33" s="151">
        <v>1638</v>
      </c>
      <c r="V33" s="151"/>
      <c r="W33" s="151">
        <v>26881536349</v>
      </c>
      <c r="X33" s="151"/>
      <c r="Y33" s="151">
        <v>23765666645.3661</v>
      </c>
      <c r="AA33" s="149">
        <v>5.1872698590001241E-3</v>
      </c>
    </row>
    <row r="34" spans="1:27" s="146" customFormat="1" ht="24.75" x14ac:dyDescent="0.2">
      <c r="A34" s="185" t="s">
        <v>43</v>
      </c>
      <c r="B34" s="185"/>
      <c r="C34" s="185"/>
      <c r="E34" s="151">
        <v>58265051</v>
      </c>
      <c r="F34" s="151"/>
      <c r="G34" s="151">
        <v>137425412147</v>
      </c>
      <c r="H34" s="151"/>
      <c r="I34" s="151">
        <v>113056665943.666</v>
      </c>
      <c r="J34" s="151"/>
      <c r="K34" s="151">
        <v>0</v>
      </c>
      <c r="L34" s="151"/>
      <c r="M34" s="151">
        <v>0</v>
      </c>
      <c r="N34" s="151"/>
      <c r="O34" s="151">
        <v>0</v>
      </c>
      <c r="P34" s="151"/>
      <c r="Q34" s="151">
        <v>0</v>
      </c>
      <c r="R34" s="151"/>
      <c r="S34" s="151">
        <v>58265051</v>
      </c>
      <c r="T34" s="151"/>
      <c r="U34" s="151">
        <v>2104</v>
      </c>
      <c r="V34" s="151"/>
      <c r="W34" s="151">
        <v>137425412147</v>
      </c>
      <c r="X34" s="151"/>
      <c r="Y34" s="151">
        <v>121860258783.541</v>
      </c>
      <c r="AA34" s="149">
        <v>2.6598119751085138E-2</v>
      </c>
    </row>
    <row r="35" spans="1:27" s="146" customFormat="1" ht="24.75" x14ac:dyDescent="0.2">
      <c r="A35" s="185" t="s">
        <v>44</v>
      </c>
      <c r="B35" s="185"/>
      <c r="C35" s="185"/>
      <c r="E35" s="151">
        <v>1564500</v>
      </c>
      <c r="F35" s="151"/>
      <c r="G35" s="151">
        <v>3691289797</v>
      </c>
      <c r="H35" s="151"/>
      <c r="I35" s="151">
        <v>3796221780.2249999</v>
      </c>
      <c r="J35" s="151"/>
      <c r="K35" s="151">
        <v>0</v>
      </c>
      <c r="L35" s="151"/>
      <c r="M35" s="151">
        <v>0</v>
      </c>
      <c r="N35" s="151"/>
      <c r="O35" s="151">
        <v>0</v>
      </c>
      <c r="P35" s="151"/>
      <c r="Q35" s="151">
        <v>0</v>
      </c>
      <c r="R35" s="151"/>
      <c r="S35" s="151">
        <v>1564500</v>
      </c>
      <c r="T35" s="151"/>
      <c r="U35" s="151">
        <v>2563</v>
      </c>
      <c r="V35" s="151"/>
      <c r="W35" s="151">
        <v>3691289797</v>
      </c>
      <c r="X35" s="151"/>
      <c r="Y35" s="151">
        <v>3985955109.6750002</v>
      </c>
      <c r="AA35" s="149">
        <v>8.7000398971666013E-4</v>
      </c>
    </row>
    <row r="36" spans="1:27" s="146" customFormat="1" ht="24.75" x14ac:dyDescent="0.2">
      <c r="A36" s="185" t="s">
        <v>45</v>
      </c>
      <c r="B36" s="185"/>
      <c r="C36" s="185"/>
      <c r="E36" s="151">
        <v>680000</v>
      </c>
      <c r="F36" s="151"/>
      <c r="G36" s="151">
        <v>1592604755</v>
      </c>
      <c r="H36" s="151"/>
      <c r="I36" s="151">
        <v>1191706902</v>
      </c>
      <c r="J36" s="151"/>
      <c r="K36" s="151">
        <v>0</v>
      </c>
      <c r="L36" s="151"/>
      <c r="M36" s="151">
        <v>0</v>
      </c>
      <c r="N36" s="151"/>
      <c r="O36" s="151">
        <v>0</v>
      </c>
      <c r="P36" s="151"/>
      <c r="Q36" s="151">
        <v>0</v>
      </c>
      <c r="R36" s="151"/>
      <c r="S36" s="151">
        <v>680000</v>
      </c>
      <c r="T36" s="151"/>
      <c r="U36" s="151">
        <v>1861</v>
      </c>
      <c r="V36" s="151"/>
      <c r="W36" s="151">
        <v>1592604755</v>
      </c>
      <c r="X36" s="151"/>
      <c r="Y36" s="151">
        <v>1257950394</v>
      </c>
      <c r="AA36" s="149">
        <v>2.7456954018101814E-4</v>
      </c>
    </row>
    <row r="37" spans="1:27" s="146" customFormat="1" ht="24.75" x14ac:dyDescent="0.2">
      <c r="A37" s="185" t="s">
        <v>46</v>
      </c>
      <c r="B37" s="185"/>
      <c r="C37" s="185"/>
      <c r="E37" s="151">
        <v>266438</v>
      </c>
      <c r="F37" s="151"/>
      <c r="G37" s="151">
        <v>1486805756</v>
      </c>
      <c r="H37" s="151"/>
      <c r="I37" s="151">
        <v>1461986870.3280001</v>
      </c>
      <c r="J37" s="151"/>
      <c r="K37" s="151">
        <v>0</v>
      </c>
      <c r="L37" s="151"/>
      <c r="M37" s="151">
        <v>0</v>
      </c>
      <c r="N37" s="151"/>
      <c r="O37" s="151">
        <v>0</v>
      </c>
      <c r="P37" s="151"/>
      <c r="Q37" s="151">
        <v>0</v>
      </c>
      <c r="R37" s="151"/>
      <c r="S37" s="151">
        <v>266438</v>
      </c>
      <c r="T37" s="151"/>
      <c r="U37" s="151">
        <v>5280</v>
      </c>
      <c r="V37" s="151"/>
      <c r="W37" s="151">
        <v>1486805756</v>
      </c>
      <c r="X37" s="151"/>
      <c r="Y37" s="151">
        <v>1398422223.7920001</v>
      </c>
      <c r="AA37" s="149">
        <v>3.0522995882577411E-4</v>
      </c>
    </row>
    <row r="38" spans="1:27" s="146" customFormat="1" ht="24.75" x14ac:dyDescent="0.2">
      <c r="A38" s="185" t="s">
        <v>47</v>
      </c>
      <c r="B38" s="185"/>
      <c r="C38" s="185"/>
      <c r="E38" s="151">
        <v>15803000</v>
      </c>
      <c r="F38" s="151"/>
      <c r="G38" s="151">
        <v>18427185530</v>
      </c>
      <c r="H38" s="151"/>
      <c r="I38" s="151">
        <v>11279042003.700001</v>
      </c>
      <c r="J38" s="151"/>
      <c r="K38" s="151">
        <v>0</v>
      </c>
      <c r="L38" s="151"/>
      <c r="M38" s="151">
        <v>0</v>
      </c>
      <c r="N38" s="151"/>
      <c r="O38" s="151">
        <v>-15803000</v>
      </c>
      <c r="P38" s="151"/>
      <c r="Q38" s="151">
        <v>11901613497</v>
      </c>
      <c r="R38" s="151"/>
      <c r="S38" s="151">
        <v>0</v>
      </c>
      <c r="T38" s="151"/>
      <c r="U38" s="151">
        <v>0</v>
      </c>
      <c r="V38" s="151"/>
      <c r="W38" s="151">
        <v>0</v>
      </c>
      <c r="X38" s="151"/>
      <c r="Y38" s="151">
        <v>0</v>
      </c>
      <c r="AA38" s="149">
        <v>0</v>
      </c>
    </row>
    <row r="39" spans="1:27" s="146" customFormat="1" ht="24.75" x14ac:dyDescent="0.2">
      <c r="A39" s="185" t="s">
        <v>48</v>
      </c>
      <c r="B39" s="185"/>
      <c r="C39" s="185"/>
      <c r="E39" s="151">
        <v>17400000</v>
      </c>
      <c r="F39" s="151"/>
      <c r="G39" s="151">
        <v>101291774882</v>
      </c>
      <c r="H39" s="151"/>
      <c r="I39" s="151">
        <v>69410734110</v>
      </c>
      <c r="J39" s="151"/>
      <c r="K39" s="151">
        <v>0</v>
      </c>
      <c r="L39" s="151"/>
      <c r="M39" s="151">
        <v>0</v>
      </c>
      <c r="N39" s="151"/>
      <c r="O39" s="151">
        <v>-401000</v>
      </c>
      <c r="P39" s="151"/>
      <c r="Q39" s="151">
        <v>1721147917</v>
      </c>
      <c r="R39" s="151"/>
      <c r="S39" s="151">
        <v>16999000</v>
      </c>
      <c r="T39" s="151"/>
      <c r="U39" s="151">
        <v>4050</v>
      </c>
      <c r="V39" s="151"/>
      <c r="W39" s="151">
        <v>98957406963</v>
      </c>
      <c r="X39" s="151"/>
      <c r="Y39" s="151">
        <v>68436316597.5</v>
      </c>
      <c r="AA39" s="149">
        <v>1.4937415711686766E-2</v>
      </c>
    </row>
    <row r="40" spans="1:27" s="146" customFormat="1" ht="24.75" x14ac:dyDescent="0.2">
      <c r="A40" s="185" t="s">
        <v>49</v>
      </c>
      <c r="B40" s="185"/>
      <c r="C40" s="185"/>
      <c r="E40" s="151">
        <v>3099000</v>
      </c>
      <c r="F40" s="151"/>
      <c r="G40" s="151">
        <v>36054940930</v>
      </c>
      <c r="H40" s="151"/>
      <c r="I40" s="151">
        <v>22980984687</v>
      </c>
      <c r="J40" s="151"/>
      <c r="K40" s="151">
        <v>0</v>
      </c>
      <c r="L40" s="151"/>
      <c r="M40" s="151">
        <v>0</v>
      </c>
      <c r="N40" s="151"/>
      <c r="O40" s="151">
        <v>0</v>
      </c>
      <c r="P40" s="151"/>
      <c r="Q40" s="151">
        <v>0</v>
      </c>
      <c r="R40" s="151"/>
      <c r="S40" s="151">
        <v>3099000</v>
      </c>
      <c r="T40" s="151"/>
      <c r="U40" s="151">
        <v>7870</v>
      </c>
      <c r="V40" s="151"/>
      <c r="W40" s="151">
        <v>36054940930</v>
      </c>
      <c r="X40" s="151"/>
      <c r="Y40" s="151">
        <v>24244014676.5</v>
      </c>
      <c r="AA40" s="149">
        <v>5.291677631819606E-3</v>
      </c>
    </row>
    <row r="41" spans="1:27" s="146" customFormat="1" ht="24.75" x14ac:dyDescent="0.2">
      <c r="A41" s="185" t="s">
        <v>50</v>
      </c>
      <c r="B41" s="185"/>
      <c r="C41" s="185"/>
      <c r="E41" s="151">
        <v>2125925</v>
      </c>
      <c r="F41" s="151"/>
      <c r="G41" s="151">
        <v>6583754627</v>
      </c>
      <c r="H41" s="151"/>
      <c r="I41" s="151">
        <v>4551995957.4224997</v>
      </c>
      <c r="J41" s="151"/>
      <c r="K41" s="151">
        <v>0</v>
      </c>
      <c r="L41" s="151"/>
      <c r="M41" s="151">
        <v>0</v>
      </c>
      <c r="N41" s="151"/>
      <c r="O41" s="151">
        <v>-2125925</v>
      </c>
      <c r="P41" s="151"/>
      <c r="Q41" s="151">
        <v>4678792563</v>
      </c>
      <c r="R41" s="151"/>
      <c r="S41" s="151">
        <v>0</v>
      </c>
      <c r="T41" s="151"/>
      <c r="U41" s="151">
        <v>0</v>
      </c>
      <c r="V41" s="151"/>
      <c r="W41" s="151">
        <v>0</v>
      </c>
      <c r="X41" s="151"/>
      <c r="Y41" s="151">
        <v>0</v>
      </c>
      <c r="AA41" s="149">
        <v>0</v>
      </c>
    </row>
    <row r="42" spans="1:27" s="146" customFormat="1" ht="24.75" x14ac:dyDescent="0.2">
      <c r="A42" s="185" t="s">
        <v>51</v>
      </c>
      <c r="B42" s="185"/>
      <c r="C42" s="185"/>
      <c r="E42" s="151">
        <v>281711</v>
      </c>
      <c r="F42" s="151"/>
      <c r="G42" s="151">
        <v>1306128428</v>
      </c>
      <c r="H42" s="151"/>
      <c r="I42" s="151">
        <v>1392053087.9830501</v>
      </c>
      <c r="J42" s="151"/>
      <c r="K42" s="151">
        <v>0</v>
      </c>
      <c r="L42" s="151"/>
      <c r="M42" s="151">
        <v>0</v>
      </c>
      <c r="N42" s="151"/>
      <c r="O42" s="151">
        <v>0</v>
      </c>
      <c r="P42" s="151"/>
      <c r="Q42" s="151">
        <v>0</v>
      </c>
      <c r="R42" s="151"/>
      <c r="S42" s="151">
        <v>281711</v>
      </c>
      <c r="T42" s="151"/>
      <c r="U42" s="151">
        <v>5200</v>
      </c>
      <c r="V42" s="151"/>
      <c r="W42" s="151">
        <v>1306128428</v>
      </c>
      <c r="X42" s="151"/>
      <c r="Y42" s="151">
        <v>1456181061.6600001</v>
      </c>
      <c r="AA42" s="149">
        <v>3.1783682920035166E-4</v>
      </c>
    </row>
    <row r="43" spans="1:27" s="146" customFormat="1" ht="24.75" x14ac:dyDescent="0.2">
      <c r="A43" s="185" t="s">
        <v>52</v>
      </c>
      <c r="B43" s="185"/>
      <c r="C43" s="185"/>
      <c r="E43" s="151">
        <v>796200</v>
      </c>
      <c r="F43" s="151"/>
      <c r="G43" s="151">
        <v>4848061800</v>
      </c>
      <c r="H43" s="151"/>
      <c r="I43" s="151">
        <v>4432190616</v>
      </c>
      <c r="J43" s="151"/>
      <c r="K43" s="151">
        <v>0</v>
      </c>
      <c r="L43" s="151"/>
      <c r="M43" s="151">
        <v>0</v>
      </c>
      <c r="N43" s="151"/>
      <c r="O43" s="151">
        <v>0</v>
      </c>
      <c r="P43" s="151"/>
      <c r="Q43" s="151">
        <v>0</v>
      </c>
      <c r="R43" s="151"/>
      <c r="S43" s="151">
        <v>796200</v>
      </c>
      <c r="T43" s="151"/>
      <c r="U43" s="152">
        <v>5490</v>
      </c>
      <c r="V43" s="151"/>
      <c r="W43" s="151">
        <v>4848061800</v>
      </c>
      <c r="X43" s="151"/>
      <c r="Y43" s="151">
        <v>4345129728.8999996</v>
      </c>
      <c r="AA43" s="149">
        <v>9.4840009382034902E-4</v>
      </c>
    </row>
    <row r="44" spans="1:27" s="146" customFormat="1" ht="24.75" x14ac:dyDescent="0.2">
      <c r="A44" s="185" t="s">
        <v>53</v>
      </c>
      <c r="B44" s="185"/>
      <c r="C44" s="185"/>
      <c r="E44" s="151">
        <v>4043000</v>
      </c>
      <c r="F44" s="151"/>
      <c r="G44" s="151">
        <v>4180625663</v>
      </c>
      <c r="H44" s="151"/>
      <c r="I44" s="151">
        <v>2507821149.5999999</v>
      </c>
      <c r="J44" s="151"/>
      <c r="K44" s="151">
        <v>0</v>
      </c>
      <c r="L44" s="151"/>
      <c r="M44" s="151">
        <v>0</v>
      </c>
      <c r="N44" s="151"/>
      <c r="O44" s="151">
        <v>0</v>
      </c>
      <c r="P44" s="151"/>
      <c r="Q44" s="151">
        <v>0</v>
      </c>
      <c r="R44" s="151"/>
      <c r="S44" s="151">
        <v>4043000</v>
      </c>
      <c r="T44" s="151"/>
      <c r="U44" s="152">
        <v>705</v>
      </c>
      <c r="V44" s="151"/>
      <c r="W44" s="151">
        <v>4180625663</v>
      </c>
      <c r="X44" s="151"/>
      <c r="Y44" s="151">
        <v>2833355625.75</v>
      </c>
      <c r="AA44" s="149">
        <v>6.1842911695250723E-4</v>
      </c>
    </row>
    <row r="45" spans="1:27" s="146" customFormat="1" ht="24.75" x14ac:dyDescent="0.2">
      <c r="A45" s="185" t="s">
        <v>54</v>
      </c>
      <c r="B45" s="185"/>
      <c r="C45" s="185"/>
      <c r="E45" s="151">
        <v>38334602</v>
      </c>
      <c r="F45" s="151"/>
      <c r="G45" s="151">
        <v>19590674777</v>
      </c>
      <c r="H45" s="151"/>
      <c r="I45" s="151">
        <v>14671006780.4685</v>
      </c>
      <c r="J45" s="151"/>
      <c r="K45" s="151">
        <v>0</v>
      </c>
      <c r="L45" s="151"/>
      <c r="M45" s="151">
        <v>0</v>
      </c>
      <c r="N45" s="151"/>
      <c r="O45" s="151">
        <v>0</v>
      </c>
      <c r="P45" s="151"/>
      <c r="Q45" s="151">
        <v>0</v>
      </c>
      <c r="R45" s="151"/>
      <c r="S45" s="151">
        <v>38334602</v>
      </c>
      <c r="T45" s="151"/>
      <c r="U45" s="152">
        <v>426</v>
      </c>
      <c r="V45" s="151"/>
      <c r="W45" s="151">
        <v>19590674777</v>
      </c>
      <c r="X45" s="151"/>
      <c r="Y45" s="151">
        <v>16233373736.3106</v>
      </c>
      <c r="AA45" s="149">
        <v>3.5432159993150081E-3</v>
      </c>
    </row>
    <row r="46" spans="1:27" s="146" customFormat="1" ht="24.75" x14ac:dyDescent="0.2">
      <c r="A46" s="185" t="s">
        <v>55</v>
      </c>
      <c r="B46" s="185"/>
      <c r="C46" s="185"/>
      <c r="E46" s="151">
        <v>54200000</v>
      </c>
      <c r="F46" s="151"/>
      <c r="G46" s="151">
        <v>67461753772</v>
      </c>
      <c r="H46" s="151"/>
      <c r="I46" s="151">
        <v>46442413620</v>
      </c>
      <c r="J46" s="151"/>
      <c r="K46" s="151">
        <v>0</v>
      </c>
      <c r="L46" s="151"/>
      <c r="M46" s="151">
        <v>0</v>
      </c>
      <c r="N46" s="151"/>
      <c r="O46" s="151">
        <v>-61000</v>
      </c>
      <c r="P46" s="151"/>
      <c r="Q46" s="151">
        <v>0</v>
      </c>
      <c r="R46" s="151"/>
      <c r="S46" s="151">
        <v>54139000</v>
      </c>
      <c r="T46" s="151"/>
      <c r="U46" s="152">
        <v>947</v>
      </c>
      <c r="V46" s="151"/>
      <c r="W46" s="151">
        <v>67385828183</v>
      </c>
      <c r="X46" s="151"/>
      <c r="Y46" s="151">
        <v>50964578683.650002</v>
      </c>
      <c r="AA46" s="149">
        <v>1.1123905204396399E-2</v>
      </c>
    </row>
    <row r="47" spans="1:27" s="146" customFormat="1" ht="24.75" x14ac:dyDescent="0.2">
      <c r="A47" s="185" t="s">
        <v>56</v>
      </c>
      <c r="B47" s="185"/>
      <c r="C47" s="185"/>
      <c r="E47" s="151">
        <v>402129000</v>
      </c>
      <c r="F47" s="151"/>
      <c r="G47" s="151">
        <v>975187275440</v>
      </c>
      <c r="H47" s="151"/>
      <c r="I47" s="151">
        <v>873823622735.69995</v>
      </c>
      <c r="J47" s="151"/>
      <c r="K47" s="151">
        <v>83000</v>
      </c>
      <c r="L47" s="151"/>
      <c r="M47" s="151">
        <v>199828262</v>
      </c>
      <c r="N47" s="151"/>
      <c r="O47" s="151">
        <v>-65754000</v>
      </c>
      <c r="P47" s="151"/>
      <c r="Q47" s="151">
        <v>0</v>
      </c>
      <c r="R47" s="151"/>
      <c r="S47" s="151">
        <v>336458000</v>
      </c>
      <c r="T47" s="151"/>
      <c r="U47" s="152">
        <v>2433</v>
      </c>
      <c r="V47" s="151"/>
      <c r="W47" s="151">
        <v>815929893036</v>
      </c>
      <c r="X47" s="151"/>
      <c r="Y47" s="151">
        <v>813731630231.69995</v>
      </c>
      <c r="AA47" s="149">
        <v>0.17761107322604658</v>
      </c>
    </row>
    <row r="48" spans="1:27" s="146" customFormat="1" ht="24.75" x14ac:dyDescent="0.2">
      <c r="A48" s="185" t="s">
        <v>57</v>
      </c>
      <c r="B48" s="185"/>
      <c r="C48" s="185"/>
      <c r="E48" s="151">
        <v>922400000</v>
      </c>
      <c r="F48" s="151"/>
      <c r="G48" s="151">
        <v>1063419461908</v>
      </c>
      <c r="H48" s="151"/>
      <c r="I48" s="151">
        <v>1005852156840</v>
      </c>
      <c r="J48" s="151"/>
      <c r="K48" s="151">
        <v>14000000</v>
      </c>
      <c r="L48" s="151"/>
      <c r="M48" s="151">
        <v>15744745485</v>
      </c>
      <c r="N48" s="151"/>
      <c r="O48" s="151">
        <v>-200056000</v>
      </c>
      <c r="P48" s="151"/>
      <c r="Q48" s="151">
        <v>0</v>
      </c>
      <c r="R48" s="151"/>
      <c r="S48" s="151">
        <v>736344000</v>
      </c>
      <c r="T48" s="151"/>
      <c r="U48" s="152">
        <v>1152</v>
      </c>
      <c r="V48" s="151"/>
      <c r="W48" s="151">
        <v>848522958050</v>
      </c>
      <c r="X48" s="151"/>
      <c r="Y48" s="151">
        <v>843221091686.40002</v>
      </c>
      <c r="AA48" s="149">
        <v>0.18404766079772061</v>
      </c>
    </row>
    <row r="49" spans="1:27" s="146" customFormat="1" ht="24.75" x14ac:dyDescent="0.2">
      <c r="A49" s="185" t="s">
        <v>58</v>
      </c>
      <c r="B49" s="185"/>
      <c r="C49" s="185"/>
      <c r="E49" s="151">
        <v>2000000</v>
      </c>
      <c r="F49" s="151"/>
      <c r="G49" s="151">
        <v>17329118884</v>
      </c>
      <c r="H49" s="151"/>
      <c r="I49" s="151">
        <v>16203015000</v>
      </c>
      <c r="J49" s="151"/>
      <c r="K49" s="151">
        <v>0</v>
      </c>
      <c r="L49" s="151"/>
      <c r="M49" s="151">
        <v>0</v>
      </c>
      <c r="N49" s="151"/>
      <c r="O49" s="151">
        <v>0</v>
      </c>
      <c r="P49" s="151"/>
      <c r="Q49" s="151">
        <v>0</v>
      </c>
      <c r="R49" s="151"/>
      <c r="S49" s="151">
        <v>2000000</v>
      </c>
      <c r="T49" s="151"/>
      <c r="U49" s="152">
        <v>8730</v>
      </c>
      <c r="V49" s="151"/>
      <c r="W49" s="151">
        <v>17329118884</v>
      </c>
      <c r="X49" s="151"/>
      <c r="Y49" s="151">
        <v>17356113000</v>
      </c>
      <c r="AA49" s="149">
        <v>3.7882733599587329E-3</v>
      </c>
    </row>
    <row r="50" spans="1:27" s="146" customFormat="1" ht="24.75" x14ac:dyDescent="0.2">
      <c r="A50" s="185" t="s">
        <v>59</v>
      </c>
      <c r="B50" s="185"/>
      <c r="C50" s="185"/>
      <c r="E50" s="151">
        <v>1799000</v>
      </c>
      <c r="F50" s="151"/>
      <c r="G50" s="151">
        <v>8557359656</v>
      </c>
      <c r="H50" s="151"/>
      <c r="I50" s="151">
        <v>6128490220.6499996</v>
      </c>
      <c r="J50" s="151"/>
      <c r="K50" s="151">
        <v>0</v>
      </c>
      <c r="L50" s="151"/>
      <c r="M50" s="151">
        <v>0</v>
      </c>
      <c r="N50" s="151"/>
      <c r="O50" s="151">
        <v>-99000</v>
      </c>
      <c r="P50" s="151"/>
      <c r="Q50" s="151">
        <v>350736629</v>
      </c>
      <c r="R50" s="151"/>
      <c r="S50" s="151">
        <v>1700000</v>
      </c>
      <c r="T50" s="151"/>
      <c r="U50" s="152">
        <v>3621</v>
      </c>
      <c r="V50" s="151"/>
      <c r="W50" s="151">
        <v>8086443254</v>
      </c>
      <c r="X50" s="151"/>
      <c r="Y50" s="151">
        <v>6119073585</v>
      </c>
      <c r="AA50" s="149">
        <v>1.3355941765119113E-3</v>
      </c>
    </row>
    <row r="51" spans="1:27" s="146" customFormat="1" ht="24.75" x14ac:dyDescent="0.2">
      <c r="A51" s="185" t="s">
        <v>60</v>
      </c>
      <c r="B51" s="185"/>
      <c r="C51" s="185"/>
      <c r="E51" s="151">
        <v>2177160</v>
      </c>
      <c r="F51" s="151"/>
      <c r="G51" s="151">
        <v>14979564085</v>
      </c>
      <c r="H51" s="151"/>
      <c r="I51" s="151">
        <v>14024054219.040001</v>
      </c>
      <c r="J51" s="151"/>
      <c r="K51" s="151">
        <v>5000</v>
      </c>
      <c r="L51" s="151"/>
      <c r="M51" s="151">
        <v>33180762</v>
      </c>
      <c r="N51" s="151"/>
      <c r="O51" s="151">
        <v>0</v>
      </c>
      <c r="P51" s="151"/>
      <c r="Q51" s="151">
        <v>0</v>
      </c>
      <c r="R51" s="151"/>
      <c r="S51" s="151">
        <v>2182160</v>
      </c>
      <c r="T51" s="151"/>
      <c r="U51" s="152">
        <v>7470</v>
      </c>
      <c r="V51" s="151"/>
      <c r="W51" s="151">
        <v>15012744847</v>
      </c>
      <c r="X51" s="151"/>
      <c r="Y51" s="151">
        <v>16203745825.559999</v>
      </c>
      <c r="AA51" s="149">
        <v>3.5367491927778684E-3</v>
      </c>
    </row>
    <row r="52" spans="1:27" s="146" customFormat="1" ht="24.75" x14ac:dyDescent="0.2">
      <c r="A52" s="185" t="s">
        <v>61</v>
      </c>
      <c r="B52" s="185"/>
      <c r="C52" s="185"/>
      <c r="E52" s="151">
        <v>25142</v>
      </c>
      <c r="F52" s="151"/>
      <c r="G52" s="151">
        <v>164542729</v>
      </c>
      <c r="H52" s="151"/>
      <c r="I52" s="151">
        <v>108891909.02069999</v>
      </c>
      <c r="J52" s="151"/>
      <c r="K52" s="151">
        <v>0</v>
      </c>
      <c r="L52" s="151"/>
      <c r="M52" s="151">
        <v>0</v>
      </c>
      <c r="N52" s="151"/>
      <c r="O52" s="151">
        <v>-25142</v>
      </c>
      <c r="P52" s="151"/>
      <c r="Q52" s="151">
        <v>117891572</v>
      </c>
      <c r="R52" s="151"/>
      <c r="S52" s="151">
        <v>0</v>
      </c>
      <c r="T52" s="151"/>
      <c r="U52" s="152">
        <v>0</v>
      </c>
      <c r="V52" s="151"/>
      <c r="W52" s="151">
        <v>0</v>
      </c>
      <c r="X52" s="151"/>
      <c r="Y52" s="151">
        <v>0</v>
      </c>
      <c r="AA52" s="149">
        <v>0</v>
      </c>
    </row>
    <row r="53" spans="1:27" s="146" customFormat="1" ht="24.75" x14ac:dyDescent="0.2">
      <c r="A53" s="185" t="s">
        <v>62</v>
      </c>
      <c r="B53" s="185"/>
      <c r="C53" s="185"/>
      <c r="E53" s="151">
        <v>2005643</v>
      </c>
      <c r="F53" s="151"/>
      <c r="G53" s="151">
        <v>10257800429</v>
      </c>
      <c r="H53" s="151"/>
      <c r="I53" s="151">
        <v>8664661157.3558998</v>
      </c>
      <c r="J53" s="151"/>
      <c r="K53" s="151">
        <v>0</v>
      </c>
      <c r="L53" s="151"/>
      <c r="M53" s="151">
        <v>0</v>
      </c>
      <c r="N53" s="151"/>
      <c r="O53" s="151">
        <v>0</v>
      </c>
      <c r="P53" s="151"/>
      <c r="Q53" s="151">
        <v>0</v>
      </c>
      <c r="R53" s="151"/>
      <c r="S53" s="151">
        <v>2005643</v>
      </c>
      <c r="T53" s="151"/>
      <c r="U53" s="152">
        <v>4177</v>
      </c>
      <c r="V53" s="151"/>
      <c r="W53" s="151">
        <v>10257800429</v>
      </c>
      <c r="X53" s="151"/>
      <c r="Y53" s="151">
        <v>8327724264.6745501</v>
      </c>
      <c r="AA53" s="149">
        <v>1.8176705798670777E-3</v>
      </c>
    </row>
    <row r="54" spans="1:27" s="146" customFormat="1" ht="24.75" x14ac:dyDescent="0.2">
      <c r="A54" s="185" t="s">
        <v>63</v>
      </c>
      <c r="B54" s="185"/>
      <c r="C54" s="185"/>
      <c r="E54" s="151">
        <v>28000</v>
      </c>
      <c r="F54" s="151"/>
      <c r="G54" s="151">
        <v>52409226</v>
      </c>
      <c r="H54" s="151"/>
      <c r="I54" s="151">
        <v>40219263</v>
      </c>
      <c r="J54" s="151"/>
      <c r="K54" s="151">
        <v>0</v>
      </c>
      <c r="L54" s="151"/>
      <c r="M54" s="151">
        <v>0</v>
      </c>
      <c r="N54" s="151"/>
      <c r="O54" s="151">
        <v>-28000</v>
      </c>
      <c r="P54" s="151"/>
      <c r="Q54" s="151">
        <v>43460874</v>
      </c>
      <c r="R54" s="151"/>
      <c r="S54" s="151">
        <v>0</v>
      </c>
      <c r="T54" s="151"/>
      <c r="U54" s="152">
        <v>0</v>
      </c>
      <c r="V54" s="151"/>
      <c r="W54" s="151">
        <v>0</v>
      </c>
      <c r="X54" s="151"/>
      <c r="Y54" s="151">
        <v>0</v>
      </c>
      <c r="AA54" s="149">
        <v>0</v>
      </c>
    </row>
    <row r="55" spans="1:27" s="146" customFormat="1" ht="24.75" x14ac:dyDescent="0.2">
      <c r="A55" s="185" t="s">
        <v>64</v>
      </c>
      <c r="B55" s="185"/>
      <c r="C55" s="185"/>
      <c r="E55" s="151">
        <v>226000</v>
      </c>
      <c r="F55" s="151"/>
      <c r="G55" s="151">
        <v>1290055619</v>
      </c>
      <c r="H55" s="151"/>
      <c r="I55" s="151">
        <v>731926967.39999998</v>
      </c>
      <c r="J55" s="151"/>
      <c r="K55" s="151">
        <v>0</v>
      </c>
      <c r="L55" s="151"/>
      <c r="M55" s="151">
        <v>0</v>
      </c>
      <c r="N55" s="151"/>
      <c r="O55" s="151">
        <v>-226000</v>
      </c>
      <c r="P55" s="151"/>
      <c r="Q55" s="151">
        <v>799098905</v>
      </c>
      <c r="R55" s="151"/>
      <c r="S55" s="151">
        <v>0</v>
      </c>
      <c r="T55" s="151"/>
      <c r="U55" s="152">
        <v>0</v>
      </c>
      <c r="V55" s="151"/>
      <c r="W55" s="151">
        <v>0</v>
      </c>
      <c r="X55" s="151"/>
      <c r="Y55" s="151">
        <v>0</v>
      </c>
      <c r="AA55" s="149">
        <v>0</v>
      </c>
    </row>
    <row r="56" spans="1:27" s="146" customFormat="1" ht="24.75" x14ac:dyDescent="0.2">
      <c r="A56" s="185" t="s">
        <v>65</v>
      </c>
      <c r="B56" s="185"/>
      <c r="C56" s="185"/>
      <c r="E56" s="151">
        <v>10094</v>
      </c>
      <c r="F56" s="151"/>
      <c r="G56" s="151">
        <v>46995682168</v>
      </c>
      <c r="H56" s="151"/>
      <c r="I56" s="151">
        <v>47616539414.304001</v>
      </c>
      <c r="J56" s="151"/>
      <c r="K56" s="151">
        <v>0</v>
      </c>
      <c r="L56" s="151"/>
      <c r="M56" s="151">
        <v>0</v>
      </c>
      <c r="N56" s="151"/>
      <c r="O56" s="151">
        <v>0</v>
      </c>
      <c r="P56" s="151"/>
      <c r="Q56" s="151">
        <v>0</v>
      </c>
      <c r="R56" s="151"/>
      <c r="S56" s="151">
        <v>10094</v>
      </c>
      <c r="T56" s="151"/>
      <c r="U56" s="152">
        <v>4969531</v>
      </c>
      <c r="V56" s="151"/>
      <c r="W56" s="151">
        <v>46995682168</v>
      </c>
      <c r="X56" s="151"/>
      <c r="Y56" s="151">
        <v>50042056043.806396</v>
      </c>
      <c r="AA56" s="149">
        <v>1.0922548602231023E-2</v>
      </c>
    </row>
    <row r="57" spans="1:27" s="146" customFormat="1" ht="24.75" x14ac:dyDescent="0.2">
      <c r="A57" s="185" t="s">
        <v>66</v>
      </c>
      <c r="B57" s="185"/>
      <c r="C57" s="185"/>
      <c r="E57" s="151">
        <v>94000</v>
      </c>
      <c r="F57" s="151"/>
      <c r="G57" s="151">
        <v>725892557</v>
      </c>
      <c r="H57" s="151"/>
      <c r="I57" s="151">
        <v>599889294</v>
      </c>
      <c r="J57" s="151"/>
      <c r="K57" s="151">
        <v>0</v>
      </c>
      <c r="L57" s="151"/>
      <c r="M57" s="151">
        <v>0</v>
      </c>
      <c r="N57" s="151"/>
      <c r="O57" s="151">
        <v>0</v>
      </c>
      <c r="P57" s="151"/>
      <c r="Q57" s="151">
        <v>0</v>
      </c>
      <c r="R57" s="151"/>
      <c r="S57" s="151">
        <v>94000</v>
      </c>
      <c r="T57" s="151"/>
      <c r="U57" s="152">
        <v>6200</v>
      </c>
      <c r="V57" s="151"/>
      <c r="W57" s="151">
        <v>725892557</v>
      </c>
      <c r="X57" s="151"/>
      <c r="Y57" s="151">
        <v>579332340</v>
      </c>
      <c r="AA57" s="149">
        <v>1.2644935361878291E-4</v>
      </c>
    </row>
    <row r="58" spans="1:27" s="146" customFormat="1" ht="24.75" x14ac:dyDescent="0.2">
      <c r="A58" s="185" t="s">
        <v>67</v>
      </c>
      <c r="B58" s="185"/>
      <c r="C58" s="185"/>
      <c r="E58" s="151">
        <v>101000</v>
      </c>
      <c r="F58" s="151"/>
      <c r="G58" s="151">
        <v>1922461002</v>
      </c>
      <c r="H58" s="151"/>
      <c r="I58" s="151">
        <v>2354357722.5</v>
      </c>
      <c r="J58" s="151"/>
      <c r="K58" s="151">
        <v>0</v>
      </c>
      <c r="L58" s="151"/>
      <c r="M58" s="151">
        <v>0</v>
      </c>
      <c r="N58" s="151"/>
      <c r="O58" s="151">
        <v>0</v>
      </c>
      <c r="P58" s="151"/>
      <c r="Q58" s="151">
        <v>0</v>
      </c>
      <c r="R58" s="151"/>
      <c r="S58" s="151">
        <v>101000</v>
      </c>
      <c r="T58" s="151"/>
      <c r="U58" s="152">
        <v>22400</v>
      </c>
      <c r="V58" s="151"/>
      <c r="W58" s="151">
        <v>1922461002</v>
      </c>
      <c r="X58" s="151"/>
      <c r="Y58" s="151">
        <v>2248938720</v>
      </c>
      <c r="AA58" s="149">
        <v>4.9086996847483603E-4</v>
      </c>
    </row>
    <row r="59" spans="1:27" s="146" customFormat="1" ht="24.75" x14ac:dyDescent="0.2">
      <c r="A59" s="185" t="s">
        <v>68</v>
      </c>
      <c r="B59" s="185"/>
      <c r="C59" s="185"/>
      <c r="E59" s="151">
        <v>0</v>
      </c>
      <c r="F59" s="151"/>
      <c r="G59" s="151">
        <v>0</v>
      </c>
      <c r="H59" s="151"/>
      <c r="I59" s="151">
        <v>0</v>
      </c>
      <c r="J59" s="151"/>
      <c r="K59" s="151">
        <v>85000</v>
      </c>
      <c r="L59" s="151"/>
      <c r="M59" s="151">
        <v>1955502</v>
      </c>
      <c r="N59" s="151"/>
      <c r="O59" s="151">
        <v>0</v>
      </c>
      <c r="P59" s="151"/>
      <c r="Q59" s="151">
        <v>0</v>
      </c>
      <c r="R59" s="151"/>
      <c r="S59" s="151">
        <v>0</v>
      </c>
      <c r="T59" s="151"/>
      <c r="U59" s="152">
        <v>0</v>
      </c>
      <c r="V59" s="151"/>
      <c r="W59" s="151">
        <v>0</v>
      </c>
      <c r="X59" s="151"/>
      <c r="Y59" s="151">
        <v>0</v>
      </c>
      <c r="AA59" s="149">
        <v>0</v>
      </c>
    </row>
    <row r="60" spans="1:27" s="146" customFormat="1" ht="24.75" x14ac:dyDescent="0.2">
      <c r="A60" s="185" t="s">
        <v>813</v>
      </c>
      <c r="B60" s="185"/>
      <c r="C60" s="185"/>
      <c r="E60" s="151">
        <v>0</v>
      </c>
      <c r="F60" s="151"/>
      <c r="G60" s="151">
        <v>0</v>
      </c>
      <c r="H60" s="151"/>
      <c r="I60" s="151">
        <v>0</v>
      </c>
      <c r="J60" s="151"/>
      <c r="K60" s="151">
        <v>601000</v>
      </c>
      <c r="L60" s="151"/>
      <c r="M60" s="151">
        <v>1611700903</v>
      </c>
      <c r="N60" s="151"/>
      <c r="O60" s="151">
        <v>0</v>
      </c>
      <c r="P60" s="151"/>
      <c r="Q60" s="151">
        <v>0</v>
      </c>
      <c r="R60" s="151"/>
      <c r="S60" s="151">
        <v>601000</v>
      </c>
      <c r="T60" s="151"/>
      <c r="U60" s="152">
        <v>3286</v>
      </c>
      <c r="V60" s="151"/>
      <c r="W60" s="151">
        <v>1611700903</v>
      </c>
      <c r="X60" s="151"/>
      <c r="Y60" s="151">
        <v>1974377466.855</v>
      </c>
      <c r="AA60" s="149">
        <v>4.3094220233468185E-4</v>
      </c>
    </row>
    <row r="61" spans="1:27" s="146" customFormat="1" ht="24.75" x14ac:dyDescent="0.2">
      <c r="A61" s="185" t="s">
        <v>812</v>
      </c>
      <c r="B61" s="185"/>
      <c r="C61" s="185"/>
      <c r="E61" s="151">
        <v>0</v>
      </c>
      <c r="F61" s="151"/>
      <c r="G61" s="151">
        <v>0</v>
      </c>
      <c r="H61" s="151"/>
      <c r="I61" s="151">
        <v>0</v>
      </c>
      <c r="J61" s="151"/>
      <c r="K61" s="151">
        <v>7950000</v>
      </c>
      <c r="L61" s="151"/>
      <c r="M61" s="151">
        <v>9294692754</v>
      </c>
      <c r="N61" s="151"/>
      <c r="O61" s="151">
        <v>0</v>
      </c>
      <c r="P61" s="151"/>
      <c r="Q61" s="151">
        <v>0</v>
      </c>
      <c r="R61" s="151"/>
      <c r="S61" s="151">
        <v>7950000</v>
      </c>
      <c r="T61" s="151"/>
      <c r="U61" s="152">
        <v>1217</v>
      </c>
      <c r="V61" s="151"/>
      <c r="W61" s="151">
        <v>9294692754</v>
      </c>
      <c r="X61" s="151"/>
      <c r="Y61" s="151">
        <v>9672658648.875</v>
      </c>
      <c r="AA61" s="149">
        <v>2.1112258879339859E-3</v>
      </c>
    </row>
    <row r="62" spans="1:27" s="146" customFormat="1" ht="24.75" x14ac:dyDescent="0.2">
      <c r="A62" s="185" t="s">
        <v>71</v>
      </c>
      <c r="B62" s="185"/>
      <c r="C62" s="185"/>
      <c r="E62" s="151">
        <v>0</v>
      </c>
      <c r="F62" s="151"/>
      <c r="G62" s="151">
        <v>0</v>
      </c>
      <c r="H62" s="151"/>
      <c r="I62" s="151">
        <v>0</v>
      </c>
      <c r="J62" s="151"/>
      <c r="K62" s="151">
        <v>12769000</v>
      </c>
      <c r="L62" s="151"/>
      <c r="M62" s="151">
        <v>6951035393</v>
      </c>
      <c r="N62" s="151"/>
      <c r="O62" s="151">
        <v>0</v>
      </c>
      <c r="P62" s="151"/>
      <c r="Q62" s="151">
        <v>0</v>
      </c>
      <c r="R62" s="151"/>
      <c r="S62" s="151">
        <v>12619000</v>
      </c>
      <c r="T62" s="151"/>
      <c r="U62" s="152">
        <v>559</v>
      </c>
      <c r="V62" s="151"/>
      <c r="W62" s="151">
        <v>6869380188</v>
      </c>
      <c r="X62" s="151"/>
      <c r="Y62" s="151">
        <v>7052204589.5924997</v>
      </c>
      <c r="AA62" s="149">
        <v>1.5392662386867367E-3</v>
      </c>
    </row>
    <row r="63" spans="1:27" s="146" customFormat="1" ht="24.75" x14ac:dyDescent="0.2">
      <c r="A63" s="185" t="s">
        <v>816</v>
      </c>
      <c r="B63" s="185"/>
      <c r="C63" s="185"/>
      <c r="E63" s="151">
        <v>0</v>
      </c>
      <c r="F63" s="151"/>
      <c r="G63" s="151">
        <v>0</v>
      </c>
      <c r="H63" s="151"/>
      <c r="I63" s="151">
        <v>0</v>
      </c>
      <c r="J63" s="151"/>
      <c r="K63" s="151">
        <v>1000</v>
      </c>
      <c r="L63" s="151"/>
      <c r="M63" s="151">
        <v>600154</v>
      </c>
      <c r="N63" s="151"/>
      <c r="O63" s="151">
        <v>0</v>
      </c>
      <c r="P63" s="151"/>
      <c r="Q63" s="151">
        <v>0</v>
      </c>
      <c r="R63" s="151"/>
      <c r="S63" s="151">
        <v>1000</v>
      </c>
      <c r="T63" s="151"/>
      <c r="U63" s="152">
        <v>600</v>
      </c>
      <c r="V63" s="151"/>
      <c r="W63" s="151">
        <v>600154</v>
      </c>
      <c r="X63" s="151"/>
      <c r="Y63" s="151">
        <v>599845.5</v>
      </c>
      <c r="AA63" s="149">
        <v>1.3092670736478415E-7</v>
      </c>
    </row>
    <row r="64" spans="1:27" s="146" customFormat="1" ht="24.75" x14ac:dyDescent="0.2">
      <c r="A64" s="185" t="s">
        <v>73</v>
      </c>
      <c r="B64" s="185"/>
      <c r="C64" s="185"/>
      <c r="E64" s="151">
        <v>0</v>
      </c>
      <c r="F64" s="151"/>
      <c r="G64" s="151">
        <v>0</v>
      </c>
      <c r="H64" s="151"/>
      <c r="I64" s="151">
        <v>0</v>
      </c>
      <c r="J64" s="151"/>
      <c r="K64" s="151">
        <v>200000</v>
      </c>
      <c r="L64" s="151"/>
      <c r="M64" s="151">
        <v>642165315</v>
      </c>
      <c r="N64" s="151"/>
      <c r="O64" s="151">
        <v>0</v>
      </c>
      <c r="P64" s="151"/>
      <c r="Q64" s="151">
        <v>0</v>
      </c>
      <c r="R64" s="151"/>
      <c r="S64" s="151">
        <v>200000</v>
      </c>
      <c r="T64" s="151"/>
      <c r="U64" s="151">
        <v>3221</v>
      </c>
      <c r="V64" s="151"/>
      <c r="W64" s="151">
        <v>642165315</v>
      </c>
      <c r="X64" s="151"/>
      <c r="Y64" s="151">
        <v>644034118.5</v>
      </c>
      <c r="AA64" s="149">
        <v>1.4057164147398993E-4</v>
      </c>
    </row>
    <row r="65" spans="1:27" s="146" customFormat="1" ht="24.75" x14ac:dyDescent="0.2">
      <c r="A65" s="186" t="s">
        <v>818</v>
      </c>
      <c r="B65" s="186"/>
      <c r="C65" s="186"/>
      <c r="E65" s="151">
        <v>0</v>
      </c>
      <c r="F65" s="151"/>
      <c r="G65" s="151">
        <v>0</v>
      </c>
      <c r="H65" s="151"/>
      <c r="I65" s="151">
        <v>0</v>
      </c>
      <c r="J65" s="151"/>
      <c r="K65" s="151">
        <v>1000</v>
      </c>
      <c r="L65" s="151"/>
      <c r="M65" s="151">
        <v>750192</v>
      </c>
      <c r="N65" s="151"/>
      <c r="O65" s="151">
        <v>0</v>
      </c>
      <c r="P65" s="151"/>
      <c r="Q65" s="151">
        <v>0</v>
      </c>
      <c r="R65" s="151"/>
      <c r="S65" s="151">
        <v>1000</v>
      </c>
      <c r="T65" s="151"/>
      <c r="U65" s="151">
        <v>750</v>
      </c>
      <c r="V65" s="151"/>
      <c r="W65" s="151">
        <v>750192</v>
      </c>
      <c r="X65" s="151"/>
      <c r="Y65" s="151">
        <v>749806.875</v>
      </c>
      <c r="AA65" s="153">
        <v>1.6365838420598019E-7</v>
      </c>
    </row>
    <row r="66" spans="1:27" ht="21.75" customHeight="1" thickBot="1" x14ac:dyDescent="0.35">
      <c r="A66" s="187" t="s">
        <v>75</v>
      </c>
      <c r="B66" s="187"/>
      <c r="C66" s="187"/>
      <c r="D66" s="22"/>
      <c r="E66" s="172"/>
      <c r="F66" s="20"/>
      <c r="G66" s="21">
        <f>SUM(G10:G65)</f>
        <v>3822485001482</v>
      </c>
      <c r="H66" s="20"/>
      <c r="I66" s="21">
        <f>SUM(I10:I65)</f>
        <v>3363094914089.2861</v>
      </c>
      <c r="J66" s="20"/>
      <c r="K66" s="172"/>
      <c r="L66" s="20"/>
      <c r="M66" s="21">
        <f>SUM(M10:M65)</f>
        <v>81394468003</v>
      </c>
      <c r="N66" s="20"/>
      <c r="O66" s="172"/>
      <c r="P66" s="20"/>
      <c r="Q66" s="21">
        <f>SUM(Q10:Q65)</f>
        <v>29158478482</v>
      </c>
      <c r="R66" s="20"/>
      <c r="S66" s="172"/>
      <c r="T66" s="20"/>
      <c r="U66" s="20"/>
      <c r="V66" s="20"/>
      <c r="W66" s="21">
        <f>SUM(W10:W65)</f>
        <v>3404090362369</v>
      </c>
      <c r="X66" s="20"/>
      <c r="Y66" s="21">
        <f>SUM(Y10:Y65)</f>
        <v>3253780116017.458</v>
      </c>
      <c r="AA66" s="144">
        <f>SUM(AA10:AA65)</f>
        <v>0.71019407010500391</v>
      </c>
    </row>
    <row r="67" spans="1:27" ht="21.75" customHeight="1" thickTop="1" x14ac:dyDescent="0.3">
      <c r="A67" s="24"/>
      <c r="B67" s="24"/>
      <c r="C67" s="24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AA67" s="143"/>
    </row>
    <row r="68" spans="1:27" ht="24.75" x14ac:dyDescent="0.6">
      <c r="A68" s="188">
        <v>1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</row>
    <row r="70" spans="1:27" x14ac:dyDescent="0.3">
      <c r="Y70" s="23"/>
    </row>
    <row r="71" spans="1:27" x14ac:dyDescent="0.3">
      <c r="Y71" s="23"/>
    </row>
    <row r="72" spans="1:27" x14ac:dyDescent="0.3">
      <c r="W72" s="109"/>
      <c r="Y72" s="23"/>
    </row>
    <row r="73" spans="1:27" x14ac:dyDescent="0.3">
      <c r="W73" s="110"/>
      <c r="Y73" s="23"/>
    </row>
    <row r="74" spans="1:27" x14ac:dyDescent="0.3">
      <c r="Y74" s="23"/>
    </row>
    <row r="75" spans="1:27" x14ac:dyDescent="0.3">
      <c r="Y75" s="23"/>
    </row>
    <row r="77" spans="1:27" x14ac:dyDescent="0.3">
      <c r="W77" s="106"/>
    </row>
  </sheetData>
  <mergeCells count="78">
    <mergeCell ref="A12:C12"/>
    <mergeCell ref="A1:AA1"/>
    <mergeCell ref="A2:AA2"/>
    <mergeCell ref="A3:AA3"/>
    <mergeCell ref="B5:AA5"/>
    <mergeCell ref="A6:B6"/>
    <mergeCell ref="C6:AA6"/>
    <mergeCell ref="F7:I7"/>
    <mergeCell ref="K7:Q7"/>
    <mergeCell ref="S7:AA7"/>
    <mergeCell ref="K8:M8"/>
    <mergeCell ref="O8:Q8"/>
    <mergeCell ref="A10:C10"/>
    <mergeCell ref="A11:C11"/>
    <mergeCell ref="AA8:AA9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8:AA68"/>
    <mergeCell ref="Y8:Y9"/>
    <mergeCell ref="W8:W9"/>
    <mergeCell ref="U8:U9"/>
    <mergeCell ref="S8:S9"/>
    <mergeCell ref="A8:C9"/>
    <mergeCell ref="E8:E9"/>
    <mergeCell ref="G8:G9"/>
    <mergeCell ref="I8:I9"/>
  </mergeCells>
  <pageMargins left="0.39" right="0.39" top="0.39" bottom="0.39" header="0" footer="0"/>
  <pageSetup scale="3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88"/>
  <sheetViews>
    <sheetView rightToLeft="1" view="pageBreakPreview" zoomScaleNormal="100" zoomScaleSheetLayoutView="100" workbookViewId="0">
      <selection activeCell="AY11" sqref="AY11"/>
    </sheetView>
  </sheetViews>
  <sheetFormatPr defaultRowHeight="12.75" x14ac:dyDescent="0.2"/>
  <cols>
    <col min="1" max="1" width="34.5703125" customWidth="1"/>
    <col min="2" max="2" width="1" customWidth="1"/>
    <col min="3" max="3" width="16.5703125" style="55" customWidth="1"/>
    <col min="4" max="4" width="1.28515625" style="55" customWidth="1"/>
    <col min="5" max="5" width="13" style="55" customWidth="1"/>
    <col min="6" max="6" width="1.28515625" customWidth="1"/>
    <col min="7" max="7" width="6.42578125" customWidth="1"/>
    <col min="8" max="8" width="1.28515625" customWidth="1"/>
    <col min="9" max="9" width="7" customWidth="1"/>
    <col min="10" max="10" width="1.28515625" customWidth="1"/>
    <col min="11" max="11" width="9.140625" style="174" customWidth="1"/>
    <col min="12" max="12" width="1.28515625" style="174" customWidth="1"/>
    <col min="13" max="13" width="2.5703125" style="174" customWidth="1"/>
    <col min="14" max="14" width="1.28515625" style="174" customWidth="1"/>
    <col min="15" max="15" width="9.140625" style="174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5.5703125" customWidth="1"/>
    <col min="30" max="32" width="1.28515625" customWidth="1"/>
    <col min="33" max="33" width="9.140625" customWidth="1"/>
    <col min="34" max="34" width="1.28515625" customWidth="1"/>
    <col min="35" max="35" width="5.5703125" customWidth="1"/>
    <col min="36" max="36" width="1.28515625" customWidth="1"/>
    <col min="37" max="37" width="9.140625" customWidth="1"/>
    <col min="38" max="38" width="7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7"/>
    </row>
    <row r="2" spans="1:49" ht="21.75" customHeight="1" x14ac:dyDescent="0.2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1"/>
    </row>
    <row r="3" spans="1:49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1"/>
    </row>
    <row r="4" spans="1:49" ht="21.75" customHeight="1" x14ac:dyDescent="0.2">
      <c r="A4" s="201" t="s">
        <v>79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</row>
    <row r="5" spans="1:49" ht="23.25" customHeight="1" x14ac:dyDescent="0.2">
      <c r="C5" s="197" t="s">
        <v>7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Y5" s="197" t="s">
        <v>9</v>
      </c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</row>
    <row r="6" spans="1:49" ht="21.75" customHeight="1" x14ac:dyDescent="0.2">
      <c r="A6" s="3" t="s">
        <v>76</v>
      </c>
      <c r="C6" s="5" t="s">
        <v>80</v>
      </c>
      <c r="D6" s="123"/>
      <c r="E6" s="5" t="s">
        <v>81</v>
      </c>
      <c r="F6" s="4"/>
      <c r="G6" s="198" t="s">
        <v>82</v>
      </c>
      <c r="H6" s="198"/>
      <c r="I6" s="198"/>
      <c r="J6" s="4"/>
      <c r="K6" s="199" t="s">
        <v>83</v>
      </c>
      <c r="L6" s="199"/>
      <c r="M6" s="199"/>
      <c r="N6" s="173"/>
      <c r="O6" s="198" t="s">
        <v>77</v>
      </c>
      <c r="P6" s="198"/>
      <c r="Q6" s="198"/>
      <c r="R6" s="4"/>
      <c r="S6" s="198" t="s">
        <v>78</v>
      </c>
      <c r="T6" s="198"/>
      <c r="U6" s="198"/>
      <c r="V6" s="198"/>
      <c r="W6" s="198"/>
      <c r="Y6" s="198" t="s">
        <v>80</v>
      </c>
      <c r="Z6" s="198"/>
      <c r="AA6" s="198"/>
      <c r="AB6" s="198"/>
      <c r="AC6" s="198"/>
      <c r="AD6" s="4"/>
      <c r="AE6" s="198" t="s">
        <v>81</v>
      </c>
      <c r="AF6" s="198"/>
      <c r="AG6" s="198"/>
      <c r="AH6" s="198"/>
      <c r="AI6" s="198"/>
      <c r="AJ6" s="4"/>
      <c r="AK6" s="198" t="s">
        <v>82</v>
      </c>
      <c r="AL6" s="198"/>
      <c r="AM6" s="198"/>
      <c r="AN6" s="4"/>
      <c r="AO6" s="198" t="s">
        <v>83</v>
      </c>
      <c r="AP6" s="198"/>
      <c r="AQ6" s="198"/>
      <c r="AR6" s="4"/>
      <c r="AS6" s="198" t="s">
        <v>77</v>
      </c>
      <c r="AT6" s="198"/>
      <c r="AU6" s="4"/>
      <c r="AV6" s="5" t="s">
        <v>78</v>
      </c>
    </row>
    <row r="7" spans="1:49" ht="21.75" customHeight="1" x14ac:dyDescent="0.2">
      <c r="A7" s="6" t="s">
        <v>84</v>
      </c>
      <c r="C7" s="175" t="s">
        <v>85</v>
      </c>
      <c r="E7" s="175" t="s">
        <v>86</v>
      </c>
      <c r="G7" s="205" t="s">
        <v>87</v>
      </c>
      <c r="H7" s="205"/>
      <c r="I7" s="205"/>
      <c r="K7" s="206">
        <v>5293000</v>
      </c>
      <c r="L7" s="206"/>
      <c r="M7" s="206"/>
      <c r="O7" s="207">
        <v>11000</v>
      </c>
      <c r="P7" s="207"/>
      <c r="Q7" s="207"/>
      <c r="S7" s="205" t="s">
        <v>88</v>
      </c>
      <c r="T7" s="205"/>
      <c r="U7" s="205"/>
      <c r="V7" s="205"/>
      <c r="W7" s="205"/>
      <c r="Y7" s="205" t="s">
        <v>85</v>
      </c>
      <c r="Z7" s="205"/>
      <c r="AA7" s="205"/>
      <c r="AB7" s="205"/>
      <c r="AC7" s="205"/>
      <c r="AE7" s="205" t="s">
        <v>87</v>
      </c>
      <c r="AF7" s="205"/>
      <c r="AG7" s="205"/>
      <c r="AH7" s="205"/>
      <c r="AI7" s="205"/>
      <c r="AK7" s="205" t="s">
        <v>87</v>
      </c>
      <c r="AL7" s="205"/>
      <c r="AM7" s="205"/>
      <c r="AO7" s="207">
        <v>0</v>
      </c>
      <c r="AP7" s="207"/>
      <c r="AQ7" s="207"/>
      <c r="AS7" s="207">
        <v>0</v>
      </c>
      <c r="AT7" s="207"/>
      <c r="AV7" s="6" t="s">
        <v>87</v>
      </c>
    </row>
    <row r="8" spans="1:49" ht="21.75" customHeight="1" x14ac:dyDescent="0.2">
      <c r="A8" s="8" t="s">
        <v>89</v>
      </c>
      <c r="C8" s="105" t="s">
        <v>85</v>
      </c>
      <c r="E8" s="105" t="s">
        <v>86</v>
      </c>
      <c r="G8" s="202" t="s">
        <v>87</v>
      </c>
      <c r="H8" s="202"/>
      <c r="I8" s="202"/>
      <c r="K8" s="203">
        <v>20000</v>
      </c>
      <c r="L8" s="203"/>
      <c r="M8" s="203"/>
      <c r="O8" s="204">
        <v>950</v>
      </c>
      <c r="P8" s="204"/>
      <c r="Q8" s="204"/>
      <c r="S8" s="202" t="s">
        <v>90</v>
      </c>
      <c r="T8" s="202"/>
      <c r="U8" s="202"/>
      <c r="V8" s="202"/>
      <c r="W8" s="202"/>
      <c r="Y8" s="202" t="s">
        <v>85</v>
      </c>
      <c r="Z8" s="202"/>
      <c r="AA8" s="202"/>
      <c r="AB8" s="202"/>
      <c r="AC8" s="202"/>
      <c r="AE8" s="202" t="s">
        <v>86</v>
      </c>
      <c r="AF8" s="202"/>
      <c r="AG8" s="202"/>
      <c r="AH8" s="202"/>
      <c r="AI8" s="202"/>
      <c r="AK8" s="202" t="s">
        <v>87</v>
      </c>
      <c r="AL8" s="202"/>
      <c r="AM8" s="202"/>
      <c r="AO8" s="204">
        <v>20000</v>
      </c>
      <c r="AP8" s="204"/>
      <c r="AQ8" s="204"/>
      <c r="AS8" s="204">
        <v>950</v>
      </c>
      <c r="AT8" s="204"/>
      <c r="AV8" s="8" t="s">
        <v>90</v>
      </c>
    </row>
    <row r="9" spans="1:49" ht="21.75" customHeight="1" x14ac:dyDescent="0.2">
      <c r="A9" s="8" t="s">
        <v>91</v>
      </c>
      <c r="C9" s="105" t="s">
        <v>85</v>
      </c>
      <c r="E9" s="105" t="s">
        <v>86</v>
      </c>
      <c r="G9" s="202" t="s">
        <v>87</v>
      </c>
      <c r="H9" s="202"/>
      <c r="I9" s="202"/>
      <c r="K9" s="203">
        <v>393000</v>
      </c>
      <c r="L9" s="203"/>
      <c r="M9" s="203"/>
      <c r="O9" s="204">
        <v>20000</v>
      </c>
      <c r="P9" s="204"/>
      <c r="Q9" s="204"/>
      <c r="S9" s="202" t="s">
        <v>92</v>
      </c>
      <c r="T9" s="202"/>
      <c r="U9" s="202"/>
      <c r="V9" s="202"/>
      <c r="W9" s="202"/>
      <c r="Y9" s="202" t="s">
        <v>85</v>
      </c>
      <c r="Z9" s="202"/>
      <c r="AA9" s="202"/>
      <c r="AB9" s="202"/>
      <c r="AC9" s="202"/>
      <c r="AE9" s="202" t="s">
        <v>86</v>
      </c>
      <c r="AF9" s="202"/>
      <c r="AG9" s="202"/>
      <c r="AH9" s="202"/>
      <c r="AI9" s="202"/>
      <c r="AK9" s="202" t="s">
        <v>87</v>
      </c>
      <c r="AL9" s="202"/>
      <c r="AM9" s="202"/>
      <c r="AO9" s="204">
        <v>393000</v>
      </c>
      <c r="AP9" s="204"/>
      <c r="AQ9" s="204"/>
      <c r="AS9" s="204">
        <v>20000</v>
      </c>
      <c r="AT9" s="204"/>
      <c r="AV9" s="8" t="s">
        <v>92</v>
      </c>
    </row>
    <row r="10" spans="1:49" ht="21.75" customHeight="1" x14ac:dyDescent="0.2">
      <c r="A10" s="8" t="s">
        <v>93</v>
      </c>
      <c r="C10" s="105" t="s">
        <v>85</v>
      </c>
      <c r="E10" s="105" t="s">
        <v>86</v>
      </c>
      <c r="G10" s="202" t="s">
        <v>87</v>
      </c>
      <c r="H10" s="202"/>
      <c r="I10" s="202"/>
      <c r="K10" s="203">
        <v>6000</v>
      </c>
      <c r="L10" s="203"/>
      <c r="M10" s="203"/>
      <c r="O10" s="204">
        <v>700</v>
      </c>
      <c r="P10" s="204"/>
      <c r="Q10" s="204"/>
      <c r="S10" s="202" t="s">
        <v>94</v>
      </c>
      <c r="T10" s="202"/>
      <c r="U10" s="202"/>
      <c r="V10" s="202"/>
      <c r="W10" s="202"/>
      <c r="Y10" s="202" t="s">
        <v>85</v>
      </c>
      <c r="Z10" s="202"/>
      <c r="AA10" s="202"/>
      <c r="AB10" s="202"/>
      <c r="AC10" s="202"/>
      <c r="AE10" s="202" t="s">
        <v>86</v>
      </c>
      <c r="AF10" s="202"/>
      <c r="AG10" s="202"/>
      <c r="AH10" s="202"/>
      <c r="AI10" s="202"/>
      <c r="AK10" s="202" t="s">
        <v>87</v>
      </c>
      <c r="AL10" s="202"/>
      <c r="AM10" s="202"/>
      <c r="AO10" s="204">
        <v>6000</v>
      </c>
      <c r="AP10" s="204"/>
      <c r="AQ10" s="204"/>
      <c r="AS10" s="204">
        <v>700</v>
      </c>
      <c r="AT10" s="204"/>
      <c r="AV10" s="8" t="s">
        <v>94</v>
      </c>
    </row>
    <row r="11" spans="1:49" ht="21.75" customHeight="1" x14ac:dyDescent="0.2">
      <c r="A11" s="8" t="s">
        <v>95</v>
      </c>
      <c r="C11" s="105" t="s">
        <v>85</v>
      </c>
      <c r="E11" s="105" t="s">
        <v>86</v>
      </c>
      <c r="G11" s="202" t="s">
        <v>87</v>
      </c>
      <c r="H11" s="202"/>
      <c r="I11" s="202"/>
      <c r="K11" s="203">
        <v>2163000</v>
      </c>
      <c r="L11" s="203"/>
      <c r="M11" s="203"/>
      <c r="O11" s="204">
        <v>2600</v>
      </c>
      <c r="P11" s="204"/>
      <c r="Q11" s="204"/>
      <c r="S11" s="202" t="s">
        <v>96</v>
      </c>
      <c r="T11" s="202"/>
      <c r="U11" s="202"/>
      <c r="V11" s="202"/>
      <c r="W11" s="202"/>
      <c r="Y11" s="202" t="s">
        <v>85</v>
      </c>
      <c r="Z11" s="202"/>
      <c r="AA11" s="202"/>
      <c r="AB11" s="202"/>
      <c r="AC11" s="202"/>
      <c r="AE11" s="202" t="s">
        <v>87</v>
      </c>
      <c r="AF11" s="202"/>
      <c r="AG11" s="202"/>
      <c r="AH11" s="202"/>
      <c r="AI11" s="202"/>
      <c r="AK11" s="202" t="s">
        <v>87</v>
      </c>
      <c r="AL11" s="202"/>
      <c r="AM11" s="202"/>
      <c r="AO11" s="204">
        <v>0</v>
      </c>
      <c r="AP11" s="204"/>
      <c r="AQ11" s="204"/>
      <c r="AS11" s="204">
        <v>0</v>
      </c>
      <c r="AT11" s="204"/>
      <c r="AV11" s="8" t="s">
        <v>87</v>
      </c>
    </row>
    <row r="12" spans="1:49" ht="21.75" customHeight="1" x14ac:dyDescent="0.2">
      <c r="A12" s="8" t="s">
        <v>97</v>
      </c>
      <c r="C12" s="105" t="s">
        <v>85</v>
      </c>
      <c r="E12" s="105" t="s">
        <v>86</v>
      </c>
      <c r="G12" s="202" t="s">
        <v>87</v>
      </c>
      <c r="H12" s="202"/>
      <c r="I12" s="202"/>
      <c r="K12" s="203">
        <v>100000</v>
      </c>
      <c r="L12" s="203"/>
      <c r="M12" s="203"/>
      <c r="O12" s="204">
        <v>2400</v>
      </c>
      <c r="P12" s="204"/>
      <c r="Q12" s="204"/>
      <c r="S12" s="202" t="s">
        <v>98</v>
      </c>
      <c r="T12" s="202"/>
      <c r="U12" s="202"/>
      <c r="V12" s="202"/>
      <c r="W12" s="202"/>
      <c r="Y12" s="202" t="s">
        <v>85</v>
      </c>
      <c r="Z12" s="202"/>
      <c r="AA12" s="202"/>
      <c r="AB12" s="202"/>
      <c r="AC12" s="202"/>
      <c r="AE12" s="202" t="s">
        <v>86</v>
      </c>
      <c r="AF12" s="202"/>
      <c r="AG12" s="202"/>
      <c r="AH12" s="202"/>
      <c r="AI12" s="202"/>
      <c r="AK12" s="202" t="s">
        <v>87</v>
      </c>
      <c r="AL12" s="202"/>
      <c r="AM12" s="202"/>
      <c r="AO12" s="204">
        <v>100000</v>
      </c>
      <c r="AP12" s="204"/>
      <c r="AQ12" s="204"/>
      <c r="AS12" s="204">
        <v>2400</v>
      </c>
      <c r="AT12" s="204"/>
      <c r="AV12" s="8" t="s">
        <v>98</v>
      </c>
    </row>
    <row r="13" spans="1:49" ht="21.75" customHeight="1" x14ac:dyDescent="0.2">
      <c r="A13" s="8" t="s">
        <v>99</v>
      </c>
      <c r="C13" s="105" t="s">
        <v>85</v>
      </c>
      <c r="E13" s="105" t="s">
        <v>86</v>
      </c>
      <c r="G13" s="202" t="s">
        <v>87</v>
      </c>
      <c r="H13" s="202"/>
      <c r="I13" s="202"/>
      <c r="K13" s="203">
        <v>5407000</v>
      </c>
      <c r="L13" s="203"/>
      <c r="M13" s="203"/>
      <c r="O13" s="204">
        <v>1334</v>
      </c>
      <c r="P13" s="204"/>
      <c r="Q13" s="204"/>
      <c r="S13" s="202" t="s">
        <v>100</v>
      </c>
      <c r="T13" s="202"/>
      <c r="U13" s="202"/>
      <c r="V13" s="202"/>
      <c r="W13" s="202"/>
      <c r="Y13" s="202" t="s">
        <v>85</v>
      </c>
      <c r="Z13" s="202"/>
      <c r="AA13" s="202"/>
      <c r="AB13" s="202"/>
      <c r="AC13" s="202"/>
      <c r="AE13" s="202" t="s">
        <v>87</v>
      </c>
      <c r="AF13" s="202"/>
      <c r="AG13" s="202"/>
      <c r="AH13" s="202"/>
      <c r="AI13" s="202"/>
      <c r="AK13" s="202" t="s">
        <v>87</v>
      </c>
      <c r="AL13" s="202"/>
      <c r="AM13" s="202"/>
      <c r="AO13" s="204">
        <v>0</v>
      </c>
      <c r="AP13" s="204"/>
      <c r="AQ13" s="204"/>
      <c r="AS13" s="204">
        <v>0</v>
      </c>
      <c r="AT13" s="204"/>
      <c r="AV13" s="8" t="s">
        <v>87</v>
      </c>
    </row>
    <row r="14" spans="1:49" ht="21.75" customHeight="1" x14ac:dyDescent="0.2">
      <c r="A14" s="8" t="s">
        <v>101</v>
      </c>
      <c r="C14" s="105" t="s">
        <v>85</v>
      </c>
      <c r="E14" s="105" t="s">
        <v>86</v>
      </c>
      <c r="G14" s="202" t="s">
        <v>87</v>
      </c>
      <c r="H14" s="202"/>
      <c r="I14" s="202"/>
      <c r="K14" s="203">
        <v>50000</v>
      </c>
      <c r="L14" s="203"/>
      <c r="M14" s="203"/>
      <c r="O14" s="204">
        <v>2200</v>
      </c>
      <c r="P14" s="204"/>
      <c r="Q14" s="204"/>
      <c r="S14" s="202" t="s">
        <v>88</v>
      </c>
      <c r="T14" s="202"/>
      <c r="U14" s="202"/>
      <c r="V14" s="202"/>
      <c r="W14" s="202"/>
      <c r="Y14" s="202" t="s">
        <v>85</v>
      </c>
      <c r="Z14" s="202"/>
      <c r="AA14" s="202"/>
      <c r="AB14" s="202"/>
      <c r="AC14" s="202"/>
      <c r="AE14" s="202" t="s">
        <v>87</v>
      </c>
      <c r="AF14" s="202"/>
      <c r="AG14" s="202"/>
      <c r="AH14" s="202"/>
      <c r="AI14" s="202"/>
      <c r="AK14" s="202" t="s">
        <v>87</v>
      </c>
      <c r="AL14" s="202"/>
      <c r="AM14" s="202"/>
      <c r="AO14" s="204">
        <v>0</v>
      </c>
      <c r="AP14" s="204"/>
      <c r="AQ14" s="204"/>
      <c r="AS14" s="204">
        <v>0</v>
      </c>
      <c r="AT14" s="204"/>
      <c r="AV14" s="8" t="s">
        <v>87</v>
      </c>
    </row>
    <row r="15" spans="1:49" ht="21.75" customHeight="1" x14ac:dyDescent="0.2">
      <c r="A15" s="8" t="s">
        <v>102</v>
      </c>
      <c r="C15" s="105" t="s">
        <v>85</v>
      </c>
      <c r="E15" s="105" t="s">
        <v>86</v>
      </c>
      <c r="G15" s="202" t="s">
        <v>87</v>
      </c>
      <c r="H15" s="202"/>
      <c r="I15" s="202"/>
      <c r="K15" s="203">
        <v>333000</v>
      </c>
      <c r="L15" s="203"/>
      <c r="M15" s="203"/>
      <c r="O15" s="204">
        <v>4600</v>
      </c>
      <c r="P15" s="204"/>
      <c r="Q15" s="204"/>
      <c r="S15" s="202" t="s">
        <v>103</v>
      </c>
      <c r="T15" s="202"/>
      <c r="U15" s="202"/>
      <c r="V15" s="202"/>
      <c r="W15" s="202"/>
      <c r="Y15" s="202" t="s">
        <v>85</v>
      </c>
      <c r="Z15" s="202"/>
      <c r="AA15" s="202"/>
      <c r="AB15" s="202"/>
      <c r="AC15" s="202"/>
      <c r="AE15" s="202" t="s">
        <v>86</v>
      </c>
      <c r="AF15" s="202"/>
      <c r="AG15" s="202"/>
      <c r="AH15" s="202"/>
      <c r="AI15" s="202"/>
      <c r="AK15" s="202" t="s">
        <v>87</v>
      </c>
      <c r="AL15" s="202"/>
      <c r="AM15" s="202"/>
      <c r="AO15" s="204">
        <v>533000</v>
      </c>
      <c r="AP15" s="204"/>
      <c r="AQ15" s="204"/>
      <c r="AS15" s="204">
        <v>4600</v>
      </c>
      <c r="AT15" s="204"/>
      <c r="AV15" s="8" t="s">
        <v>103</v>
      </c>
    </row>
    <row r="16" spans="1:49" ht="21.75" customHeight="1" x14ac:dyDescent="0.2">
      <c r="A16" s="8" t="s">
        <v>104</v>
      </c>
      <c r="C16" s="105" t="s">
        <v>85</v>
      </c>
      <c r="E16" s="105" t="s">
        <v>86</v>
      </c>
      <c r="G16" s="202" t="s">
        <v>87</v>
      </c>
      <c r="H16" s="202"/>
      <c r="I16" s="202"/>
      <c r="K16" s="203">
        <v>45431000</v>
      </c>
      <c r="L16" s="203"/>
      <c r="M16" s="203"/>
      <c r="O16" s="204">
        <v>2600</v>
      </c>
      <c r="P16" s="204"/>
      <c r="Q16" s="204"/>
      <c r="S16" s="202" t="s">
        <v>88</v>
      </c>
      <c r="T16" s="202"/>
      <c r="U16" s="202"/>
      <c r="V16" s="202"/>
      <c r="W16" s="202"/>
      <c r="Y16" s="202" t="s">
        <v>85</v>
      </c>
      <c r="Z16" s="202"/>
      <c r="AA16" s="202"/>
      <c r="AB16" s="202"/>
      <c r="AC16" s="202"/>
      <c r="AE16" s="202" t="s">
        <v>87</v>
      </c>
      <c r="AF16" s="202"/>
      <c r="AG16" s="202"/>
      <c r="AH16" s="202"/>
      <c r="AI16" s="202"/>
      <c r="AK16" s="202" t="s">
        <v>87</v>
      </c>
      <c r="AL16" s="202"/>
      <c r="AM16" s="202"/>
      <c r="AO16" s="204">
        <v>0</v>
      </c>
      <c r="AP16" s="204"/>
      <c r="AQ16" s="204"/>
      <c r="AS16" s="204">
        <v>0</v>
      </c>
      <c r="AT16" s="204"/>
      <c r="AV16" s="8" t="s">
        <v>87</v>
      </c>
    </row>
    <row r="17" spans="1:48" ht="21.75" customHeight="1" x14ac:dyDescent="0.2">
      <c r="A17" s="8" t="s">
        <v>105</v>
      </c>
      <c r="C17" s="105" t="s">
        <v>85</v>
      </c>
      <c r="E17" s="105" t="s">
        <v>86</v>
      </c>
      <c r="G17" s="202" t="s">
        <v>87</v>
      </c>
      <c r="H17" s="202"/>
      <c r="I17" s="202"/>
      <c r="K17" s="203">
        <v>458000</v>
      </c>
      <c r="L17" s="203"/>
      <c r="M17" s="203"/>
      <c r="O17" s="204">
        <v>16000</v>
      </c>
      <c r="P17" s="204"/>
      <c r="Q17" s="204"/>
      <c r="S17" s="202" t="s">
        <v>96</v>
      </c>
      <c r="T17" s="202"/>
      <c r="U17" s="202"/>
      <c r="V17" s="202"/>
      <c r="W17" s="202"/>
      <c r="Y17" s="202" t="s">
        <v>85</v>
      </c>
      <c r="Z17" s="202"/>
      <c r="AA17" s="202"/>
      <c r="AB17" s="202"/>
      <c r="AC17" s="202"/>
      <c r="AE17" s="202" t="s">
        <v>87</v>
      </c>
      <c r="AF17" s="202"/>
      <c r="AG17" s="202"/>
      <c r="AH17" s="202"/>
      <c r="AI17" s="202"/>
      <c r="AK17" s="202" t="s">
        <v>87</v>
      </c>
      <c r="AL17" s="202"/>
      <c r="AM17" s="202"/>
      <c r="AO17" s="204">
        <v>0</v>
      </c>
      <c r="AP17" s="204"/>
      <c r="AQ17" s="204"/>
      <c r="AS17" s="204">
        <v>0</v>
      </c>
      <c r="AT17" s="204"/>
      <c r="AV17" s="8" t="s">
        <v>87</v>
      </c>
    </row>
    <row r="18" spans="1:48" ht="21.75" customHeight="1" x14ac:dyDescent="0.2">
      <c r="A18" s="8" t="s">
        <v>106</v>
      </c>
      <c r="C18" s="105" t="s">
        <v>85</v>
      </c>
      <c r="E18" s="105" t="s">
        <v>86</v>
      </c>
      <c r="G18" s="202" t="s">
        <v>87</v>
      </c>
      <c r="H18" s="202"/>
      <c r="I18" s="202"/>
      <c r="K18" s="203">
        <v>200000</v>
      </c>
      <c r="L18" s="203"/>
      <c r="M18" s="203"/>
      <c r="O18" s="204">
        <v>900</v>
      </c>
      <c r="P18" s="204"/>
      <c r="Q18" s="204"/>
      <c r="S18" s="202" t="s">
        <v>90</v>
      </c>
      <c r="T18" s="202"/>
      <c r="U18" s="202"/>
      <c r="V18" s="202"/>
      <c r="W18" s="202"/>
      <c r="Y18" s="202" t="s">
        <v>85</v>
      </c>
      <c r="Z18" s="202"/>
      <c r="AA18" s="202"/>
      <c r="AB18" s="202"/>
      <c r="AC18" s="202"/>
      <c r="AE18" s="202" t="s">
        <v>86</v>
      </c>
      <c r="AF18" s="202"/>
      <c r="AG18" s="202"/>
      <c r="AH18" s="202"/>
      <c r="AI18" s="202"/>
      <c r="AK18" s="202" t="s">
        <v>87</v>
      </c>
      <c r="AL18" s="202"/>
      <c r="AM18" s="202"/>
      <c r="AO18" s="204">
        <v>200000</v>
      </c>
      <c r="AP18" s="204"/>
      <c r="AQ18" s="204"/>
      <c r="AS18" s="204">
        <v>900</v>
      </c>
      <c r="AT18" s="204"/>
      <c r="AV18" s="8" t="s">
        <v>90</v>
      </c>
    </row>
    <row r="19" spans="1:48" ht="21.75" customHeight="1" x14ac:dyDescent="0.2">
      <c r="A19" s="8" t="s">
        <v>107</v>
      </c>
      <c r="C19" s="105" t="s">
        <v>85</v>
      </c>
      <c r="E19" s="105" t="s">
        <v>86</v>
      </c>
      <c r="G19" s="202" t="s">
        <v>87</v>
      </c>
      <c r="H19" s="202"/>
      <c r="I19" s="202"/>
      <c r="K19" s="203">
        <v>1145000</v>
      </c>
      <c r="L19" s="203"/>
      <c r="M19" s="203"/>
      <c r="O19" s="204">
        <v>800</v>
      </c>
      <c r="P19" s="204"/>
      <c r="Q19" s="204"/>
      <c r="S19" s="202" t="s">
        <v>108</v>
      </c>
      <c r="T19" s="202"/>
      <c r="U19" s="202"/>
      <c r="V19" s="202"/>
      <c r="W19" s="202"/>
      <c r="Y19" s="202" t="s">
        <v>85</v>
      </c>
      <c r="Z19" s="202"/>
      <c r="AA19" s="202"/>
      <c r="AB19" s="202"/>
      <c r="AC19" s="202"/>
      <c r="AE19" s="202" t="s">
        <v>87</v>
      </c>
      <c r="AF19" s="202"/>
      <c r="AG19" s="202"/>
      <c r="AH19" s="202"/>
      <c r="AI19" s="202"/>
      <c r="AK19" s="202" t="s">
        <v>87</v>
      </c>
      <c r="AL19" s="202"/>
      <c r="AM19" s="202"/>
      <c r="AO19" s="204">
        <v>0</v>
      </c>
      <c r="AP19" s="204"/>
      <c r="AQ19" s="204"/>
      <c r="AS19" s="204">
        <v>0</v>
      </c>
      <c r="AT19" s="204"/>
      <c r="AV19" s="8" t="s">
        <v>87</v>
      </c>
    </row>
    <row r="20" spans="1:48" ht="21.75" customHeight="1" x14ac:dyDescent="0.2">
      <c r="A20" s="8" t="s">
        <v>109</v>
      </c>
      <c r="C20" s="105" t="s">
        <v>85</v>
      </c>
      <c r="E20" s="105" t="s">
        <v>86</v>
      </c>
      <c r="G20" s="202" t="s">
        <v>87</v>
      </c>
      <c r="H20" s="202"/>
      <c r="I20" s="202"/>
      <c r="K20" s="203">
        <v>5500000</v>
      </c>
      <c r="L20" s="203"/>
      <c r="M20" s="203"/>
      <c r="O20" s="204">
        <v>2800</v>
      </c>
      <c r="P20" s="204"/>
      <c r="Q20" s="204"/>
      <c r="S20" s="202" t="s">
        <v>110</v>
      </c>
      <c r="T20" s="202"/>
      <c r="U20" s="202"/>
      <c r="V20" s="202"/>
      <c r="W20" s="202"/>
      <c r="Y20" s="202" t="s">
        <v>85</v>
      </c>
      <c r="Z20" s="202"/>
      <c r="AA20" s="202"/>
      <c r="AB20" s="202"/>
      <c r="AC20" s="202"/>
      <c r="AE20" s="202" t="s">
        <v>86</v>
      </c>
      <c r="AF20" s="202"/>
      <c r="AG20" s="202"/>
      <c r="AH20" s="202"/>
      <c r="AI20" s="202"/>
      <c r="AK20" s="202" t="s">
        <v>87</v>
      </c>
      <c r="AL20" s="202"/>
      <c r="AM20" s="202"/>
      <c r="AO20" s="204">
        <v>5500000</v>
      </c>
      <c r="AP20" s="204"/>
      <c r="AQ20" s="204"/>
      <c r="AS20" s="204">
        <v>2800</v>
      </c>
      <c r="AT20" s="204"/>
      <c r="AV20" s="8" t="s">
        <v>110</v>
      </c>
    </row>
    <row r="21" spans="1:48" ht="21.75" customHeight="1" x14ac:dyDescent="0.2">
      <c r="A21" s="8" t="s">
        <v>111</v>
      </c>
      <c r="C21" s="105" t="s">
        <v>85</v>
      </c>
      <c r="E21" s="105" t="s">
        <v>86</v>
      </c>
      <c r="G21" s="202" t="s">
        <v>87</v>
      </c>
      <c r="H21" s="202"/>
      <c r="I21" s="202"/>
      <c r="K21" s="203">
        <v>90199000</v>
      </c>
      <c r="L21" s="203"/>
      <c r="M21" s="203"/>
      <c r="O21" s="204">
        <v>2200</v>
      </c>
      <c r="P21" s="204"/>
      <c r="Q21" s="204"/>
      <c r="S21" s="202" t="s">
        <v>96</v>
      </c>
      <c r="T21" s="202"/>
      <c r="U21" s="202"/>
      <c r="V21" s="202"/>
      <c r="W21" s="202"/>
      <c r="Y21" s="202" t="s">
        <v>85</v>
      </c>
      <c r="Z21" s="202"/>
      <c r="AA21" s="202"/>
      <c r="AB21" s="202"/>
      <c r="AC21" s="202"/>
      <c r="AE21" s="202" t="s">
        <v>87</v>
      </c>
      <c r="AF21" s="202"/>
      <c r="AG21" s="202"/>
      <c r="AH21" s="202"/>
      <c r="AI21" s="202"/>
      <c r="AK21" s="202" t="s">
        <v>87</v>
      </c>
      <c r="AL21" s="202"/>
      <c r="AM21" s="202"/>
      <c r="AO21" s="204">
        <v>0</v>
      </c>
      <c r="AP21" s="204"/>
      <c r="AQ21" s="204"/>
      <c r="AS21" s="204">
        <v>0</v>
      </c>
      <c r="AT21" s="204"/>
      <c r="AV21" s="8" t="s">
        <v>87</v>
      </c>
    </row>
    <row r="22" spans="1:48" ht="21.75" customHeight="1" x14ac:dyDescent="0.2">
      <c r="A22" s="8" t="s">
        <v>112</v>
      </c>
      <c r="C22" s="105" t="s">
        <v>85</v>
      </c>
      <c r="E22" s="105" t="s">
        <v>86</v>
      </c>
      <c r="G22" s="202" t="s">
        <v>87</v>
      </c>
      <c r="H22" s="202"/>
      <c r="I22" s="202"/>
      <c r="K22" s="203">
        <v>4000</v>
      </c>
      <c r="L22" s="203"/>
      <c r="M22" s="203"/>
      <c r="O22" s="204">
        <v>4130</v>
      </c>
      <c r="P22" s="204"/>
      <c r="Q22" s="204"/>
      <c r="S22" s="202" t="s">
        <v>113</v>
      </c>
      <c r="T22" s="202"/>
      <c r="U22" s="202"/>
      <c r="V22" s="202"/>
      <c r="W22" s="202"/>
      <c r="Y22" s="202" t="s">
        <v>85</v>
      </c>
      <c r="Z22" s="202"/>
      <c r="AA22" s="202"/>
      <c r="AB22" s="202"/>
      <c r="AC22" s="202"/>
      <c r="AE22" s="202" t="s">
        <v>86</v>
      </c>
      <c r="AF22" s="202"/>
      <c r="AG22" s="202"/>
      <c r="AH22" s="202"/>
      <c r="AI22" s="202"/>
      <c r="AK22" s="202" t="s">
        <v>87</v>
      </c>
      <c r="AL22" s="202"/>
      <c r="AM22" s="202"/>
      <c r="AO22" s="204">
        <v>4000</v>
      </c>
      <c r="AP22" s="204"/>
      <c r="AQ22" s="204"/>
      <c r="AS22" s="204">
        <v>4130</v>
      </c>
      <c r="AT22" s="204"/>
      <c r="AV22" s="8" t="s">
        <v>113</v>
      </c>
    </row>
    <row r="23" spans="1:48" ht="21.75" customHeight="1" x14ac:dyDescent="0.2">
      <c r="A23" s="8" t="s">
        <v>114</v>
      </c>
      <c r="C23" s="105" t="s">
        <v>85</v>
      </c>
      <c r="E23" s="105" t="s">
        <v>86</v>
      </c>
      <c r="G23" s="202" t="s">
        <v>87</v>
      </c>
      <c r="H23" s="202"/>
      <c r="I23" s="202"/>
      <c r="K23" s="203">
        <v>52708000</v>
      </c>
      <c r="L23" s="203"/>
      <c r="M23" s="203"/>
      <c r="O23" s="204">
        <v>2800</v>
      </c>
      <c r="P23" s="204"/>
      <c r="Q23" s="204"/>
      <c r="S23" s="202" t="s">
        <v>98</v>
      </c>
      <c r="T23" s="202"/>
      <c r="U23" s="202"/>
      <c r="V23" s="202"/>
      <c r="W23" s="202"/>
      <c r="Y23" s="202" t="s">
        <v>85</v>
      </c>
      <c r="Z23" s="202"/>
      <c r="AA23" s="202"/>
      <c r="AB23" s="202"/>
      <c r="AC23" s="202"/>
      <c r="AE23" s="202" t="s">
        <v>86</v>
      </c>
      <c r="AF23" s="202"/>
      <c r="AG23" s="202"/>
      <c r="AH23" s="202"/>
      <c r="AI23" s="202"/>
      <c r="AK23" s="202" t="s">
        <v>87</v>
      </c>
      <c r="AL23" s="202"/>
      <c r="AM23" s="202"/>
      <c r="AO23" s="204">
        <v>56277000</v>
      </c>
      <c r="AP23" s="204"/>
      <c r="AQ23" s="204"/>
      <c r="AS23" s="204">
        <v>2800</v>
      </c>
      <c r="AT23" s="204"/>
      <c r="AV23" s="8" t="s">
        <v>98</v>
      </c>
    </row>
    <row r="24" spans="1:48" ht="21.75" customHeight="1" x14ac:dyDescent="0.2">
      <c r="A24" s="8" t="s">
        <v>68</v>
      </c>
      <c r="C24" s="105" t="s">
        <v>85</v>
      </c>
      <c r="E24" s="105" t="s">
        <v>86</v>
      </c>
      <c r="G24" s="202" t="s">
        <v>87</v>
      </c>
      <c r="H24" s="202"/>
      <c r="I24" s="202"/>
      <c r="K24" s="203">
        <v>40108000</v>
      </c>
      <c r="L24" s="203"/>
      <c r="M24" s="203"/>
      <c r="O24" s="204">
        <v>2600</v>
      </c>
      <c r="P24" s="204"/>
      <c r="Q24" s="204"/>
      <c r="S24" s="202" t="s">
        <v>113</v>
      </c>
      <c r="T24" s="202"/>
      <c r="U24" s="202"/>
      <c r="V24" s="202"/>
      <c r="W24" s="202"/>
      <c r="Y24" s="202" t="s">
        <v>85</v>
      </c>
      <c r="Z24" s="202"/>
      <c r="AA24" s="202"/>
      <c r="AB24" s="202"/>
      <c r="AC24" s="202"/>
      <c r="AE24" s="202" t="s">
        <v>87</v>
      </c>
      <c r="AF24" s="202"/>
      <c r="AG24" s="202"/>
      <c r="AH24" s="202"/>
      <c r="AI24" s="202"/>
      <c r="AK24" s="202" t="s">
        <v>87</v>
      </c>
      <c r="AL24" s="202"/>
      <c r="AM24" s="202"/>
      <c r="AO24" s="204">
        <v>0</v>
      </c>
      <c r="AP24" s="204"/>
      <c r="AQ24" s="204"/>
      <c r="AS24" s="204">
        <v>0</v>
      </c>
      <c r="AT24" s="204"/>
      <c r="AV24" s="8" t="s">
        <v>87</v>
      </c>
    </row>
    <row r="25" spans="1:48" ht="21.75" customHeight="1" x14ac:dyDescent="0.2">
      <c r="A25" s="8" t="s">
        <v>115</v>
      </c>
      <c r="C25" s="105" t="s">
        <v>85</v>
      </c>
      <c r="E25" s="105" t="s">
        <v>86</v>
      </c>
      <c r="G25" s="202" t="s">
        <v>87</v>
      </c>
      <c r="H25" s="202"/>
      <c r="I25" s="202"/>
      <c r="K25" s="203">
        <v>1000</v>
      </c>
      <c r="L25" s="203"/>
      <c r="M25" s="203"/>
      <c r="O25" s="204">
        <v>800</v>
      </c>
      <c r="P25" s="204"/>
      <c r="Q25" s="204"/>
      <c r="S25" s="202" t="s">
        <v>116</v>
      </c>
      <c r="T25" s="202"/>
      <c r="U25" s="202"/>
      <c r="V25" s="202"/>
      <c r="W25" s="202"/>
      <c r="Y25" s="202" t="s">
        <v>85</v>
      </c>
      <c r="Z25" s="202"/>
      <c r="AA25" s="202"/>
      <c r="AB25" s="202"/>
      <c r="AC25" s="202"/>
      <c r="AE25" s="202" t="s">
        <v>86</v>
      </c>
      <c r="AF25" s="202"/>
      <c r="AG25" s="202"/>
      <c r="AH25" s="202"/>
      <c r="AI25" s="202"/>
      <c r="AK25" s="202" t="s">
        <v>87</v>
      </c>
      <c r="AL25" s="202"/>
      <c r="AM25" s="202"/>
      <c r="AO25" s="204">
        <v>1000</v>
      </c>
      <c r="AP25" s="204"/>
      <c r="AQ25" s="204"/>
      <c r="AS25" s="204">
        <v>800</v>
      </c>
      <c r="AT25" s="204"/>
      <c r="AV25" s="8" t="s">
        <v>116</v>
      </c>
    </row>
    <row r="26" spans="1:48" ht="21.75" customHeight="1" x14ac:dyDescent="0.2">
      <c r="A26" s="8" t="s">
        <v>117</v>
      </c>
      <c r="C26" s="105" t="s">
        <v>85</v>
      </c>
      <c r="E26" s="105" t="s">
        <v>86</v>
      </c>
      <c r="G26" s="202" t="s">
        <v>87</v>
      </c>
      <c r="H26" s="202"/>
      <c r="I26" s="202"/>
      <c r="K26" s="203">
        <v>200000</v>
      </c>
      <c r="L26" s="203"/>
      <c r="M26" s="203"/>
      <c r="O26" s="204">
        <v>800</v>
      </c>
      <c r="P26" s="204"/>
      <c r="Q26" s="204"/>
      <c r="S26" s="202" t="s">
        <v>118</v>
      </c>
      <c r="T26" s="202"/>
      <c r="U26" s="202"/>
      <c r="V26" s="202"/>
      <c r="W26" s="202"/>
      <c r="Y26" s="202" t="s">
        <v>85</v>
      </c>
      <c r="Z26" s="202"/>
      <c r="AA26" s="202"/>
      <c r="AB26" s="202"/>
      <c r="AC26" s="202"/>
      <c r="AE26" s="202" t="s">
        <v>86</v>
      </c>
      <c r="AF26" s="202"/>
      <c r="AG26" s="202"/>
      <c r="AH26" s="202"/>
      <c r="AI26" s="202"/>
      <c r="AK26" s="202" t="s">
        <v>87</v>
      </c>
      <c r="AL26" s="202"/>
      <c r="AM26" s="202"/>
      <c r="AO26" s="204">
        <v>200000</v>
      </c>
      <c r="AP26" s="204"/>
      <c r="AQ26" s="204"/>
      <c r="AS26" s="204">
        <v>800</v>
      </c>
      <c r="AT26" s="204"/>
      <c r="AV26" s="8" t="s">
        <v>118</v>
      </c>
    </row>
    <row r="27" spans="1:48" ht="21.75" customHeight="1" x14ac:dyDescent="0.2">
      <c r="A27" s="8" t="s">
        <v>119</v>
      </c>
      <c r="C27" s="105" t="s">
        <v>85</v>
      </c>
      <c r="E27" s="105" t="s">
        <v>86</v>
      </c>
      <c r="G27" s="202" t="s">
        <v>87</v>
      </c>
      <c r="H27" s="202"/>
      <c r="I27" s="202"/>
      <c r="K27" s="203">
        <v>75000</v>
      </c>
      <c r="L27" s="203"/>
      <c r="M27" s="203"/>
      <c r="O27" s="204">
        <v>45000</v>
      </c>
      <c r="P27" s="204"/>
      <c r="Q27" s="204"/>
      <c r="S27" s="202" t="s">
        <v>120</v>
      </c>
      <c r="T27" s="202"/>
      <c r="U27" s="202"/>
      <c r="V27" s="202"/>
      <c r="W27" s="202"/>
      <c r="Y27" s="202" t="s">
        <v>85</v>
      </c>
      <c r="Z27" s="202"/>
      <c r="AA27" s="202"/>
      <c r="AB27" s="202"/>
      <c r="AC27" s="202"/>
      <c r="AE27" s="202" t="s">
        <v>86</v>
      </c>
      <c r="AF27" s="202"/>
      <c r="AG27" s="202"/>
      <c r="AH27" s="202"/>
      <c r="AI27" s="202"/>
      <c r="AK27" s="202" t="s">
        <v>87</v>
      </c>
      <c r="AL27" s="202"/>
      <c r="AM27" s="202"/>
      <c r="AO27" s="204">
        <v>75000</v>
      </c>
      <c r="AP27" s="204"/>
      <c r="AQ27" s="204"/>
      <c r="AS27" s="204">
        <v>45000</v>
      </c>
      <c r="AT27" s="204"/>
      <c r="AV27" s="8" t="s">
        <v>120</v>
      </c>
    </row>
    <row r="28" spans="1:48" ht="21.75" customHeight="1" x14ac:dyDescent="0.2">
      <c r="A28" s="8" t="s">
        <v>121</v>
      </c>
      <c r="C28" s="105" t="s">
        <v>85</v>
      </c>
      <c r="E28" s="105" t="s">
        <v>86</v>
      </c>
      <c r="G28" s="202" t="s">
        <v>87</v>
      </c>
      <c r="H28" s="202"/>
      <c r="I28" s="202"/>
      <c r="K28" s="203">
        <v>211000</v>
      </c>
      <c r="L28" s="203"/>
      <c r="M28" s="203"/>
      <c r="O28" s="204">
        <v>2200</v>
      </c>
      <c r="P28" s="204"/>
      <c r="Q28" s="204"/>
      <c r="S28" s="202" t="s">
        <v>122</v>
      </c>
      <c r="T28" s="202"/>
      <c r="U28" s="202"/>
      <c r="V28" s="202"/>
      <c r="W28" s="202"/>
      <c r="Y28" s="202" t="s">
        <v>85</v>
      </c>
      <c r="Z28" s="202"/>
      <c r="AA28" s="202"/>
      <c r="AB28" s="202"/>
      <c r="AC28" s="202"/>
      <c r="AE28" s="202" t="s">
        <v>86</v>
      </c>
      <c r="AF28" s="202"/>
      <c r="AG28" s="202"/>
      <c r="AH28" s="202"/>
      <c r="AI28" s="202"/>
      <c r="AK28" s="202" t="s">
        <v>87</v>
      </c>
      <c r="AL28" s="202"/>
      <c r="AM28" s="202"/>
      <c r="AO28" s="204">
        <v>211000</v>
      </c>
      <c r="AP28" s="204"/>
      <c r="AQ28" s="204"/>
      <c r="AS28" s="204">
        <v>2200</v>
      </c>
      <c r="AT28" s="204"/>
      <c r="AV28" s="8" t="s">
        <v>122</v>
      </c>
    </row>
    <row r="29" spans="1:48" ht="21.75" customHeight="1" x14ac:dyDescent="0.2">
      <c r="A29" s="8" t="s">
        <v>123</v>
      </c>
      <c r="C29" s="105" t="s">
        <v>85</v>
      </c>
      <c r="E29" s="105" t="s">
        <v>86</v>
      </c>
      <c r="G29" s="202" t="s">
        <v>87</v>
      </c>
      <c r="H29" s="202"/>
      <c r="I29" s="202"/>
      <c r="K29" s="203">
        <v>309000</v>
      </c>
      <c r="L29" s="203"/>
      <c r="M29" s="203"/>
      <c r="O29" s="204">
        <v>900</v>
      </c>
      <c r="P29" s="204"/>
      <c r="Q29" s="204"/>
      <c r="S29" s="202" t="s">
        <v>124</v>
      </c>
      <c r="T29" s="202"/>
      <c r="U29" s="202"/>
      <c r="V29" s="202"/>
      <c r="W29" s="202"/>
      <c r="Y29" s="202" t="s">
        <v>85</v>
      </c>
      <c r="Z29" s="202"/>
      <c r="AA29" s="202"/>
      <c r="AB29" s="202"/>
      <c r="AC29" s="202"/>
      <c r="AE29" s="202" t="s">
        <v>87</v>
      </c>
      <c r="AF29" s="202"/>
      <c r="AG29" s="202"/>
      <c r="AH29" s="202"/>
      <c r="AI29" s="202"/>
      <c r="AK29" s="202" t="s">
        <v>87</v>
      </c>
      <c r="AL29" s="202"/>
      <c r="AM29" s="202"/>
      <c r="AO29" s="204">
        <v>0</v>
      </c>
      <c r="AP29" s="204"/>
      <c r="AQ29" s="204"/>
      <c r="AS29" s="204">
        <v>0</v>
      </c>
      <c r="AT29" s="204"/>
      <c r="AV29" s="8" t="s">
        <v>87</v>
      </c>
    </row>
    <row r="30" spans="1:48" ht="21.75" customHeight="1" x14ac:dyDescent="0.2">
      <c r="A30" s="8" t="s">
        <v>125</v>
      </c>
      <c r="C30" s="105" t="s">
        <v>85</v>
      </c>
      <c r="E30" s="105" t="s">
        <v>86</v>
      </c>
      <c r="G30" s="202" t="s">
        <v>87</v>
      </c>
      <c r="H30" s="202"/>
      <c r="I30" s="202"/>
      <c r="K30" s="203">
        <v>240000</v>
      </c>
      <c r="L30" s="203"/>
      <c r="M30" s="203"/>
      <c r="O30" s="204">
        <v>1812</v>
      </c>
      <c r="P30" s="204"/>
      <c r="Q30" s="204"/>
      <c r="S30" s="202" t="s">
        <v>126</v>
      </c>
      <c r="T30" s="202"/>
      <c r="U30" s="202"/>
      <c r="V30" s="202"/>
      <c r="W30" s="202"/>
      <c r="Y30" s="202" t="s">
        <v>85</v>
      </c>
      <c r="Z30" s="202"/>
      <c r="AA30" s="202"/>
      <c r="AB30" s="202"/>
      <c r="AC30" s="202"/>
      <c r="AE30" s="202" t="s">
        <v>86</v>
      </c>
      <c r="AF30" s="202"/>
      <c r="AG30" s="202"/>
      <c r="AH30" s="202"/>
      <c r="AI30" s="202"/>
      <c r="AK30" s="202" t="s">
        <v>87</v>
      </c>
      <c r="AL30" s="202"/>
      <c r="AM30" s="202"/>
      <c r="AO30" s="204">
        <v>240000</v>
      </c>
      <c r="AP30" s="204"/>
      <c r="AQ30" s="204"/>
      <c r="AS30" s="204">
        <v>1812</v>
      </c>
      <c r="AT30" s="204"/>
      <c r="AV30" s="8" t="s">
        <v>126</v>
      </c>
    </row>
    <row r="31" spans="1:48" ht="21.75" customHeight="1" x14ac:dyDescent="0.2">
      <c r="A31" s="8" t="s">
        <v>127</v>
      </c>
      <c r="C31" s="105" t="s">
        <v>85</v>
      </c>
      <c r="E31" s="105" t="s">
        <v>86</v>
      </c>
      <c r="G31" s="202" t="s">
        <v>87</v>
      </c>
      <c r="H31" s="202"/>
      <c r="I31" s="202"/>
      <c r="K31" s="203">
        <v>33116000</v>
      </c>
      <c r="L31" s="203"/>
      <c r="M31" s="203"/>
      <c r="O31" s="204">
        <v>400</v>
      </c>
      <c r="P31" s="204"/>
      <c r="Q31" s="204"/>
      <c r="S31" s="202" t="s">
        <v>128</v>
      </c>
      <c r="T31" s="202"/>
      <c r="U31" s="202"/>
      <c r="V31" s="202"/>
      <c r="W31" s="202"/>
      <c r="Y31" s="202" t="s">
        <v>85</v>
      </c>
      <c r="Z31" s="202"/>
      <c r="AA31" s="202"/>
      <c r="AB31" s="202"/>
      <c r="AC31" s="202"/>
      <c r="AE31" s="202" t="s">
        <v>86</v>
      </c>
      <c r="AF31" s="202"/>
      <c r="AG31" s="202"/>
      <c r="AH31" s="202"/>
      <c r="AI31" s="202"/>
      <c r="AK31" s="202" t="s">
        <v>87</v>
      </c>
      <c r="AL31" s="202"/>
      <c r="AM31" s="202"/>
      <c r="AO31" s="204">
        <v>33116000</v>
      </c>
      <c r="AP31" s="204"/>
      <c r="AQ31" s="204"/>
      <c r="AS31" s="204">
        <v>400</v>
      </c>
      <c r="AT31" s="204"/>
      <c r="AV31" s="8" t="s">
        <v>128</v>
      </c>
    </row>
    <row r="32" spans="1:48" ht="21.75" customHeight="1" x14ac:dyDescent="0.2">
      <c r="A32" s="8" t="s">
        <v>129</v>
      </c>
      <c r="C32" s="105" t="s">
        <v>85</v>
      </c>
      <c r="E32" s="105" t="s">
        <v>86</v>
      </c>
      <c r="G32" s="202" t="s">
        <v>87</v>
      </c>
      <c r="H32" s="202"/>
      <c r="I32" s="202"/>
      <c r="K32" s="203">
        <v>8000</v>
      </c>
      <c r="L32" s="203"/>
      <c r="M32" s="203"/>
      <c r="O32" s="204">
        <v>1900</v>
      </c>
      <c r="P32" s="204"/>
      <c r="Q32" s="204"/>
      <c r="S32" s="202" t="s">
        <v>130</v>
      </c>
      <c r="T32" s="202"/>
      <c r="U32" s="202"/>
      <c r="V32" s="202"/>
      <c r="W32" s="202"/>
      <c r="Y32" s="202" t="s">
        <v>85</v>
      </c>
      <c r="Z32" s="202"/>
      <c r="AA32" s="202"/>
      <c r="AB32" s="202"/>
      <c r="AC32" s="202"/>
      <c r="AE32" s="202" t="s">
        <v>86</v>
      </c>
      <c r="AF32" s="202"/>
      <c r="AG32" s="202"/>
      <c r="AH32" s="202"/>
      <c r="AI32" s="202"/>
      <c r="AK32" s="202" t="s">
        <v>87</v>
      </c>
      <c r="AL32" s="202"/>
      <c r="AM32" s="202"/>
      <c r="AO32" s="204">
        <v>8000</v>
      </c>
      <c r="AP32" s="204"/>
      <c r="AQ32" s="204"/>
      <c r="AS32" s="204">
        <v>1900</v>
      </c>
      <c r="AT32" s="204"/>
      <c r="AV32" s="8" t="s">
        <v>130</v>
      </c>
    </row>
    <row r="33" spans="1:48" ht="21.75" customHeight="1" x14ac:dyDescent="0.2">
      <c r="A33" s="8" t="s">
        <v>131</v>
      </c>
      <c r="C33" s="105" t="s">
        <v>85</v>
      </c>
      <c r="E33" s="105" t="s">
        <v>86</v>
      </c>
      <c r="G33" s="202" t="s">
        <v>87</v>
      </c>
      <c r="H33" s="202"/>
      <c r="I33" s="202"/>
      <c r="K33" s="203">
        <v>11000</v>
      </c>
      <c r="L33" s="203"/>
      <c r="M33" s="203"/>
      <c r="O33" s="204">
        <v>2000</v>
      </c>
      <c r="P33" s="204"/>
      <c r="Q33" s="204"/>
      <c r="S33" s="202" t="s">
        <v>98</v>
      </c>
      <c r="T33" s="202"/>
      <c r="U33" s="202"/>
      <c r="V33" s="202"/>
      <c r="W33" s="202"/>
      <c r="Y33" s="202" t="s">
        <v>85</v>
      </c>
      <c r="Z33" s="202"/>
      <c r="AA33" s="202"/>
      <c r="AB33" s="202"/>
      <c r="AC33" s="202"/>
      <c r="AE33" s="202" t="s">
        <v>86</v>
      </c>
      <c r="AF33" s="202"/>
      <c r="AG33" s="202"/>
      <c r="AH33" s="202"/>
      <c r="AI33" s="202"/>
      <c r="AK33" s="202" t="s">
        <v>87</v>
      </c>
      <c r="AL33" s="202"/>
      <c r="AM33" s="202"/>
      <c r="AO33" s="204">
        <v>11000</v>
      </c>
      <c r="AP33" s="204"/>
      <c r="AQ33" s="204"/>
      <c r="AS33" s="204">
        <v>2000</v>
      </c>
      <c r="AT33" s="204"/>
      <c r="AV33" s="8" t="s">
        <v>98</v>
      </c>
    </row>
    <row r="34" spans="1:48" ht="21.75" customHeight="1" x14ac:dyDescent="0.2">
      <c r="A34" s="8" t="s">
        <v>132</v>
      </c>
      <c r="C34" s="105" t="s">
        <v>85</v>
      </c>
      <c r="E34" s="105" t="s">
        <v>86</v>
      </c>
      <c r="G34" s="202" t="s">
        <v>87</v>
      </c>
      <c r="H34" s="202"/>
      <c r="I34" s="202"/>
      <c r="K34" s="203">
        <v>5443000</v>
      </c>
      <c r="L34" s="203"/>
      <c r="M34" s="203"/>
      <c r="O34" s="204">
        <v>1000</v>
      </c>
      <c r="P34" s="204"/>
      <c r="Q34" s="204"/>
      <c r="S34" s="202" t="s">
        <v>116</v>
      </c>
      <c r="T34" s="202"/>
      <c r="U34" s="202"/>
      <c r="V34" s="202"/>
      <c r="W34" s="202"/>
      <c r="Y34" s="202" t="s">
        <v>85</v>
      </c>
      <c r="Z34" s="202"/>
      <c r="AA34" s="202"/>
      <c r="AB34" s="202"/>
      <c r="AC34" s="202"/>
      <c r="AE34" s="202" t="s">
        <v>86</v>
      </c>
      <c r="AF34" s="202"/>
      <c r="AG34" s="202"/>
      <c r="AH34" s="202"/>
      <c r="AI34" s="202"/>
      <c r="AK34" s="202" t="s">
        <v>87</v>
      </c>
      <c r="AL34" s="202"/>
      <c r="AM34" s="202"/>
      <c r="AO34" s="204">
        <v>5443000</v>
      </c>
      <c r="AP34" s="204"/>
      <c r="AQ34" s="204"/>
      <c r="AS34" s="204">
        <v>1000</v>
      </c>
      <c r="AT34" s="204"/>
      <c r="AV34" s="8" t="s">
        <v>116</v>
      </c>
    </row>
    <row r="35" spans="1:48" ht="21.75" customHeight="1" x14ac:dyDescent="0.2">
      <c r="A35" s="8" t="s">
        <v>133</v>
      </c>
      <c r="C35" s="105" t="s">
        <v>85</v>
      </c>
      <c r="E35" s="105" t="s">
        <v>86</v>
      </c>
      <c r="G35" s="202" t="s">
        <v>87</v>
      </c>
      <c r="H35" s="202"/>
      <c r="I35" s="202"/>
      <c r="K35" s="203">
        <v>11000</v>
      </c>
      <c r="L35" s="203"/>
      <c r="M35" s="203"/>
      <c r="O35" s="204">
        <v>800</v>
      </c>
      <c r="P35" s="204"/>
      <c r="Q35" s="204"/>
      <c r="S35" s="202" t="s">
        <v>124</v>
      </c>
      <c r="T35" s="202"/>
      <c r="U35" s="202"/>
      <c r="V35" s="202"/>
      <c r="W35" s="202"/>
      <c r="Y35" s="202" t="s">
        <v>85</v>
      </c>
      <c r="Z35" s="202"/>
      <c r="AA35" s="202"/>
      <c r="AB35" s="202"/>
      <c r="AC35" s="202"/>
      <c r="AE35" s="202" t="s">
        <v>87</v>
      </c>
      <c r="AF35" s="202"/>
      <c r="AG35" s="202"/>
      <c r="AH35" s="202"/>
      <c r="AI35" s="202"/>
      <c r="AK35" s="202" t="s">
        <v>87</v>
      </c>
      <c r="AL35" s="202"/>
      <c r="AM35" s="202"/>
      <c r="AO35" s="204">
        <v>0</v>
      </c>
      <c r="AP35" s="204"/>
      <c r="AQ35" s="204"/>
      <c r="AS35" s="204">
        <v>0</v>
      </c>
      <c r="AT35" s="204"/>
      <c r="AV35" s="8" t="s">
        <v>87</v>
      </c>
    </row>
    <row r="36" spans="1:48" ht="21.75" customHeight="1" x14ac:dyDescent="0.2">
      <c r="A36" s="8" t="s">
        <v>134</v>
      </c>
      <c r="C36" s="105" t="s">
        <v>85</v>
      </c>
      <c r="E36" s="105" t="s">
        <v>86</v>
      </c>
      <c r="G36" s="202" t="s">
        <v>87</v>
      </c>
      <c r="H36" s="202"/>
      <c r="I36" s="202"/>
      <c r="K36" s="203">
        <v>2000</v>
      </c>
      <c r="L36" s="203"/>
      <c r="M36" s="203"/>
      <c r="O36" s="204">
        <v>1900</v>
      </c>
      <c r="P36" s="204"/>
      <c r="Q36" s="204"/>
      <c r="S36" s="202" t="s">
        <v>113</v>
      </c>
      <c r="T36" s="202"/>
      <c r="U36" s="202"/>
      <c r="V36" s="202"/>
      <c r="W36" s="202"/>
      <c r="Y36" s="202" t="s">
        <v>85</v>
      </c>
      <c r="Z36" s="202"/>
      <c r="AA36" s="202"/>
      <c r="AB36" s="202"/>
      <c r="AC36" s="202"/>
      <c r="AE36" s="202" t="s">
        <v>86</v>
      </c>
      <c r="AF36" s="202"/>
      <c r="AG36" s="202"/>
      <c r="AH36" s="202"/>
      <c r="AI36" s="202"/>
      <c r="AK36" s="202" t="s">
        <v>87</v>
      </c>
      <c r="AL36" s="202"/>
      <c r="AM36" s="202"/>
      <c r="AO36" s="204">
        <v>2000</v>
      </c>
      <c r="AP36" s="204"/>
      <c r="AQ36" s="204"/>
      <c r="AS36" s="204">
        <v>1900</v>
      </c>
      <c r="AT36" s="204"/>
      <c r="AV36" s="8" t="s">
        <v>113</v>
      </c>
    </row>
    <row r="37" spans="1:48" ht="21.75" customHeight="1" x14ac:dyDescent="0.2">
      <c r="A37" s="8" t="s">
        <v>135</v>
      </c>
      <c r="C37" s="105" t="s">
        <v>85</v>
      </c>
      <c r="E37" s="105" t="s">
        <v>86</v>
      </c>
      <c r="G37" s="202" t="s">
        <v>87</v>
      </c>
      <c r="H37" s="202"/>
      <c r="I37" s="202"/>
      <c r="K37" s="203">
        <v>1000000</v>
      </c>
      <c r="L37" s="203"/>
      <c r="M37" s="203"/>
      <c r="O37" s="204">
        <v>1300</v>
      </c>
      <c r="P37" s="204"/>
      <c r="Q37" s="204"/>
      <c r="S37" s="202" t="s">
        <v>118</v>
      </c>
      <c r="T37" s="202"/>
      <c r="U37" s="202"/>
      <c r="V37" s="202"/>
      <c r="W37" s="202"/>
      <c r="Y37" s="202" t="s">
        <v>85</v>
      </c>
      <c r="Z37" s="202"/>
      <c r="AA37" s="202"/>
      <c r="AB37" s="202"/>
      <c r="AC37" s="202"/>
      <c r="AE37" s="202" t="s">
        <v>86</v>
      </c>
      <c r="AF37" s="202"/>
      <c r="AG37" s="202"/>
      <c r="AH37" s="202"/>
      <c r="AI37" s="202"/>
      <c r="AK37" s="202" t="s">
        <v>87</v>
      </c>
      <c r="AL37" s="202"/>
      <c r="AM37" s="202"/>
      <c r="AO37" s="204">
        <v>1000000</v>
      </c>
      <c r="AP37" s="204"/>
      <c r="AQ37" s="204"/>
      <c r="AS37" s="204">
        <v>1300</v>
      </c>
      <c r="AT37" s="204"/>
      <c r="AV37" s="8" t="s">
        <v>118</v>
      </c>
    </row>
    <row r="38" spans="1:48" ht="21.75" customHeight="1" x14ac:dyDescent="0.2">
      <c r="A38" s="8" t="s">
        <v>136</v>
      </c>
      <c r="C38" s="105" t="s">
        <v>85</v>
      </c>
      <c r="E38" s="105" t="s">
        <v>86</v>
      </c>
      <c r="G38" s="202" t="s">
        <v>87</v>
      </c>
      <c r="H38" s="202"/>
      <c r="I38" s="202"/>
      <c r="K38" s="203">
        <v>8800000</v>
      </c>
      <c r="L38" s="203"/>
      <c r="M38" s="203"/>
      <c r="O38" s="204">
        <v>2000</v>
      </c>
      <c r="P38" s="204"/>
      <c r="Q38" s="204"/>
      <c r="S38" s="202" t="s">
        <v>92</v>
      </c>
      <c r="T38" s="202"/>
      <c r="U38" s="202"/>
      <c r="V38" s="202"/>
      <c r="W38" s="202"/>
      <c r="Y38" s="202" t="s">
        <v>85</v>
      </c>
      <c r="Z38" s="202"/>
      <c r="AA38" s="202"/>
      <c r="AB38" s="202"/>
      <c r="AC38" s="202"/>
      <c r="AE38" s="202" t="s">
        <v>86</v>
      </c>
      <c r="AF38" s="202"/>
      <c r="AG38" s="202"/>
      <c r="AH38" s="202"/>
      <c r="AI38" s="202"/>
      <c r="AK38" s="202" t="s">
        <v>87</v>
      </c>
      <c r="AL38" s="202"/>
      <c r="AM38" s="202"/>
      <c r="AO38" s="204">
        <v>8800000</v>
      </c>
      <c r="AP38" s="204"/>
      <c r="AQ38" s="204"/>
      <c r="AS38" s="204">
        <v>2000</v>
      </c>
      <c r="AT38" s="204"/>
      <c r="AV38" s="8" t="s">
        <v>92</v>
      </c>
    </row>
    <row r="39" spans="1:48" ht="21.75" customHeight="1" x14ac:dyDescent="0.2">
      <c r="A39" s="8" t="s">
        <v>137</v>
      </c>
      <c r="C39" s="105" t="s">
        <v>85</v>
      </c>
      <c r="E39" s="105" t="s">
        <v>86</v>
      </c>
      <c r="G39" s="202" t="s">
        <v>87</v>
      </c>
      <c r="H39" s="202"/>
      <c r="I39" s="202"/>
      <c r="K39" s="203">
        <v>300000</v>
      </c>
      <c r="L39" s="203"/>
      <c r="M39" s="203"/>
      <c r="O39" s="204">
        <v>2000</v>
      </c>
      <c r="P39" s="204"/>
      <c r="Q39" s="204"/>
      <c r="S39" s="202" t="s">
        <v>138</v>
      </c>
      <c r="T39" s="202"/>
      <c r="U39" s="202"/>
      <c r="V39" s="202"/>
      <c r="W39" s="202"/>
      <c r="Y39" s="202" t="s">
        <v>85</v>
      </c>
      <c r="Z39" s="202"/>
      <c r="AA39" s="202"/>
      <c r="AB39" s="202"/>
      <c r="AC39" s="202"/>
      <c r="AE39" s="202" t="s">
        <v>86</v>
      </c>
      <c r="AF39" s="202"/>
      <c r="AG39" s="202"/>
      <c r="AH39" s="202"/>
      <c r="AI39" s="202"/>
      <c r="AK39" s="202" t="s">
        <v>87</v>
      </c>
      <c r="AL39" s="202"/>
      <c r="AM39" s="202"/>
      <c r="AO39" s="204">
        <v>300000</v>
      </c>
      <c r="AP39" s="204"/>
      <c r="AQ39" s="204"/>
      <c r="AS39" s="204">
        <v>2000</v>
      </c>
      <c r="AT39" s="204"/>
      <c r="AV39" s="8" t="s">
        <v>138</v>
      </c>
    </row>
    <row r="40" spans="1:48" ht="21.75" customHeight="1" x14ac:dyDescent="0.2">
      <c r="A40" s="8" t="s">
        <v>139</v>
      </c>
      <c r="C40" s="105" t="s">
        <v>85</v>
      </c>
      <c r="E40" s="105" t="s">
        <v>86</v>
      </c>
      <c r="G40" s="202" t="s">
        <v>87</v>
      </c>
      <c r="H40" s="202"/>
      <c r="I40" s="202"/>
      <c r="K40" s="203">
        <v>4000</v>
      </c>
      <c r="L40" s="203"/>
      <c r="M40" s="203"/>
      <c r="O40" s="204">
        <v>1100</v>
      </c>
      <c r="P40" s="204"/>
      <c r="Q40" s="204"/>
      <c r="S40" s="202" t="s">
        <v>140</v>
      </c>
      <c r="T40" s="202"/>
      <c r="U40" s="202"/>
      <c r="V40" s="202"/>
      <c r="W40" s="202"/>
      <c r="Y40" s="202" t="s">
        <v>85</v>
      </c>
      <c r="Z40" s="202"/>
      <c r="AA40" s="202"/>
      <c r="AB40" s="202"/>
      <c r="AC40" s="202"/>
      <c r="AE40" s="202" t="s">
        <v>86</v>
      </c>
      <c r="AF40" s="202"/>
      <c r="AG40" s="202"/>
      <c r="AH40" s="202"/>
      <c r="AI40" s="202"/>
      <c r="AK40" s="202" t="s">
        <v>87</v>
      </c>
      <c r="AL40" s="202"/>
      <c r="AM40" s="202"/>
      <c r="AO40" s="204">
        <v>5000</v>
      </c>
      <c r="AP40" s="204"/>
      <c r="AQ40" s="204"/>
      <c r="AS40" s="204">
        <v>1100</v>
      </c>
      <c r="AT40" s="204"/>
      <c r="AV40" s="8" t="s">
        <v>140</v>
      </c>
    </row>
    <row r="41" spans="1:48" ht="21.75" customHeight="1" x14ac:dyDescent="0.2">
      <c r="A41" s="8" t="s">
        <v>141</v>
      </c>
      <c r="C41" s="105" t="s">
        <v>85</v>
      </c>
      <c r="E41" s="105" t="s">
        <v>86</v>
      </c>
      <c r="G41" s="202" t="s">
        <v>87</v>
      </c>
      <c r="H41" s="202"/>
      <c r="I41" s="202"/>
      <c r="K41" s="203">
        <v>1000</v>
      </c>
      <c r="L41" s="203"/>
      <c r="M41" s="203"/>
      <c r="O41" s="204">
        <v>678</v>
      </c>
      <c r="P41" s="204"/>
      <c r="Q41" s="204"/>
      <c r="S41" s="202" t="s">
        <v>103</v>
      </c>
      <c r="T41" s="202"/>
      <c r="U41" s="202"/>
      <c r="V41" s="202"/>
      <c r="W41" s="202"/>
      <c r="Y41" s="202" t="s">
        <v>85</v>
      </c>
      <c r="Z41" s="202"/>
      <c r="AA41" s="202"/>
      <c r="AB41" s="202"/>
      <c r="AC41" s="202"/>
      <c r="AE41" s="202" t="s">
        <v>86</v>
      </c>
      <c r="AF41" s="202"/>
      <c r="AG41" s="202"/>
      <c r="AH41" s="202"/>
      <c r="AI41" s="202"/>
      <c r="AK41" s="202" t="s">
        <v>87</v>
      </c>
      <c r="AL41" s="202"/>
      <c r="AM41" s="202"/>
      <c r="AO41" s="204">
        <v>1000</v>
      </c>
      <c r="AP41" s="204"/>
      <c r="AQ41" s="204"/>
      <c r="AS41" s="204">
        <v>678</v>
      </c>
      <c r="AT41" s="204"/>
      <c r="AV41" s="8" t="s">
        <v>103</v>
      </c>
    </row>
    <row r="42" spans="1:48" ht="21.75" customHeight="1" x14ac:dyDescent="0.2">
      <c r="A42" s="8" t="s">
        <v>142</v>
      </c>
      <c r="C42" s="105" t="s">
        <v>85</v>
      </c>
      <c r="E42" s="105" t="s">
        <v>86</v>
      </c>
      <c r="G42" s="202" t="s">
        <v>87</v>
      </c>
      <c r="H42" s="202"/>
      <c r="I42" s="202"/>
      <c r="K42" s="203">
        <v>4797000</v>
      </c>
      <c r="L42" s="203"/>
      <c r="M42" s="203"/>
      <c r="O42" s="204">
        <v>9000</v>
      </c>
      <c r="P42" s="204"/>
      <c r="Q42" s="204"/>
      <c r="S42" s="202" t="s">
        <v>88</v>
      </c>
      <c r="T42" s="202"/>
      <c r="U42" s="202"/>
      <c r="V42" s="202"/>
      <c r="W42" s="202"/>
      <c r="Y42" s="202" t="s">
        <v>85</v>
      </c>
      <c r="Z42" s="202"/>
      <c r="AA42" s="202"/>
      <c r="AB42" s="202"/>
      <c r="AC42" s="202"/>
      <c r="AE42" s="202" t="s">
        <v>87</v>
      </c>
      <c r="AF42" s="202"/>
      <c r="AG42" s="202"/>
      <c r="AH42" s="202"/>
      <c r="AI42" s="202"/>
      <c r="AK42" s="202" t="s">
        <v>87</v>
      </c>
      <c r="AL42" s="202"/>
      <c r="AM42" s="202"/>
      <c r="AO42" s="204">
        <v>0</v>
      </c>
      <c r="AP42" s="204"/>
      <c r="AQ42" s="204"/>
      <c r="AS42" s="204">
        <v>0</v>
      </c>
      <c r="AT42" s="204"/>
      <c r="AV42" s="8" t="s">
        <v>87</v>
      </c>
    </row>
    <row r="43" spans="1:48" ht="21.75" customHeight="1" x14ac:dyDescent="0.2">
      <c r="A43" s="8" t="s">
        <v>143</v>
      </c>
      <c r="C43" s="105" t="s">
        <v>85</v>
      </c>
      <c r="E43" s="105" t="s">
        <v>86</v>
      </c>
      <c r="G43" s="202" t="s">
        <v>87</v>
      </c>
      <c r="H43" s="202"/>
      <c r="I43" s="202"/>
      <c r="K43" s="203">
        <v>2100000</v>
      </c>
      <c r="L43" s="203"/>
      <c r="M43" s="203"/>
      <c r="O43" s="204">
        <v>2200</v>
      </c>
      <c r="P43" s="204"/>
      <c r="Q43" s="204"/>
      <c r="S43" s="202" t="s">
        <v>138</v>
      </c>
      <c r="T43" s="202"/>
      <c r="U43" s="202"/>
      <c r="V43" s="202"/>
      <c r="W43" s="202"/>
      <c r="Y43" s="202" t="s">
        <v>85</v>
      </c>
      <c r="Z43" s="202"/>
      <c r="AA43" s="202"/>
      <c r="AB43" s="202"/>
      <c r="AC43" s="202"/>
      <c r="AE43" s="202" t="s">
        <v>86</v>
      </c>
      <c r="AF43" s="202"/>
      <c r="AG43" s="202"/>
      <c r="AH43" s="202"/>
      <c r="AI43" s="202"/>
      <c r="AK43" s="202" t="s">
        <v>87</v>
      </c>
      <c r="AL43" s="202"/>
      <c r="AM43" s="202"/>
      <c r="AO43" s="204">
        <v>2125000</v>
      </c>
      <c r="AP43" s="204"/>
      <c r="AQ43" s="204"/>
      <c r="AS43" s="204">
        <v>2200</v>
      </c>
      <c r="AT43" s="204"/>
      <c r="AV43" s="8" t="s">
        <v>138</v>
      </c>
    </row>
    <row r="44" spans="1:48" ht="21.75" customHeight="1" x14ac:dyDescent="0.2">
      <c r="A44" s="8" t="s">
        <v>144</v>
      </c>
      <c r="C44" s="105" t="s">
        <v>85</v>
      </c>
      <c r="E44" s="105" t="s">
        <v>86</v>
      </c>
      <c r="G44" s="202" t="s">
        <v>87</v>
      </c>
      <c r="H44" s="202"/>
      <c r="I44" s="202"/>
      <c r="K44" s="203">
        <v>14435000</v>
      </c>
      <c r="L44" s="203"/>
      <c r="M44" s="203"/>
      <c r="O44" s="204">
        <v>1300</v>
      </c>
      <c r="P44" s="204"/>
      <c r="Q44" s="204"/>
      <c r="S44" s="202" t="s">
        <v>108</v>
      </c>
      <c r="T44" s="202"/>
      <c r="U44" s="202"/>
      <c r="V44" s="202"/>
      <c r="W44" s="202"/>
      <c r="Y44" s="202" t="s">
        <v>85</v>
      </c>
      <c r="Z44" s="202"/>
      <c r="AA44" s="202"/>
      <c r="AB44" s="202"/>
      <c r="AC44" s="202"/>
      <c r="AE44" s="202" t="s">
        <v>87</v>
      </c>
      <c r="AF44" s="202"/>
      <c r="AG44" s="202"/>
      <c r="AH44" s="202"/>
      <c r="AI44" s="202"/>
      <c r="AK44" s="202" t="s">
        <v>87</v>
      </c>
      <c r="AL44" s="202"/>
      <c r="AM44" s="202"/>
      <c r="AO44" s="204">
        <v>0</v>
      </c>
      <c r="AP44" s="204"/>
      <c r="AQ44" s="204"/>
      <c r="AS44" s="204">
        <v>0</v>
      </c>
      <c r="AT44" s="204"/>
      <c r="AV44" s="8" t="s">
        <v>87</v>
      </c>
    </row>
    <row r="45" spans="1:48" ht="21.75" customHeight="1" x14ac:dyDescent="0.2">
      <c r="A45" s="8" t="s">
        <v>145</v>
      </c>
      <c r="C45" s="105" t="s">
        <v>85</v>
      </c>
      <c r="E45" s="105" t="s">
        <v>86</v>
      </c>
      <c r="G45" s="202" t="s">
        <v>87</v>
      </c>
      <c r="H45" s="202"/>
      <c r="I45" s="202"/>
      <c r="K45" s="203">
        <v>60000</v>
      </c>
      <c r="L45" s="203"/>
      <c r="M45" s="203"/>
      <c r="O45" s="204">
        <v>2400</v>
      </c>
      <c r="P45" s="204"/>
      <c r="Q45" s="204"/>
      <c r="S45" s="202" t="s">
        <v>92</v>
      </c>
      <c r="T45" s="202"/>
      <c r="U45" s="202"/>
      <c r="V45" s="202"/>
      <c r="W45" s="202"/>
      <c r="Y45" s="202" t="s">
        <v>85</v>
      </c>
      <c r="Z45" s="202"/>
      <c r="AA45" s="202"/>
      <c r="AB45" s="202"/>
      <c r="AC45" s="202"/>
      <c r="AE45" s="202" t="s">
        <v>86</v>
      </c>
      <c r="AF45" s="202"/>
      <c r="AG45" s="202"/>
      <c r="AH45" s="202"/>
      <c r="AI45" s="202"/>
      <c r="AK45" s="202" t="s">
        <v>87</v>
      </c>
      <c r="AL45" s="202"/>
      <c r="AM45" s="202"/>
      <c r="AO45" s="204">
        <v>148597000</v>
      </c>
      <c r="AP45" s="204"/>
      <c r="AQ45" s="204"/>
      <c r="AS45" s="204">
        <v>2400</v>
      </c>
      <c r="AT45" s="204"/>
      <c r="AV45" s="8" t="s">
        <v>92</v>
      </c>
    </row>
    <row r="46" spans="1:48" ht="21.75" customHeight="1" x14ac:dyDescent="0.2">
      <c r="A46" s="8" t="s">
        <v>146</v>
      </c>
      <c r="C46" s="105" t="s">
        <v>85</v>
      </c>
      <c r="E46" s="105" t="s">
        <v>86</v>
      </c>
      <c r="G46" s="202" t="s">
        <v>87</v>
      </c>
      <c r="H46" s="202"/>
      <c r="I46" s="202"/>
      <c r="K46" s="203">
        <v>1542000</v>
      </c>
      <c r="L46" s="203"/>
      <c r="M46" s="203"/>
      <c r="O46" s="204">
        <v>900</v>
      </c>
      <c r="P46" s="204"/>
      <c r="Q46" s="204"/>
      <c r="S46" s="202" t="s">
        <v>108</v>
      </c>
      <c r="T46" s="202"/>
      <c r="U46" s="202"/>
      <c r="V46" s="202"/>
      <c r="W46" s="202"/>
      <c r="Y46" s="202" t="s">
        <v>85</v>
      </c>
      <c r="Z46" s="202"/>
      <c r="AA46" s="202"/>
      <c r="AB46" s="202"/>
      <c r="AC46" s="202"/>
      <c r="AE46" s="202" t="s">
        <v>87</v>
      </c>
      <c r="AF46" s="202"/>
      <c r="AG46" s="202"/>
      <c r="AH46" s="202"/>
      <c r="AI46" s="202"/>
      <c r="AK46" s="202" t="s">
        <v>87</v>
      </c>
      <c r="AL46" s="202"/>
      <c r="AM46" s="202"/>
      <c r="AO46" s="204">
        <v>0</v>
      </c>
      <c r="AP46" s="204"/>
      <c r="AQ46" s="204"/>
      <c r="AS46" s="204">
        <v>0</v>
      </c>
      <c r="AT46" s="204"/>
      <c r="AV46" s="8" t="s">
        <v>87</v>
      </c>
    </row>
    <row r="47" spans="1:48" ht="21.75" customHeight="1" x14ac:dyDescent="0.2">
      <c r="A47" s="8" t="s">
        <v>147</v>
      </c>
      <c r="C47" s="105" t="s">
        <v>85</v>
      </c>
      <c r="E47" s="105" t="s">
        <v>86</v>
      </c>
      <c r="G47" s="202" t="s">
        <v>87</v>
      </c>
      <c r="H47" s="202"/>
      <c r="I47" s="202"/>
      <c r="K47" s="203">
        <v>440000</v>
      </c>
      <c r="L47" s="203"/>
      <c r="M47" s="203"/>
      <c r="O47" s="204">
        <v>1612</v>
      </c>
      <c r="P47" s="204"/>
      <c r="Q47" s="204"/>
      <c r="S47" s="202" t="s">
        <v>126</v>
      </c>
      <c r="T47" s="202"/>
      <c r="U47" s="202"/>
      <c r="V47" s="202"/>
      <c r="W47" s="202"/>
      <c r="Y47" s="202" t="s">
        <v>85</v>
      </c>
      <c r="Z47" s="202"/>
      <c r="AA47" s="202"/>
      <c r="AB47" s="202"/>
      <c r="AC47" s="202"/>
      <c r="AE47" s="202" t="s">
        <v>86</v>
      </c>
      <c r="AF47" s="202"/>
      <c r="AG47" s="202"/>
      <c r="AH47" s="202"/>
      <c r="AI47" s="202"/>
      <c r="AK47" s="202" t="s">
        <v>87</v>
      </c>
      <c r="AL47" s="202"/>
      <c r="AM47" s="202"/>
      <c r="AO47" s="204">
        <v>440000</v>
      </c>
      <c r="AP47" s="204"/>
      <c r="AQ47" s="204"/>
      <c r="AS47" s="204">
        <v>1612</v>
      </c>
      <c r="AT47" s="204"/>
      <c r="AV47" s="8" t="s">
        <v>126</v>
      </c>
    </row>
    <row r="48" spans="1:48" ht="21.75" customHeight="1" x14ac:dyDescent="0.2">
      <c r="A48" s="8" t="s">
        <v>148</v>
      </c>
      <c r="C48" s="105" t="s">
        <v>85</v>
      </c>
      <c r="E48" s="105" t="s">
        <v>86</v>
      </c>
      <c r="G48" s="202" t="s">
        <v>87</v>
      </c>
      <c r="H48" s="202"/>
      <c r="I48" s="202"/>
      <c r="K48" s="203">
        <v>34000</v>
      </c>
      <c r="L48" s="203"/>
      <c r="M48" s="203"/>
      <c r="O48" s="204">
        <v>1900</v>
      </c>
      <c r="P48" s="204"/>
      <c r="Q48" s="204"/>
      <c r="S48" s="202" t="s">
        <v>92</v>
      </c>
      <c r="T48" s="202"/>
      <c r="U48" s="202"/>
      <c r="V48" s="202"/>
      <c r="W48" s="202"/>
      <c r="Y48" s="202" t="s">
        <v>85</v>
      </c>
      <c r="Z48" s="202"/>
      <c r="AA48" s="202"/>
      <c r="AB48" s="202"/>
      <c r="AC48" s="202"/>
      <c r="AE48" s="202" t="s">
        <v>86</v>
      </c>
      <c r="AF48" s="202"/>
      <c r="AG48" s="202"/>
      <c r="AH48" s="202"/>
      <c r="AI48" s="202"/>
      <c r="AK48" s="202" t="s">
        <v>87</v>
      </c>
      <c r="AL48" s="202"/>
      <c r="AM48" s="202"/>
      <c r="AO48" s="204">
        <v>34000</v>
      </c>
      <c r="AP48" s="204"/>
      <c r="AQ48" s="204"/>
      <c r="AS48" s="204">
        <v>1900</v>
      </c>
      <c r="AT48" s="204"/>
      <c r="AV48" s="8" t="s">
        <v>92</v>
      </c>
    </row>
    <row r="49" spans="1:48" ht="21.75" customHeight="1" x14ac:dyDescent="0.2">
      <c r="A49" s="8" t="s">
        <v>149</v>
      </c>
      <c r="C49" s="105" t="s">
        <v>85</v>
      </c>
      <c r="E49" s="105" t="s">
        <v>86</v>
      </c>
      <c r="G49" s="202" t="s">
        <v>87</v>
      </c>
      <c r="H49" s="202"/>
      <c r="I49" s="202"/>
      <c r="K49" s="203">
        <v>224299000</v>
      </c>
      <c r="L49" s="203"/>
      <c r="M49" s="203"/>
      <c r="O49" s="204">
        <v>2400</v>
      </c>
      <c r="P49" s="204"/>
      <c r="Q49" s="204"/>
      <c r="S49" s="202" t="s">
        <v>96</v>
      </c>
      <c r="T49" s="202"/>
      <c r="U49" s="202"/>
      <c r="V49" s="202"/>
      <c r="W49" s="202"/>
      <c r="Y49" s="202" t="s">
        <v>85</v>
      </c>
      <c r="Z49" s="202"/>
      <c r="AA49" s="202"/>
      <c r="AB49" s="202"/>
      <c r="AC49" s="202"/>
      <c r="AE49" s="202" t="s">
        <v>87</v>
      </c>
      <c r="AF49" s="202"/>
      <c r="AG49" s="202"/>
      <c r="AH49" s="202"/>
      <c r="AI49" s="202"/>
      <c r="AK49" s="202" t="s">
        <v>87</v>
      </c>
      <c r="AL49" s="202"/>
      <c r="AM49" s="202"/>
      <c r="AO49" s="204">
        <v>0</v>
      </c>
      <c r="AP49" s="204"/>
      <c r="AQ49" s="204"/>
      <c r="AS49" s="204">
        <v>0</v>
      </c>
      <c r="AT49" s="204"/>
      <c r="AV49" s="8" t="s">
        <v>87</v>
      </c>
    </row>
    <row r="50" spans="1:48" ht="21.75" customHeight="1" x14ac:dyDescent="0.2">
      <c r="A50" s="8" t="s">
        <v>150</v>
      </c>
      <c r="C50" s="105" t="s">
        <v>85</v>
      </c>
      <c r="E50" s="105" t="s">
        <v>86</v>
      </c>
      <c r="G50" s="202" t="s">
        <v>87</v>
      </c>
      <c r="H50" s="202"/>
      <c r="I50" s="202"/>
      <c r="K50" s="203">
        <v>5509000</v>
      </c>
      <c r="L50" s="203"/>
      <c r="M50" s="203"/>
      <c r="O50" s="204">
        <v>1100</v>
      </c>
      <c r="P50" s="204"/>
      <c r="Q50" s="204"/>
      <c r="S50" s="202" t="s">
        <v>94</v>
      </c>
      <c r="T50" s="202"/>
      <c r="U50" s="202"/>
      <c r="V50" s="202"/>
      <c r="W50" s="202"/>
      <c r="Y50" s="202" t="s">
        <v>85</v>
      </c>
      <c r="Z50" s="202"/>
      <c r="AA50" s="202"/>
      <c r="AB50" s="202"/>
      <c r="AC50" s="202"/>
      <c r="AE50" s="202" t="s">
        <v>86</v>
      </c>
      <c r="AF50" s="202"/>
      <c r="AG50" s="202"/>
      <c r="AH50" s="202"/>
      <c r="AI50" s="202"/>
      <c r="AK50" s="202" t="s">
        <v>87</v>
      </c>
      <c r="AL50" s="202"/>
      <c r="AM50" s="202"/>
      <c r="AO50" s="204">
        <v>5509000</v>
      </c>
      <c r="AP50" s="204"/>
      <c r="AQ50" s="204"/>
      <c r="AS50" s="204">
        <v>1100</v>
      </c>
      <c r="AT50" s="204"/>
      <c r="AV50" s="8" t="s">
        <v>94</v>
      </c>
    </row>
    <row r="51" spans="1:48" ht="21.75" customHeight="1" x14ac:dyDescent="0.2">
      <c r="A51" s="8" t="s">
        <v>151</v>
      </c>
      <c r="C51" s="105" t="s">
        <v>85</v>
      </c>
      <c r="E51" s="105" t="s">
        <v>86</v>
      </c>
      <c r="G51" s="202" t="s">
        <v>87</v>
      </c>
      <c r="H51" s="202"/>
      <c r="I51" s="202"/>
      <c r="K51" s="203">
        <v>2080000</v>
      </c>
      <c r="L51" s="203"/>
      <c r="M51" s="203"/>
      <c r="O51" s="204">
        <v>8000</v>
      </c>
      <c r="P51" s="204"/>
      <c r="Q51" s="204"/>
      <c r="S51" s="202" t="s">
        <v>152</v>
      </c>
      <c r="T51" s="202"/>
      <c r="U51" s="202"/>
      <c r="V51" s="202"/>
      <c r="W51" s="202"/>
      <c r="Y51" s="202" t="s">
        <v>85</v>
      </c>
      <c r="Z51" s="202"/>
      <c r="AA51" s="202"/>
      <c r="AB51" s="202"/>
      <c r="AC51" s="202"/>
      <c r="AE51" s="202" t="s">
        <v>86</v>
      </c>
      <c r="AF51" s="202"/>
      <c r="AG51" s="202"/>
      <c r="AH51" s="202"/>
      <c r="AI51" s="202"/>
      <c r="AK51" s="202" t="s">
        <v>87</v>
      </c>
      <c r="AL51" s="202"/>
      <c r="AM51" s="202"/>
      <c r="AO51" s="204">
        <v>2080000</v>
      </c>
      <c r="AP51" s="204"/>
      <c r="AQ51" s="204"/>
      <c r="AS51" s="204">
        <v>8000</v>
      </c>
      <c r="AT51" s="204"/>
      <c r="AV51" s="8" t="s">
        <v>152</v>
      </c>
    </row>
    <row r="52" spans="1:48" ht="21.75" customHeight="1" x14ac:dyDescent="0.2">
      <c r="A52" s="8" t="s">
        <v>153</v>
      </c>
      <c r="C52" s="105" t="s">
        <v>85</v>
      </c>
      <c r="E52" s="105" t="s">
        <v>86</v>
      </c>
      <c r="G52" s="202" t="s">
        <v>87</v>
      </c>
      <c r="H52" s="202"/>
      <c r="I52" s="202"/>
      <c r="K52" s="203">
        <v>1300000</v>
      </c>
      <c r="L52" s="203"/>
      <c r="M52" s="203"/>
      <c r="O52" s="204">
        <v>2400</v>
      </c>
      <c r="P52" s="204"/>
      <c r="Q52" s="204"/>
      <c r="S52" s="202" t="s">
        <v>138</v>
      </c>
      <c r="T52" s="202"/>
      <c r="U52" s="202"/>
      <c r="V52" s="202"/>
      <c r="W52" s="202"/>
      <c r="Y52" s="202" t="s">
        <v>85</v>
      </c>
      <c r="Z52" s="202"/>
      <c r="AA52" s="202"/>
      <c r="AB52" s="202"/>
      <c r="AC52" s="202"/>
      <c r="AE52" s="202" t="s">
        <v>86</v>
      </c>
      <c r="AF52" s="202"/>
      <c r="AG52" s="202"/>
      <c r="AH52" s="202"/>
      <c r="AI52" s="202"/>
      <c r="AK52" s="202" t="s">
        <v>87</v>
      </c>
      <c r="AL52" s="202"/>
      <c r="AM52" s="202"/>
      <c r="AO52" s="204">
        <v>5384000</v>
      </c>
      <c r="AP52" s="204"/>
      <c r="AQ52" s="204"/>
      <c r="AS52" s="204">
        <v>2400</v>
      </c>
      <c r="AT52" s="204"/>
      <c r="AV52" s="8" t="s">
        <v>138</v>
      </c>
    </row>
    <row r="53" spans="1:48" ht="21.75" customHeight="1" x14ac:dyDescent="0.2">
      <c r="A53" s="8" t="s">
        <v>154</v>
      </c>
      <c r="C53" s="105" t="s">
        <v>85</v>
      </c>
      <c r="E53" s="105" t="s">
        <v>86</v>
      </c>
      <c r="G53" s="202" t="s">
        <v>87</v>
      </c>
      <c r="H53" s="202"/>
      <c r="I53" s="202"/>
      <c r="K53" s="203">
        <v>3018000</v>
      </c>
      <c r="L53" s="203"/>
      <c r="M53" s="203"/>
      <c r="O53" s="204">
        <v>300</v>
      </c>
      <c r="P53" s="204"/>
      <c r="Q53" s="204"/>
      <c r="S53" s="202" t="s">
        <v>128</v>
      </c>
      <c r="T53" s="202"/>
      <c r="U53" s="202"/>
      <c r="V53" s="202"/>
      <c r="W53" s="202"/>
      <c r="Y53" s="202" t="s">
        <v>85</v>
      </c>
      <c r="Z53" s="202"/>
      <c r="AA53" s="202"/>
      <c r="AB53" s="202"/>
      <c r="AC53" s="202"/>
      <c r="AE53" s="202" t="s">
        <v>86</v>
      </c>
      <c r="AF53" s="202"/>
      <c r="AG53" s="202"/>
      <c r="AH53" s="202"/>
      <c r="AI53" s="202"/>
      <c r="AK53" s="202" t="s">
        <v>87</v>
      </c>
      <c r="AL53" s="202"/>
      <c r="AM53" s="202"/>
      <c r="AO53" s="204">
        <v>3018000</v>
      </c>
      <c r="AP53" s="204"/>
      <c r="AQ53" s="204"/>
      <c r="AS53" s="204">
        <v>300</v>
      </c>
      <c r="AT53" s="204"/>
      <c r="AV53" s="8" t="s">
        <v>128</v>
      </c>
    </row>
    <row r="54" spans="1:48" ht="21.75" customHeight="1" x14ac:dyDescent="0.2">
      <c r="A54" s="8" t="s">
        <v>155</v>
      </c>
      <c r="C54" s="105" t="s">
        <v>85</v>
      </c>
      <c r="E54" s="105" t="s">
        <v>86</v>
      </c>
      <c r="G54" s="202" t="s">
        <v>87</v>
      </c>
      <c r="H54" s="202"/>
      <c r="I54" s="202"/>
      <c r="K54" s="203">
        <v>2000000</v>
      </c>
      <c r="L54" s="203"/>
      <c r="M54" s="203"/>
      <c r="O54" s="204">
        <v>2600</v>
      </c>
      <c r="P54" s="204"/>
      <c r="Q54" s="204"/>
      <c r="S54" s="202" t="s">
        <v>138</v>
      </c>
      <c r="T54" s="202"/>
      <c r="U54" s="202"/>
      <c r="V54" s="202"/>
      <c r="W54" s="202"/>
      <c r="Y54" s="202" t="s">
        <v>85</v>
      </c>
      <c r="Z54" s="202"/>
      <c r="AA54" s="202"/>
      <c r="AB54" s="202"/>
      <c r="AC54" s="202"/>
      <c r="AE54" s="202" t="s">
        <v>86</v>
      </c>
      <c r="AF54" s="202"/>
      <c r="AG54" s="202"/>
      <c r="AH54" s="202"/>
      <c r="AI54" s="202"/>
      <c r="AK54" s="202" t="s">
        <v>87</v>
      </c>
      <c r="AL54" s="202"/>
      <c r="AM54" s="202"/>
      <c r="AO54" s="204">
        <v>14310000</v>
      </c>
      <c r="AP54" s="204"/>
      <c r="AQ54" s="204"/>
      <c r="AS54" s="204">
        <v>2600</v>
      </c>
      <c r="AT54" s="204"/>
      <c r="AV54" s="8" t="s">
        <v>138</v>
      </c>
    </row>
    <row r="55" spans="1:48" ht="21.75" customHeight="1" x14ac:dyDescent="0.2">
      <c r="A55" s="8" t="s">
        <v>156</v>
      </c>
      <c r="C55" s="105" t="s">
        <v>85</v>
      </c>
      <c r="E55" s="105" t="s">
        <v>86</v>
      </c>
      <c r="G55" s="202" t="s">
        <v>87</v>
      </c>
      <c r="H55" s="202"/>
      <c r="I55" s="202"/>
      <c r="K55" s="203">
        <v>190000</v>
      </c>
      <c r="L55" s="203"/>
      <c r="M55" s="203"/>
      <c r="O55" s="204">
        <v>700</v>
      </c>
      <c r="P55" s="204"/>
      <c r="Q55" s="204"/>
      <c r="S55" s="202" t="s">
        <v>118</v>
      </c>
      <c r="T55" s="202"/>
      <c r="U55" s="202"/>
      <c r="V55" s="202"/>
      <c r="W55" s="202"/>
      <c r="Y55" s="202" t="s">
        <v>85</v>
      </c>
      <c r="Z55" s="202"/>
      <c r="AA55" s="202"/>
      <c r="AB55" s="202"/>
      <c r="AC55" s="202"/>
      <c r="AE55" s="202" t="s">
        <v>86</v>
      </c>
      <c r="AF55" s="202"/>
      <c r="AG55" s="202"/>
      <c r="AH55" s="202"/>
      <c r="AI55" s="202"/>
      <c r="AK55" s="202" t="s">
        <v>87</v>
      </c>
      <c r="AL55" s="202"/>
      <c r="AM55" s="202"/>
      <c r="AO55" s="204">
        <v>190000</v>
      </c>
      <c r="AP55" s="204"/>
      <c r="AQ55" s="204"/>
      <c r="AS55" s="204">
        <v>700</v>
      </c>
      <c r="AT55" s="204"/>
      <c r="AV55" s="8" t="s">
        <v>118</v>
      </c>
    </row>
    <row r="56" spans="1:48" ht="21.75" customHeight="1" x14ac:dyDescent="0.2">
      <c r="A56" s="8" t="s">
        <v>157</v>
      </c>
      <c r="C56" s="105" t="s">
        <v>85</v>
      </c>
      <c r="E56" s="105" t="s">
        <v>86</v>
      </c>
      <c r="G56" s="202" t="s">
        <v>87</v>
      </c>
      <c r="H56" s="202"/>
      <c r="I56" s="202"/>
      <c r="K56" s="203">
        <v>105000</v>
      </c>
      <c r="L56" s="203"/>
      <c r="M56" s="203"/>
      <c r="O56" s="204">
        <v>800</v>
      </c>
      <c r="P56" s="204"/>
      <c r="Q56" s="204"/>
      <c r="S56" s="202" t="s">
        <v>94</v>
      </c>
      <c r="T56" s="202"/>
      <c r="U56" s="202"/>
      <c r="V56" s="202"/>
      <c r="W56" s="202"/>
      <c r="Y56" s="202" t="s">
        <v>85</v>
      </c>
      <c r="Z56" s="202"/>
      <c r="AA56" s="202"/>
      <c r="AB56" s="202"/>
      <c r="AC56" s="202"/>
      <c r="AE56" s="202" t="s">
        <v>86</v>
      </c>
      <c r="AF56" s="202"/>
      <c r="AG56" s="202"/>
      <c r="AH56" s="202"/>
      <c r="AI56" s="202"/>
      <c r="AK56" s="202" t="s">
        <v>87</v>
      </c>
      <c r="AL56" s="202"/>
      <c r="AM56" s="202"/>
      <c r="AO56" s="204">
        <v>105000</v>
      </c>
      <c r="AP56" s="204"/>
      <c r="AQ56" s="204"/>
      <c r="AS56" s="204">
        <v>800</v>
      </c>
      <c r="AT56" s="204"/>
      <c r="AV56" s="8" t="s">
        <v>94</v>
      </c>
    </row>
    <row r="57" spans="1:48" ht="21.75" customHeight="1" x14ac:dyDescent="0.2">
      <c r="A57" s="8" t="s">
        <v>158</v>
      </c>
      <c r="C57" s="105" t="s">
        <v>85</v>
      </c>
      <c r="E57" s="105" t="s">
        <v>86</v>
      </c>
      <c r="G57" s="202" t="s">
        <v>87</v>
      </c>
      <c r="H57" s="202"/>
      <c r="I57" s="202"/>
      <c r="K57" s="203">
        <v>76608000</v>
      </c>
      <c r="L57" s="203"/>
      <c r="M57" s="203"/>
      <c r="O57" s="204">
        <v>1100</v>
      </c>
      <c r="P57" s="204"/>
      <c r="Q57" s="204"/>
      <c r="S57" s="202" t="s">
        <v>118</v>
      </c>
      <c r="T57" s="202"/>
      <c r="U57" s="202"/>
      <c r="V57" s="202"/>
      <c r="W57" s="202"/>
      <c r="Y57" s="202" t="s">
        <v>85</v>
      </c>
      <c r="Z57" s="202"/>
      <c r="AA57" s="202"/>
      <c r="AB57" s="202"/>
      <c r="AC57" s="202"/>
      <c r="AE57" s="202" t="s">
        <v>86</v>
      </c>
      <c r="AF57" s="202"/>
      <c r="AG57" s="202"/>
      <c r="AH57" s="202"/>
      <c r="AI57" s="202"/>
      <c r="AK57" s="202" t="s">
        <v>87</v>
      </c>
      <c r="AL57" s="202"/>
      <c r="AM57" s="202"/>
      <c r="AO57" s="204">
        <v>76608000</v>
      </c>
      <c r="AP57" s="204"/>
      <c r="AQ57" s="204"/>
      <c r="AS57" s="204">
        <v>1100</v>
      </c>
      <c r="AT57" s="204"/>
      <c r="AV57" s="8" t="s">
        <v>118</v>
      </c>
    </row>
    <row r="58" spans="1:48" ht="21.75" customHeight="1" x14ac:dyDescent="0.2">
      <c r="A58" s="8" t="s">
        <v>159</v>
      </c>
      <c r="C58" s="105" t="s">
        <v>85</v>
      </c>
      <c r="E58" s="105" t="s">
        <v>86</v>
      </c>
      <c r="G58" s="202" t="s">
        <v>87</v>
      </c>
      <c r="H58" s="202"/>
      <c r="I58" s="202"/>
      <c r="K58" s="203">
        <v>5371000</v>
      </c>
      <c r="L58" s="203"/>
      <c r="M58" s="203"/>
      <c r="O58" s="204">
        <v>2600</v>
      </c>
      <c r="P58" s="204"/>
      <c r="Q58" s="204"/>
      <c r="S58" s="202" t="s">
        <v>92</v>
      </c>
      <c r="T58" s="202"/>
      <c r="U58" s="202"/>
      <c r="V58" s="202"/>
      <c r="W58" s="202"/>
      <c r="Y58" s="202" t="s">
        <v>85</v>
      </c>
      <c r="Z58" s="202"/>
      <c r="AA58" s="202"/>
      <c r="AB58" s="202"/>
      <c r="AC58" s="202"/>
      <c r="AE58" s="202" t="s">
        <v>86</v>
      </c>
      <c r="AF58" s="202"/>
      <c r="AG58" s="202"/>
      <c r="AH58" s="202"/>
      <c r="AI58" s="202"/>
      <c r="AK58" s="202" t="s">
        <v>87</v>
      </c>
      <c r="AL58" s="202"/>
      <c r="AM58" s="202"/>
      <c r="AO58" s="204">
        <v>74377000</v>
      </c>
      <c r="AP58" s="204"/>
      <c r="AQ58" s="204"/>
      <c r="AS58" s="204">
        <v>2600</v>
      </c>
      <c r="AT58" s="204"/>
      <c r="AV58" s="8" t="s">
        <v>92</v>
      </c>
    </row>
    <row r="59" spans="1:48" ht="21.75" customHeight="1" x14ac:dyDescent="0.2">
      <c r="A59" s="8" t="s">
        <v>160</v>
      </c>
      <c r="C59" s="105" t="s">
        <v>85</v>
      </c>
      <c r="E59" s="105" t="s">
        <v>86</v>
      </c>
      <c r="G59" s="202" t="s">
        <v>87</v>
      </c>
      <c r="H59" s="202"/>
      <c r="I59" s="202"/>
      <c r="K59" s="203">
        <v>110000</v>
      </c>
      <c r="L59" s="203"/>
      <c r="M59" s="203"/>
      <c r="O59" s="204">
        <v>1000</v>
      </c>
      <c r="P59" s="204"/>
      <c r="Q59" s="204"/>
      <c r="S59" s="202" t="s">
        <v>140</v>
      </c>
      <c r="T59" s="202"/>
      <c r="U59" s="202"/>
      <c r="V59" s="202"/>
      <c r="W59" s="202"/>
      <c r="Y59" s="202" t="s">
        <v>85</v>
      </c>
      <c r="Z59" s="202"/>
      <c r="AA59" s="202"/>
      <c r="AB59" s="202"/>
      <c r="AC59" s="202"/>
      <c r="AE59" s="202" t="s">
        <v>86</v>
      </c>
      <c r="AF59" s="202"/>
      <c r="AG59" s="202"/>
      <c r="AH59" s="202"/>
      <c r="AI59" s="202"/>
      <c r="AK59" s="202" t="s">
        <v>87</v>
      </c>
      <c r="AL59" s="202"/>
      <c r="AM59" s="202"/>
      <c r="AO59" s="204">
        <v>110000</v>
      </c>
      <c r="AP59" s="204"/>
      <c r="AQ59" s="204"/>
      <c r="AS59" s="204">
        <v>1000</v>
      </c>
      <c r="AT59" s="204"/>
      <c r="AV59" s="8" t="s">
        <v>140</v>
      </c>
    </row>
    <row r="60" spans="1:48" ht="21.75" customHeight="1" x14ac:dyDescent="0.2">
      <c r="A60" s="8" t="s">
        <v>161</v>
      </c>
      <c r="C60" s="105" t="s">
        <v>85</v>
      </c>
      <c r="E60" s="105" t="s">
        <v>86</v>
      </c>
      <c r="G60" s="202" t="s">
        <v>87</v>
      </c>
      <c r="H60" s="202"/>
      <c r="I60" s="202"/>
      <c r="K60" s="203">
        <v>83665000</v>
      </c>
      <c r="L60" s="203"/>
      <c r="M60" s="203"/>
      <c r="O60" s="204">
        <v>1000</v>
      </c>
      <c r="P60" s="204"/>
      <c r="Q60" s="204"/>
      <c r="S60" s="202" t="s">
        <v>118</v>
      </c>
      <c r="T60" s="202"/>
      <c r="U60" s="202"/>
      <c r="V60" s="202"/>
      <c r="W60" s="202"/>
      <c r="Y60" s="202" t="s">
        <v>85</v>
      </c>
      <c r="Z60" s="202"/>
      <c r="AA60" s="202"/>
      <c r="AB60" s="202"/>
      <c r="AC60" s="202"/>
      <c r="AE60" s="202" t="s">
        <v>86</v>
      </c>
      <c r="AF60" s="202"/>
      <c r="AG60" s="202"/>
      <c r="AH60" s="202"/>
      <c r="AI60" s="202"/>
      <c r="AK60" s="202" t="s">
        <v>87</v>
      </c>
      <c r="AL60" s="202"/>
      <c r="AM60" s="202"/>
      <c r="AO60" s="204">
        <v>83665000</v>
      </c>
      <c r="AP60" s="204"/>
      <c r="AQ60" s="204"/>
      <c r="AS60" s="204">
        <v>1000</v>
      </c>
      <c r="AT60" s="204"/>
      <c r="AV60" s="8" t="s">
        <v>118</v>
      </c>
    </row>
    <row r="61" spans="1:48" ht="21.75" customHeight="1" x14ac:dyDescent="0.2">
      <c r="A61" s="8" t="s">
        <v>162</v>
      </c>
      <c r="C61" s="105" t="s">
        <v>85</v>
      </c>
      <c r="E61" s="105" t="s">
        <v>86</v>
      </c>
      <c r="G61" s="202" t="s">
        <v>87</v>
      </c>
      <c r="H61" s="202"/>
      <c r="I61" s="202"/>
      <c r="K61" s="203">
        <v>952000</v>
      </c>
      <c r="L61" s="203"/>
      <c r="M61" s="203"/>
      <c r="O61" s="204">
        <v>2800</v>
      </c>
      <c r="P61" s="204"/>
      <c r="Q61" s="204"/>
      <c r="S61" s="202" t="s">
        <v>113</v>
      </c>
      <c r="T61" s="202"/>
      <c r="U61" s="202"/>
      <c r="V61" s="202"/>
      <c r="W61" s="202"/>
      <c r="Y61" s="202" t="s">
        <v>85</v>
      </c>
      <c r="Z61" s="202"/>
      <c r="AA61" s="202"/>
      <c r="AB61" s="202"/>
      <c r="AC61" s="202"/>
      <c r="AE61" s="202" t="s">
        <v>86</v>
      </c>
      <c r="AF61" s="202"/>
      <c r="AG61" s="202"/>
      <c r="AH61" s="202"/>
      <c r="AI61" s="202"/>
      <c r="AK61" s="202" t="s">
        <v>87</v>
      </c>
      <c r="AL61" s="202"/>
      <c r="AM61" s="202"/>
      <c r="AO61" s="204">
        <v>952000</v>
      </c>
      <c r="AP61" s="204"/>
      <c r="AQ61" s="204"/>
      <c r="AS61" s="204">
        <v>2800</v>
      </c>
      <c r="AT61" s="204"/>
      <c r="AV61" s="8" t="s">
        <v>113</v>
      </c>
    </row>
    <row r="62" spans="1:48" ht="21.75" customHeight="1" x14ac:dyDescent="0.2">
      <c r="A62" s="8" t="s">
        <v>163</v>
      </c>
      <c r="C62" s="105" t="s">
        <v>85</v>
      </c>
      <c r="E62" s="105" t="s">
        <v>86</v>
      </c>
      <c r="G62" s="202" t="s">
        <v>87</v>
      </c>
      <c r="H62" s="202"/>
      <c r="I62" s="202"/>
      <c r="K62" s="203">
        <v>119454000</v>
      </c>
      <c r="L62" s="203"/>
      <c r="M62" s="203"/>
      <c r="O62" s="204">
        <v>1200</v>
      </c>
      <c r="P62" s="204"/>
      <c r="Q62" s="204"/>
      <c r="S62" s="202" t="s">
        <v>108</v>
      </c>
      <c r="T62" s="202"/>
      <c r="U62" s="202"/>
      <c r="V62" s="202"/>
      <c r="W62" s="202"/>
      <c r="Y62" s="202" t="s">
        <v>85</v>
      </c>
      <c r="Z62" s="202"/>
      <c r="AA62" s="202"/>
      <c r="AB62" s="202"/>
      <c r="AC62" s="202"/>
      <c r="AE62" s="202" t="s">
        <v>87</v>
      </c>
      <c r="AF62" s="202"/>
      <c r="AG62" s="202"/>
      <c r="AH62" s="202"/>
      <c r="AI62" s="202"/>
      <c r="AK62" s="202" t="s">
        <v>87</v>
      </c>
      <c r="AL62" s="202"/>
      <c r="AM62" s="202"/>
      <c r="AO62" s="204">
        <v>0</v>
      </c>
      <c r="AP62" s="204"/>
      <c r="AQ62" s="204"/>
      <c r="AS62" s="204">
        <v>0</v>
      </c>
      <c r="AT62" s="204"/>
      <c r="AV62" s="8" t="s">
        <v>87</v>
      </c>
    </row>
    <row r="63" spans="1:48" ht="21.75" customHeight="1" x14ac:dyDescent="0.2">
      <c r="A63" s="8" t="s">
        <v>164</v>
      </c>
      <c r="C63" s="105" t="s">
        <v>85</v>
      </c>
      <c r="E63" s="105" t="s">
        <v>86</v>
      </c>
      <c r="G63" s="202" t="s">
        <v>87</v>
      </c>
      <c r="H63" s="202"/>
      <c r="I63" s="202"/>
      <c r="K63" s="203">
        <v>1458000</v>
      </c>
      <c r="L63" s="203"/>
      <c r="M63" s="203"/>
      <c r="O63" s="204">
        <v>2000</v>
      </c>
      <c r="P63" s="204"/>
      <c r="Q63" s="204"/>
      <c r="S63" s="202" t="s">
        <v>130</v>
      </c>
      <c r="T63" s="202"/>
      <c r="U63" s="202"/>
      <c r="V63" s="202"/>
      <c r="W63" s="202"/>
      <c r="Y63" s="202" t="s">
        <v>85</v>
      </c>
      <c r="Z63" s="202"/>
      <c r="AA63" s="202"/>
      <c r="AB63" s="202"/>
      <c r="AC63" s="202"/>
      <c r="AE63" s="202" t="s">
        <v>86</v>
      </c>
      <c r="AF63" s="202"/>
      <c r="AG63" s="202"/>
      <c r="AH63" s="202"/>
      <c r="AI63" s="202"/>
      <c r="AK63" s="202" t="s">
        <v>87</v>
      </c>
      <c r="AL63" s="202"/>
      <c r="AM63" s="202"/>
      <c r="AO63" s="204">
        <v>1458000</v>
      </c>
      <c r="AP63" s="204"/>
      <c r="AQ63" s="204"/>
      <c r="AS63" s="204">
        <v>2000</v>
      </c>
      <c r="AT63" s="204"/>
      <c r="AV63" s="8" t="s">
        <v>130</v>
      </c>
    </row>
    <row r="64" spans="1:48" ht="21.75" customHeight="1" x14ac:dyDescent="0.2">
      <c r="A64" s="8" t="s">
        <v>165</v>
      </c>
      <c r="C64" s="105" t="s">
        <v>85</v>
      </c>
      <c r="E64" s="105" t="s">
        <v>86</v>
      </c>
      <c r="G64" s="202" t="s">
        <v>87</v>
      </c>
      <c r="H64" s="202"/>
      <c r="I64" s="202"/>
      <c r="K64" s="203">
        <v>42341000</v>
      </c>
      <c r="L64" s="203"/>
      <c r="M64" s="203"/>
      <c r="O64" s="204">
        <v>1434</v>
      </c>
      <c r="P64" s="204"/>
      <c r="Q64" s="204"/>
      <c r="S64" s="202" t="s">
        <v>100</v>
      </c>
      <c r="T64" s="202"/>
      <c r="U64" s="202"/>
      <c r="V64" s="202"/>
      <c r="W64" s="202"/>
      <c r="Y64" s="202" t="s">
        <v>85</v>
      </c>
      <c r="Z64" s="202"/>
      <c r="AA64" s="202"/>
      <c r="AB64" s="202"/>
      <c r="AC64" s="202"/>
      <c r="AE64" s="202" t="s">
        <v>87</v>
      </c>
      <c r="AF64" s="202"/>
      <c r="AG64" s="202"/>
      <c r="AH64" s="202"/>
      <c r="AI64" s="202"/>
      <c r="AK64" s="202" t="s">
        <v>87</v>
      </c>
      <c r="AL64" s="202"/>
      <c r="AM64" s="202"/>
      <c r="AO64" s="204">
        <v>0</v>
      </c>
      <c r="AP64" s="204"/>
      <c r="AQ64" s="204"/>
      <c r="AS64" s="204">
        <v>0</v>
      </c>
      <c r="AT64" s="204"/>
      <c r="AV64" s="8" t="s">
        <v>87</v>
      </c>
    </row>
    <row r="65" spans="1:49" ht="21.75" customHeight="1" x14ac:dyDescent="0.2">
      <c r="A65" s="8" t="s">
        <v>166</v>
      </c>
      <c r="C65" s="105" t="s">
        <v>85</v>
      </c>
      <c r="E65" s="105" t="s">
        <v>86</v>
      </c>
      <c r="G65" s="202" t="s">
        <v>87</v>
      </c>
      <c r="H65" s="202"/>
      <c r="I65" s="202"/>
      <c r="K65" s="203">
        <v>1000</v>
      </c>
      <c r="L65" s="203"/>
      <c r="M65" s="203"/>
      <c r="O65" s="204">
        <v>1900</v>
      </c>
      <c r="P65" s="204"/>
      <c r="Q65" s="204"/>
      <c r="S65" s="202" t="s">
        <v>138</v>
      </c>
      <c r="T65" s="202"/>
      <c r="U65" s="202"/>
      <c r="V65" s="202"/>
      <c r="W65" s="202"/>
      <c r="Y65" s="202" t="s">
        <v>85</v>
      </c>
      <c r="Z65" s="202"/>
      <c r="AA65" s="202"/>
      <c r="AB65" s="202"/>
      <c r="AC65" s="202"/>
      <c r="AE65" s="202" t="s">
        <v>86</v>
      </c>
      <c r="AF65" s="202"/>
      <c r="AG65" s="202"/>
      <c r="AH65" s="202"/>
      <c r="AI65" s="202"/>
      <c r="AK65" s="202" t="s">
        <v>87</v>
      </c>
      <c r="AL65" s="202"/>
      <c r="AM65" s="202"/>
      <c r="AO65" s="204">
        <v>1000</v>
      </c>
      <c r="AP65" s="204"/>
      <c r="AQ65" s="204"/>
      <c r="AS65" s="204">
        <v>1900</v>
      </c>
      <c r="AT65" s="204"/>
      <c r="AV65" s="8" t="s">
        <v>138</v>
      </c>
    </row>
    <row r="66" spans="1:49" ht="21.75" customHeight="1" x14ac:dyDescent="0.2">
      <c r="A66" s="8" t="s">
        <v>167</v>
      </c>
      <c r="C66" s="105" t="s">
        <v>85</v>
      </c>
      <c r="E66" s="105" t="s">
        <v>86</v>
      </c>
      <c r="G66" s="202" t="s">
        <v>87</v>
      </c>
      <c r="H66" s="202"/>
      <c r="I66" s="202"/>
      <c r="K66" s="203">
        <v>51000</v>
      </c>
      <c r="L66" s="203"/>
      <c r="M66" s="203"/>
      <c r="O66" s="204">
        <v>1500</v>
      </c>
      <c r="P66" s="204"/>
      <c r="Q66" s="204"/>
      <c r="S66" s="202" t="s">
        <v>122</v>
      </c>
      <c r="T66" s="202"/>
      <c r="U66" s="202"/>
      <c r="V66" s="202"/>
      <c r="W66" s="202"/>
      <c r="Y66" s="202" t="s">
        <v>85</v>
      </c>
      <c r="Z66" s="202"/>
      <c r="AA66" s="202"/>
      <c r="AB66" s="202"/>
      <c r="AC66" s="202"/>
      <c r="AE66" s="202" t="s">
        <v>86</v>
      </c>
      <c r="AF66" s="202"/>
      <c r="AG66" s="202"/>
      <c r="AH66" s="202"/>
      <c r="AI66" s="202"/>
      <c r="AK66" s="202" t="s">
        <v>87</v>
      </c>
      <c r="AL66" s="202"/>
      <c r="AM66" s="202"/>
      <c r="AO66" s="204">
        <v>51000</v>
      </c>
      <c r="AP66" s="204"/>
      <c r="AQ66" s="204"/>
      <c r="AS66" s="204">
        <v>1500</v>
      </c>
      <c r="AT66" s="204"/>
      <c r="AV66" s="8" t="s">
        <v>122</v>
      </c>
    </row>
    <row r="67" spans="1:49" ht="21.75" customHeight="1" x14ac:dyDescent="0.2">
      <c r="A67" s="8" t="s">
        <v>168</v>
      </c>
      <c r="C67" s="105" t="s">
        <v>85</v>
      </c>
      <c r="E67" s="105" t="s">
        <v>86</v>
      </c>
      <c r="G67" s="202" t="s">
        <v>87</v>
      </c>
      <c r="H67" s="202"/>
      <c r="I67" s="202"/>
      <c r="K67" s="203">
        <v>75000</v>
      </c>
      <c r="L67" s="203"/>
      <c r="M67" s="203"/>
      <c r="O67" s="204">
        <v>950</v>
      </c>
      <c r="P67" s="204"/>
      <c r="Q67" s="204"/>
      <c r="S67" s="202" t="s">
        <v>124</v>
      </c>
      <c r="T67" s="202"/>
      <c r="U67" s="202"/>
      <c r="V67" s="202"/>
      <c r="W67" s="202"/>
      <c r="Y67" s="202" t="s">
        <v>85</v>
      </c>
      <c r="Z67" s="202"/>
      <c r="AA67" s="202"/>
      <c r="AB67" s="202"/>
      <c r="AC67" s="202"/>
      <c r="AE67" s="202" t="s">
        <v>87</v>
      </c>
      <c r="AF67" s="202"/>
      <c r="AG67" s="202"/>
      <c r="AH67" s="202"/>
      <c r="AI67" s="202"/>
      <c r="AK67" s="202" t="s">
        <v>87</v>
      </c>
      <c r="AL67" s="202"/>
      <c r="AM67" s="202"/>
      <c r="AO67" s="204">
        <v>0</v>
      </c>
      <c r="AP67" s="204"/>
      <c r="AQ67" s="204"/>
      <c r="AS67" s="204">
        <v>0</v>
      </c>
      <c r="AT67" s="204"/>
      <c r="AV67" s="8" t="s">
        <v>87</v>
      </c>
    </row>
    <row r="68" spans="1:49" ht="21.75" customHeight="1" x14ac:dyDescent="0.2">
      <c r="A68" s="8" t="s">
        <v>169</v>
      </c>
      <c r="C68" s="105" t="s">
        <v>85</v>
      </c>
      <c r="E68" s="105" t="s">
        <v>86</v>
      </c>
      <c r="G68" s="202" t="s">
        <v>87</v>
      </c>
      <c r="H68" s="202"/>
      <c r="I68" s="202"/>
      <c r="K68" s="203">
        <v>2408000</v>
      </c>
      <c r="L68" s="203"/>
      <c r="M68" s="203"/>
      <c r="O68" s="204">
        <v>1000</v>
      </c>
      <c r="P68" s="204"/>
      <c r="Q68" s="204"/>
      <c r="S68" s="202" t="s">
        <v>94</v>
      </c>
      <c r="T68" s="202"/>
      <c r="U68" s="202"/>
      <c r="V68" s="202"/>
      <c r="W68" s="202"/>
      <c r="Y68" s="202" t="s">
        <v>85</v>
      </c>
      <c r="Z68" s="202"/>
      <c r="AA68" s="202"/>
      <c r="AB68" s="202"/>
      <c r="AC68" s="202"/>
      <c r="AE68" s="202" t="s">
        <v>86</v>
      </c>
      <c r="AF68" s="202"/>
      <c r="AG68" s="202"/>
      <c r="AH68" s="202"/>
      <c r="AI68" s="202"/>
      <c r="AK68" s="202" t="s">
        <v>87</v>
      </c>
      <c r="AL68" s="202"/>
      <c r="AM68" s="202"/>
      <c r="AO68" s="204">
        <v>2408000</v>
      </c>
      <c r="AP68" s="204"/>
      <c r="AQ68" s="204"/>
      <c r="AS68" s="204">
        <v>1000</v>
      </c>
      <c r="AT68" s="204"/>
      <c r="AV68" s="8" t="s">
        <v>94</v>
      </c>
    </row>
    <row r="69" spans="1:49" ht="21.75" customHeight="1" x14ac:dyDescent="0.2">
      <c r="A69" s="8" t="s">
        <v>170</v>
      </c>
      <c r="C69" s="105" t="s">
        <v>85</v>
      </c>
      <c r="E69" s="105" t="s">
        <v>86</v>
      </c>
      <c r="G69" s="202" t="s">
        <v>87</v>
      </c>
      <c r="H69" s="202"/>
      <c r="I69" s="202"/>
      <c r="K69" s="203">
        <v>204954000</v>
      </c>
      <c r="L69" s="203"/>
      <c r="M69" s="203"/>
      <c r="O69" s="204">
        <v>1000</v>
      </c>
      <c r="P69" s="204"/>
      <c r="Q69" s="204"/>
      <c r="S69" s="202" t="s">
        <v>108</v>
      </c>
      <c r="T69" s="202"/>
      <c r="U69" s="202"/>
      <c r="V69" s="202"/>
      <c r="W69" s="202"/>
      <c r="Y69" s="202" t="s">
        <v>85</v>
      </c>
      <c r="Z69" s="202"/>
      <c r="AA69" s="202"/>
      <c r="AB69" s="202"/>
      <c r="AC69" s="202"/>
      <c r="AE69" s="202" t="s">
        <v>87</v>
      </c>
      <c r="AF69" s="202"/>
      <c r="AG69" s="202"/>
      <c r="AH69" s="202"/>
      <c r="AI69" s="202"/>
      <c r="AK69" s="202" t="s">
        <v>87</v>
      </c>
      <c r="AL69" s="202"/>
      <c r="AM69" s="202"/>
      <c r="AO69" s="204">
        <v>0</v>
      </c>
      <c r="AP69" s="204"/>
      <c r="AQ69" s="204"/>
      <c r="AS69" s="204">
        <v>0</v>
      </c>
      <c r="AT69" s="204"/>
      <c r="AV69" s="8" t="s">
        <v>87</v>
      </c>
    </row>
    <row r="70" spans="1:49" ht="21.75" customHeight="1" x14ac:dyDescent="0.2">
      <c r="A70" s="8" t="s">
        <v>171</v>
      </c>
      <c r="C70" s="105" t="s">
        <v>85</v>
      </c>
      <c r="E70" s="105" t="s">
        <v>86</v>
      </c>
      <c r="G70" s="202" t="s">
        <v>87</v>
      </c>
      <c r="H70" s="202"/>
      <c r="I70" s="202"/>
      <c r="K70" s="203">
        <v>1818000</v>
      </c>
      <c r="L70" s="203"/>
      <c r="M70" s="203"/>
      <c r="O70" s="204">
        <v>1200</v>
      </c>
      <c r="P70" s="204"/>
      <c r="Q70" s="204"/>
      <c r="S70" s="202" t="s">
        <v>116</v>
      </c>
      <c r="T70" s="202"/>
      <c r="U70" s="202"/>
      <c r="V70" s="202"/>
      <c r="W70" s="202"/>
      <c r="Y70" s="202" t="s">
        <v>85</v>
      </c>
      <c r="Z70" s="202"/>
      <c r="AA70" s="202"/>
      <c r="AB70" s="202"/>
      <c r="AC70" s="202"/>
      <c r="AE70" s="202" t="s">
        <v>86</v>
      </c>
      <c r="AF70" s="202"/>
      <c r="AG70" s="202"/>
      <c r="AH70" s="202"/>
      <c r="AI70" s="202"/>
      <c r="AK70" s="202" t="s">
        <v>87</v>
      </c>
      <c r="AL70" s="202"/>
      <c r="AM70" s="202"/>
      <c r="AO70" s="204">
        <v>84619000</v>
      </c>
      <c r="AP70" s="204"/>
      <c r="AQ70" s="204"/>
      <c r="AS70" s="204">
        <v>1200</v>
      </c>
      <c r="AT70" s="204"/>
      <c r="AV70" s="8" t="s">
        <v>116</v>
      </c>
    </row>
    <row r="71" spans="1:49" ht="21.75" customHeight="1" x14ac:dyDescent="0.2">
      <c r="A71" s="8" t="s">
        <v>172</v>
      </c>
      <c r="C71" s="105" t="s">
        <v>85</v>
      </c>
      <c r="E71" s="105" t="s">
        <v>86</v>
      </c>
      <c r="G71" s="202" t="s">
        <v>87</v>
      </c>
      <c r="H71" s="202"/>
      <c r="I71" s="202"/>
      <c r="K71" s="203">
        <v>4243000</v>
      </c>
      <c r="L71" s="203"/>
      <c r="M71" s="203"/>
      <c r="O71" s="204">
        <v>1000</v>
      </c>
      <c r="P71" s="204"/>
      <c r="Q71" s="204"/>
      <c r="S71" s="202" t="s">
        <v>124</v>
      </c>
      <c r="T71" s="202"/>
      <c r="U71" s="202"/>
      <c r="V71" s="202"/>
      <c r="W71" s="202"/>
      <c r="Y71" s="202" t="s">
        <v>85</v>
      </c>
      <c r="Z71" s="202"/>
      <c r="AA71" s="202"/>
      <c r="AB71" s="202"/>
      <c r="AC71" s="202"/>
      <c r="AE71" s="202" t="s">
        <v>87</v>
      </c>
      <c r="AF71" s="202"/>
      <c r="AG71" s="202"/>
      <c r="AH71" s="202"/>
      <c r="AI71" s="202"/>
      <c r="AK71" s="202" t="s">
        <v>87</v>
      </c>
      <c r="AL71" s="202"/>
      <c r="AM71" s="202"/>
      <c r="AO71" s="204">
        <v>0</v>
      </c>
      <c r="AP71" s="204"/>
      <c r="AQ71" s="204"/>
      <c r="AS71" s="204">
        <v>0</v>
      </c>
      <c r="AT71" s="204"/>
      <c r="AV71" s="8" t="s">
        <v>87</v>
      </c>
    </row>
    <row r="72" spans="1:49" ht="21.75" customHeight="1" x14ac:dyDescent="0.2">
      <c r="A72" s="8" t="s">
        <v>173</v>
      </c>
      <c r="C72" s="105" t="s">
        <v>85</v>
      </c>
      <c r="E72" s="105" t="s">
        <v>86</v>
      </c>
      <c r="G72" s="202" t="s">
        <v>87</v>
      </c>
      <c r="H72" s="202"/>
      <c r="I72" s="202"/>
      <c r="K72" s="203">
        <v>3621000</v>
      </c>
      <c r="L72" s="203"/>
      <c r="M72" s="203"/>
      <c r="O72" s="204">
        <v>2600</v>
      </c>
      <c r="P72" s="204"/>
      <c r="Q72" s="204"/>
      <c r="S72" s="202" t="s">
        <v>130</v>
      </c>
      <c r="T72" s="202"/>
      <c r="U72" s="202"/>
      <c r="V72" s="202"/>
      <c r="W72" s="202"/>
      <c r="Y72" s="202" t="s">
        <v>85</v>
      </c>
      <c r="Z72" s="202"/>
      <c r="AA72" s="202"/>
      <c r="AB72" s="202"/>
      <c r="AC72" s="202"/>
      <c r="AE72" s="202" t="s">
        <v>86</v>
      </c>
      <c r="AF72" s="202"/>
      <c r="AG72" s="202"/>
      <c r="AH72" s="202"/>
      <c r="AI72" s="202"/>
      <c r="AK72" s="202" t="s">
        <v>87</v>
      </c>
      <c r="AL72" s="202"/>
      <c r="AM72" s="202"/>
      <c r="AO72" s="204">
        <v>103144000</v>
      </c>
      <c r="AP72" s="204"/>
      <c r="AQ72" s="204"/>
      <c r="AS72" s="204">
        <v>2600</v>
      </c>
      <c r="AT72" s="204"/>
      <c r="AV72" s="8" t="s">
        <v>130</v>
      </c>
    </row>
    <row r="73" spans="1:49" ht="21.75" customHeight="1" x14ac:dyDescent="0.2">
      <c r="A73" s="8" t="s">
        <v>174</v>
      </c>
      <c r="C73" s="105" t="s">
        <v>85</v>
      </c>
      <c r="E73" s="105" t="s">
        <v>86</v>
      </c>
      <c r="G73" s="202" t="s">
        <v>87</v>
      </c>
      <c r="H73" s="202"/>
      <c r="I73" s="202"/>
      <c r="K73" s="203">
        <v>50000</v>
      </c>
      <c r="L73" s="203"/>
      <c r="M73" s="203"/>
      <c r="O73" s="204">
        <v>700</v>
      </c>
      <c r="P73" s="204"/>
      <c r="Q73" s="204"/>
      <c r="S73" s="202" t="s">
        <v>116</v>
      </c>
      <c r="T73" s="202"/>
      <c r="U73" s="202"/>
      <c r="V73" s="202"/>
      <c r="W73" s="202"/>
      <c r="Y73" s="202" t="s">
        <v>85</v>
      </c>
      <c r="Z73" s="202"/>
      <c r="AA73" s="202"/>
      <c r="AB73" s="202"/>
      <c r="AC73" s="202"/>
      <c r="AE73" s="202" t="s">
        <v>86</v>
      </c>
      <c r="AF73" s="202"/>
      <c r="AG73" s="202"/>
      <c r="AH73" s="202"/>
      <c r="AI73" s="202"/>
      <c r="AK73" s="202" t="s">
        <v>87</v>
      </c>
      <c r="AL73" s="202"/>
      <c r="AM73" s="202"/>
      <c r="AO73" s="204">
        <v>50000</v>
      </c>
      <c r="AP73" s="204"/>
      <c r="AQ73" s="204"/>
      <c r="AS73" s="204">
        <v>700</v>
      </c>
      <c r="AT73" s="204"/>
      <c r="AV73" s="8" t="s">
        <v>116</v>
      </c>
    </row>
    <row r="74" spans="1:49" ht="21.75" customHeight="1" x14ac:dyDescent="0.2">
      <c r="A74" s="8" t="s">
        <v>175</v>
      </c>
      <c r="C74" s="105" t="s">
        <v>85</v>
      </c>
      <c r="E74" s="105" t="s">
        <v>86</v>
      </c>
      <c r="G74" s="202" t="s">
        <v>87</v>
      </c>
      <c r="H74" s="202"/>
      <c r="I74" s="202"/>
      <c r="K74" s="203">
        <v>441000</v>
      </c>
      <c r="L74" s="203"/>
      <c r="M74" s="203"/>
      <c r="O74" s="204">
        <v>4390</v>
      </c>
      <c r="P74" s="204"/>
      <c r="Q74" s="204"/>
      <c r="S74" s="202" t="s">
        <v>100</v>
      </c>
      <c r="T74" s="202"/>
      <c r="U74" s="202"/>
      <c r="V74" s="202"/>
      <c r="W74" s="202"/>
      <c r="Y74" s="202" t="s">
        <v>85</v>
      </c>
      <c r="Z74" s="202"/>
      <c r="AA74" s="202"/>
      <c r="AB74" s="202"/>
      <c r="AC74" s="202"/>
      <c r="AE74" s="202" t="s">
        <v>87</v>
      </c>
      <c r="AF74" s="202"/>
      <c r="AG74" s="202"/>
      <c r="AH74" s="202"/>
      <c r="AI74" s="202"/>
      <c r="AK74" s="202" t="s">
        <v>87</v>
      </c>
      <c r="AL74" s="202"/>
      <c r="AM74" s="202"/>
      <c r="AO74" s="204">
        <v>0</v>
      </c>
      <c r="AP74" s="204"/>
      <c r="AQ74" s="204"/>
      <c r="AS74" s="204">
        <v>0</v>
      </c>
      <c r="AT74" s="204"/>
      <c r="AV74" s="8" t="s">
        <v>87</v>
      </c>
    </row>
    <row r="75" spans="1:49" ht="21.75" customHeight="1" x14ac:dyDescent="0.2">
      <c r="A75" s="8" t="s">
        <v>176</v>
      </c>
      <c r="C75" s="105" t="s">
        <v>85</v>
      </c>
      <c r="E75" s="105" t="s">
        <v>86</v>
      </c>
      <c r="G75" s="202" t="s">
        <v>87</v>
      </c>
      <c r="H75" s="202"/>
      <c r="I75" s="202"/>
      <c r="K75" s="203">
        <v>28487000</v>
      </c>
      <c r="L75" s="203"/>
      <c r="M75" s="203"/>
      <c r="O75" s="204">
        <v>2400</v>
      </c>
      <c r="P75" s="204"/>
      <c r="Q75" s="204"/>
      <c r="S75" s="202" t="s">
        <v>113</v>
      </c>
      <c r="T75" s="202"/>
      <c r="U75" s="202"/>
      <c r="V75" s="202"/>
      <c r="W75" s="202"/>
      <c r="Y75" s="202" t="s">
        <v>85</v>
      </c>
      <c r="Z75" s="202"/>
      <c r="AA75" s="202"/>
      <c r="AB75" s="202"/>
      <c r="AC75" s="202"/>
      <c r="AE75" s="202" t="s">
        <v>86</v>
      </c>
      <c r="AF75" s="202"/>
      <c r="AG75" s="202"/>
      <c r="AH75" s="202"/>
      <c r="AI75" s="202"/>
      <c r="AK75" s="202" t="s">
        <v>87</v>
      </c>
      <c r="AL75" s="202"/>
      <c r="AM75" s="202"/>
      <c r="AO75" s="204">
        <v>42052000</v>
      </c>
      <c r="AP75" s="204"/>
      <c r="AQ75" s="204"/>
      <c r="AS75" s="204">
        <v>2400</v>
      </c>
      <c r="AT75" s="204"/>
      <c r="AV75" s="8" t="s">
        <v>113</v>
      </c>
    </row>
    <row r="76" spans="1:49" ht="21.75" customHeight="1" x14ac:dyDescent="0.2">
      <c r="A76" s="8" t="s">
        <v>177</v>
      </c>
      <c r="C76" s="105" t="s">
        <v>85</v>
      </c>
      <c r="E76" s="105" t="s">
        <v>86</v>
      </c>
      <c r="G76" s="202" t="s">
        <v>87</v>
      </c>
      <c r="H76" s="202"/>
      <c r="I76" s="202"/>
      <c r="K76" s="203">
        <v>11000</v>
      </c>
      <c r="L76" s="203"/>
      <c r="M76" s="203"/>
      <c r="O76" s="204">
        <v>1900</v>
      </c>
      <c r="P76" s="204"/>
      <c r="Q76" s="204"/>
      <c r="S76" s="202" t="s">
        <v>98</v>
      </c>
      <c r="T76" s="202"/>
      <c r="U76" s="202"/>
      <c r="V76" s="202"/>
      <c r="W76" s="202"/>
      <c r="Y76" s="202" t="s">
        <v>85</v>
      </c>
      <c r="Z76" s="202"/>
      <c r="AA76" s="202"/>
      <c r="AB76" s="202"/>
      <c r="AC76" s="202"/>
      <c r="AE76" s="202" t="s">
        <v>86</v>
      </c>
      <c r="AF76" s="202"/>
      <c r="AG76" s="202"/>
      <c r="AH76" s="202"/>
      <c r="AI76" s="202"/>
      <c r="AK76" s="202" t="s">
        <v>87</v>
      </c>
      <c r="AL76" s="202"/>
      <c r="AM76" s="202"/>
      <c r="AO76" s="204">
        <v>47000</v>
      </c>
      <c r="AP76" s="204"/>
      <c r="AQ76" s="204"/>
      <c r="AS76" s="204">
        <v>1900</v>
      </c>
      <c r="AT76" s="204"/>
      <c r="AV76" s="8" t="s">
        <v>98</v>
      </c>
    </row>
    <row r="77" spans="1:49" ht="21.75" customHeight="1" x14ac:dyDescent="0.2">
      <c r="A77" s="8" t="s">
        <v>178</v>
      </c>
      <c r="C77" s="105" t="s">
        <v>85</v>
      </c>
      <c r="E77" s="105" t="s">
        <v>86</v>
      </c>
      <c r="G77" s="202" t="s">
        <v>87</v>
      </c>
      <c r="H77" s="202"/>
      <c r="I77" s="202"/>
      <c r="K77" s="203">
        <v>40000</v>
      </c>
      <c r="L77" s="203"/>
      <c r="M77" s="203"/>
      <c r="O77" s="204">
        <v>7130</v>
      </c>
      <c r="P77" s="204"/>
      <c r="Q77" s="204"/>
      <c r="S77" s="202" t="s">
        <v>113</v>
      </c>
      <c r="T77" s="202"/>
      <c r="U77" s="202"/>
      <c r="V77" s="202"/>
      <c r="W77" s="202"/>
      <c r="Y77" s="202" t="s">
        <v>85</v>
      </c>
      <c r="Z77" s="202"/>
      <c r="AA77" s="202"/>
      <c r="AB77" s="202"/>
      <c r="AC77" s="202"/>
      <c r="AE77" s="202" t="s">
        <v>86</v>
      </c>
      <c r="AF77" s="202"/>
      <c r="AG77" s="202"/>
      <c r="AH77" s="202"/>
      <c r="AI77" s="202"/>
      <c r="AK77" s="202" t="s">
        <v>87</v>
      </c>
      <c r="AL77" s="202"/>
      <c r="AM77" s="202"/>
      <c r="AO77" s="204">
        <v>40000</v>
      </c>
      <c r="AP77" s="204"/>
      <c r="AQ77" s="204"/>
      <c r="AS77" s="204">
        <v>7130</v>
      </c>
      <c r="AT77" s="204"/>
      <c r="AV77" s="8" t="s">
        <v>113</v>
      </c>
    </row>
    <row r="78" spans="1:49" ht="21.75" customHeight="1" x14ac:dyDescent="0.2">
      <c r="A78" s="8" t="s">
        <v>179</v>
      </c>
      <c r="C78" s="105" t="s">
        <v>85</v>
      </c>
      <c r="E78" s="105" t="s">
        <v>86</v>
      </c>
      <c r="G78" s="202" t="s">
        <v>87</v>
      </c>
      <c r="H78" s="202"/>
      <c r="I78" s="202"/>
      <c r="K78" s="203">
        <v>105000000</v>
      </c>
      <c r="L78" s="203"/>
      <c r="M78" s="203"/>
      <c r="O78" s="204">
        <v>2400</v>
      </c>
      <c r="P78" s="204"/>
      <c r="Q78" s="204"/>
      <c r="S78" s="202" t="s">
        <v>88</v>
      </c>
      <c r="T78" s="202"/>
      <c r="U78" s="202"/>
      <c r="V78" s="202"/>
      <c r="W78" s="202"/>
      <c r="Y78" s="202" t="s">
        <v>85</v>
      </c>
      <c r="Z78" s="202"/>
      <c r="AA78" s="202"/>
      <c r="AB78" s="202"/>
      <c r="AC78" s="202"/>
      <c r="AE78" s="202" t="s">
        <v>87</v>
      </c>
      <c r="AF78" s="202"/>
      <c r="AG78" s="202"/>
      <c r="AH78" s="202"/>
      <c r="AI78" s="202"/>
      <c r="AK78" s="202" t="s">
        <v>87</v>
      </c>
      <c r="AL78" s="202"/>
      <c r="AM78" s="202"/>
      <c r="AO78" s="204">
        <v>0</v>
      </c>
      <c r="AP78" s="204"/>
      <c r="AQ78" s="204"/>
      <c r="AS78" s="204">
        <v>0</v>
      </c>
      <c r="AT78" s="204"/>
      <c r="AV78" s="8" t="s">
        <v>87</v>
      </c>
    </row>
    <row r="79" spans="1:49" ht="21.75" customHeight="1" x14ac:dyDescent="0.2">
      <c r="A79" s="196">
        <v>2</v>
      </c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</row>
    <row r="80" spans="1:49" ht="21.75" customHeight="1" x14ac:dyDescent="0.2">
      <c r="A80" s="200" t="s">
        <v>0</v>
      </c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1"/>
    </row>
    <row r="81" spans="1:49" ht="21.75" customHeight="1" x14ac:dyDescent="0.2">
      <c r="A81" s="200" t="s">
        <v>1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1"/>
    </row>
    <row r="82" spans="1:49" ht="21.75" customHeight="1" x14ac:dyDescent="0.2">
      <c r="A82" s="200" t="s">
        <v>2</v>
      </c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1"/>
    </row>
    <row r="83" spans="1:49" ht="21.75" customHeight="1" x14ac:dyDescent="0.2">
      <c r="A83" s="201" t="s">
        <v>79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8"/>
    </row>
    <row r="84" spans="1:49" ht="21.75" customHeight="1" x14ac:dyDescent="0.2">
      <c r="C84" s="197" t="s">
        <v>7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Y84" s="197" t="s">
        <v>9</v>
      </c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</row>
    <row r="85" spans="1:49" ht="21.75" customHeight="1" x14ac:dyDescent="0.2">
      <c r="A85" s="3" t="s">
        <v>76</v>
      </c>
      <c r="C85" s="5" t="s">
        <v>80</v>
      </c>
      <c r="D85" s="123"/>
      <c r="E85" s="5" t="s">
        <v>81</v>
      </c>
      <c r="F85" s="4"/>
      <c r="G85" s="198" t="s">
        <v>82</v>
      </c>
      <c r="H85" s="198"/>
      <c r="I85" s="198"/>
      <c r="J85" s="4"/>
      <c r="K85" s="199" t="s">
        <v>83</v>
      </c>
      <c r="L85" s="199"/>
      <c r="M85" s="199"/>
      <c r="N85" s="173"/>
      <c r="O85" s="198" t="s">
        <v>77</v>
      </c>
      <c r="P85" s="198"/>
      <c r="Q85" s="198"/>
      <c r="R85" s="4"/>
      <c r="S85" s="198" t="s">
        <v>78</v>
      </c>
      <c r="T85" s="198"/>
      <c r="U85" s="198"/>
      <c r="V85" s="198"/>
      <c r="W85" s="198"/>
      <c r="Y85" s="198" t="s">
        <v>80</v>
      </c>
      <c r="Z85" s="198"/>
      <c r="AA85" s="198"/>
      <c r="AB85" s="198"/>
      <c r="AC85" s="198"/>
      <c r="AD85" s="4"/>
      <c r="AE85" s="198" t="s">
        <v>81</v>
      </c>
      <c r="AF85" s="198"/>
      <c r="AG85" s="198"/>
      <c r="AH85" s="198"/>
      <c r="AI85" s="198"/>
      <c r="AJ85" s="4"/>
      <c r="AK85" s="198" t="s">
        <v>82</v>
      </c>
      <c r="AL85" s="198"/>
      <c r="AM85" s="198"/>
      <c r="AN85" s="4"/>
      <c r="AO85" s="198" t="s">
        <v>83</v>
      </c>
      <c r="AP85" s="198"/>
      <c r="AQ85" s="198"/>
      <c r="AR85" s="4"/>
      <c r="AS85" s="198" t="s">
        <v>77</v>
      </c>
      <c r="AT85" s="198"/>
      <c r="AU85" s="4"/>
      <c r="AV85" s="5" t="s">
        <v>78</v>
      </c>
    </row>
    <row r="86" spans="1:49" ht="21.75" customHeight="1" x14ac:dyDescent="0.2">
      <c r="A86" s="8" t="s">
        <v>180</v>
      </c>
      <c r="C86" s="105" t="s">
        <v>85</v>
      </c>
      <c r="E86" s="105" t="s">
        <v>86</v>
      </c>
      <c r="G86" s="205" t="s">
        <v>87</v>
      </c>
      <c r="H86" s="205"/>
      <c r="I86" s="205"/>
      <c r="K86" s="206">
        <v>1000</v>
      </c>
      <c r="L86" s="206"/>
      <c r="M86" s="206"/>
      <c r="O86" s="207">
        <v>1700</v>
      </c>
      <c r="P86" s="207"/>
      <c r="Q86" s="207"/>
      <c r="S86" s="205" t="s">
        <v>138</v>
      </c>
      <c r="T86" s="205"/>
      <c r="U86" s="205"/>
      <c r="V86" s="205"/>
      <c r="W86" s="205"/>
      <c r="Y86" s="205" t="s">
        <v>85</v>
      </c>
      <c r="Z86" s="205"/>
      <c r="AA86" s="205"/>
      <c r="AB86" s="205"/>
      <c r="AC86" s="205"/>
      <c r="AE86" s="205" t="s">
        <v>86</v>
      </c>
      <c r="AF86" s="205"/>
      <c r="AG86" s="205"/>
      <c r="AH86" s="205"/>
      <c r="AI86" s="205"/>
      <c r="AK86" s="205" t="s">
        <v>87</v>
      </c>
      <c r="AL86" s="205"/>
      <c r="AM86" s="205"/>
      <c r="AO86" s="207">
        <v>1000</v>
      </c>
      <c r="AP86" s="207"/>
      <c r="AQ86" s="207"/>
      <c r="AS86" s="207">
        <v>1700</v>
      </c>
      <c r="AT86" s="207"/>
      <c r="AV86" s="8" t="s">
        <v>138</v>
      </c>
    </row>
    <row r="87" spans="1:49" ht="21.75" customHeight="1" x14ac:dyDescent="0.2">
      <c r="A87" s="8" t="s">
        <v>181</v>
      </c>
      <c r="C87" s="105" t="s">
        <v>85</v>
      </c>
      <c r="E87" s="105" t="s">
        <v>86</v>
      </c>
      <c r="G87" s="202" t="s">
        <v>87</v>
      </c>
      <c r="H87" s="202"/>
      <c r="I87" s="202"/>
      <c r="K87" s="203">
        <v>1000</v>
      </c>
      <c r="L87" s="203"/>
      <c r="M87" s="203"/>
      <c r="O87" s="204">
        <v>650</v>
      </c>
      <c r="P87" s="204"/>
      <c r="Q87" s="204"/>
      <c r="S87" s="202" t="s">
        <v>182</v>
      </c>
      <c r="T87" s="202"/>
      <c r="U87" s="202"/>
      <c r="V87" s="202"/>
      <c r="W87" s="202"/>
      <c r="Y87" s="202" t="s">
        <v>85</v>
      </c>
      <c r="Z87" s="202"/>
      <c r="AA87" s="202"/>
      <c r="AB87" s="202"/>
      <c r="AC87" s="202"/>
      <c r="AE87" s="202" t="s">
        <v>87</v>
      </c>
      <c r="AF87" s="202"/>
      <c r="AG87" s="202"/>
      <c r="AH87" s="202"/>
      <c r="AI87" s="202"/>
      <c r="AK87" s="202" t="s">
        <v>87</v>
      </c>
      <c r="AL87" s="202"/>
      <c r="AM87" s="202"/>
      <c r="AO87" s="204">
        <v>0</v>
      </c>
      <c r="AP87" s="204"/>
      <c r="AQ87" s="204"/>
      <c r="AS87" s="204">
        <v>0</v>
      </c>
      <c r="AT87" s="204"/>
      <c r="AV87" s="8" t="s">
        <v>87</v>
      </c>
    </row>
    <row r="88" spans="1:49" ht="21.75" customHeight="1" x14ac:dyDescent="0.2">
      <c r="A88" s="8" t="s">
        <v>183</v>
      </c>
      <c r="C88" s="105" t="s">
        <v>85</v>
      </c>
      <c r="E88" s="105" t="s">
        <v>86</v>
      </c>
      <c r="G88" s="202" t="s">
        <v>87</v>
      </c>
      <c r="H88" s="202"/>
      <c r="I88" s="202"/>
      <c r="K88" s="203">
        <v>620000</v>
      </c>
      <c r="L88" s="203"/>
      <c r="M88" s="203"/>
      <c r="O88" s="204">
        <v>2600</v>
      </c>
      <c r="P88" s="204"/>
      <c r="Q88" s="204"/>
      <c r="S88" s="202" t="s">
        <v>110</v>
      </c>
      <c r="T88" s="202"/>
      <c r="U88" s="202"/>
      <c r="V88" s="202"/>
      <c r="W88" s="202"/>
      <c r="Y88" s="202" t="s">
        <v>85</v>
      </c>
      <c r="Z88" s="202"/>
      <c r="AA88" s="202"/>
      <c r="AB88" s="202"/>
      <c r="AC88" s="202"/>
      <c r="AE88" s="202" t="s">
        <v>86</v>
      </c>
      <c r="AF88" s="202"/>
      <c r="AG88" s="202"/>
      <c r="AH88" s="202"/>
      <c r="AI88" s="202"/>
      <c r="AK88" s="202" t="s">
        <v>87</v>
      </c>
      <c r="AL88" s="202"/>
      <c r="AM88" s="202"/>
      <c r="AO88" s="204">
        <v>620000</v>
      </c>
      <c r="AP88" s="204"/>
      <c r="AQ88" s="204"/>
      <c r="AS88" s="204">
        <v>2600</v>
      </c>
      <c r="AT88" s="204"/>
      <c r="AV88" s="8" t="s">
        <v>110</v>
      </c>
    </row>
    <row r="89" spans="1:49" ht="21.75" customHeight="1" x14ac:dyDescent="0.2">
      <c r="A89" s="8" t="s">
        <v>184</v>
      </c>
      <c r="C89" s="105" t="s">
        <v>85</v>
      </c>
      <c r="E89" s="105" t="s">
        <v>86</v>
      </c>
      <c r="G89" s="202" t="s">
        <v>87</v>
      </c>
      <c r="H89" s="202"/>
      <c r="I89" s="202"/>
      <c r="K89" s="203">
        <v>11000</v>
      </c>
      <c r="L89" s="203"/>
      <c r="M89" s="203"/>
      <c r="O89" s="204">
        <v>1800</v>
      </c>
      <c r="P89" s="204"/>
      <c r="Q89" s="204"/>
      <c r="S89" s="202" t="s">
        <v>138</v>
      </c>
      <c r="T89" s="202"/>
      <c r="U89" s="202"/>
      <c r="V89" s="202"/>
      <c r="W89" s="202"/>
      <c r="Y89" s="202" t="s">
        <v>85</v>
      </c>
      <c r="Z89" s="202"/>
      <c r="AA89" s="202"/>
      <c r="AB89" s="202"/>
      <c r="AC89" s="202"/>
      <c r="AE89" s="202" t="s">
        <v>86</v>
      </c>
      <c r="AF89" s="202"/>
      <c r="AG89" s="202"/>
      <c r="AH89" s="202"/>
      <c r="AI89" s="202"/>
      <c r="AK89" s="202" t="s">
        <v>87</v>
      </c>
      <c r="AL89" s="202"/>
      <c r="AM89" s="202"/>
      <c r="AO89" s="204">
        <v>11000</v>
      </c>
      <c r="AP89" s="204"/>
      <c r="AQ89" s="204"/>
      <c r="AS89" s="204">
        <v>1800</v>
      </c>
      <c r="AT89" s="204"/>
      <c r="AV89" s="8" t="s">
        <v>138</v>
      </c>
    </row>
    <row r="90" spans="1:49" ht="21.75" customHeight="1" x14ac:dyDescent="0.2">
      <c r="A90" s="8" t="s">
        <v>185</v>
      </c>
      <c r="C90" s="105" t="s">
        <v>85</v>
      </c>
      <c r="E90" s="105" t="s">
        <v>86</v>
      </c>
      <c r="G90" s="202" t="s">
        <v>87</v>
      </c>
      <c r="H90" s="202"/>
      <c r="I90" s="202"/>
      <c r="K90" s="203">
        <v>103198000</v>
      </c>
      <c r="L90" s="203"/>
      <c r="M90" s="203"/>
      <c r="O90" s="204">
        <v>1100</v>
      </c>
      <c r="P90" s="204"/>
      <c r="Q90" s="204"/>
      <c r="S90" s="202" t="s">
        <v>116</v>
      </c>
      <c r="T90" s="202"/>
      <c r="U90" s="202"/>
      <c r="V90" s="202"/>
      <c r="W90" s="202"/>
      <c r="Y90" s="202" t="s">
        <v>85</v>
      </c>
      <c r="Z90" s="202"/>
      <c r="AA90" s="202"/>
      <c r="AB90" s="202"/>
      <c r="AC90" s="202"/>
      <c r="AE90" s="202" t="s">
        <v>86</v>
      </c>
      <c r="AF90" s="202"/>
      <c r="AG90" s="202"/>
      <c r="AH90" s="202"/>
      <c r="AI90" s="202"/>
      <c r="AK90" s="202" t="s">
        <v>87</v>
      </c>
      <c r="AL90" s="202"/>
      <c r="AM90" s="202"/>
      <c r="AO90" s="204">
        <v>100997000</v>
      </c>
      <c r="AP90" s="204"/>
      <c r="AQ90" s="204"/>
      <c r="AS90" s="204">
        <v>1100</v>
      </c>
      <c r="AT90" s="204"/>
      <c r="AV90" s="8" t="s">
        <v>116</v>
      </c>
    </row>
    <row r="91" spans="1:49" ht="21.75" customHeight="1" x14ac:dyDescent="0.2">
      <c r="A91" s="8" t="s">
        <v>186</v>
      </c>
      <c r="C91" s="105" t="s">
        <v>85</v>
      </c>
      <c r="E91" s="105" t="s">
        <v>86</v>
      </c>
      <c r="G91" s="202" t="s">
        <v>87</v>
      </c>
      <c r="H91" s="202"/>
      <c r="I91" s="202"/>
      <c r="K91" s="203">
        <v>167282000</v>
      </c>
      <c r="L91" s="203"/>
      <c r="M91" s="203"/>
      <c r="O91" s="204">
        <v>1100</v>
      </c>
      <c r="P91" s="204"/>
      <c r="Q91" s="204"/>
      <c r="S91" s="202" t="s">
        <v>108</v>
      </c>
      <c r="T91" s="202"/>
      <c r="U91" s="202"/>
      <c r="V91" s="202"/>
      <c r="W91" s="202"/>
      <c r="Y91" s="202" t="s">
        <v>85</v>
      </c>
      <c r="Z91" s="202"/>
      <c r="AA91" s="202"/>
      <c r="AB91" s="202"/>
      <c r="AC91" s="202"/>
      <c r="AE91" s="202" t="s">
        <v>87</v>
      </c>
      <c r="AF91" s="202"/>
      <c r="AG91" s="202"/>
      <c r="AH91" s="202"/>
      <c r="AI91" s="202"/>
      <c r="AK91" s="202" t="s">
        <v>87</v>
      </c>
      <c r="AL91" s="202"/>
      <c r="AM91" s="202"/>
      <c r="AO91" s="204">
        <v>0</v>
      </c>
      <c r="AP91" s="204"/>
      <c r="AQ91" s="204"/>
      <c r="AS91" s="204">
        <v>0</v>
      </c>
      <c r="AT91" s="204"/>
      <c r="AV91" s="8" t="s">
        <v>87</v>
      </c>
    </row>
    <row r="92" spans="1:49" ht="21.75" customHeight="1" x14ac:dyDescent="0.2">
      <c r="A92" s="8" t="s">
        <v>187</v>
      </c>
      <c r="C92" s="105" t="s">
        <v>85</v>
      </c>
      <c r="E92" s="105" t="s">
        <v>86</v>
      </c>
      <c r="G92" s="202" t="s">
        <v>87</v>
      </c>
      <c r="H92" s="202"/>
      <c r="I92" s="202"/>
      <c r="K92" s="203">
        <v>543000</v>
      </c>
      <c r="L92" s="203"/>
      <c r="M92" s="203"/>
      <c r="O92" s="204">
        <v>700</v>
      </c>
      <c r="P92" s="204"/>
      <c r="Q92" s="204"/>
      <c r="S92" s="202" t="s">
        <v>108</v>
      </c>
      <c r="T92" s="202"/>
      <c r="U92" s="202"/>
      <c r="V92" s="202"/>
      <c r="W92" s="202"/>
      <c r="Y92" s="202" t="s">
        <v>85</v>
      </c>
      <c r="Z92" s="202"/>
      <c r="AA92" s="202"/>
      <c r="AB92" s="202"/>
      <c r="AC92" s="202"/>
      <c r="AE92" s="202" t="s">
        <v>87</v>
      </c>
      <c r="AF92" s="202"/>
      <c r="AG92" s="202"/>
      <c r="AH92" s="202"/>
      <c r="AI92" s="202"/>
      <c r="AK92" s="202" t="s">
        <v>87</v>
      </c>
      <c r="AL92" s="202"/>
      <c r="AM92" s="202"/>
      <c r="AO92" s="204">
        <v>0</v>
      </c>
      <c r="AP92" s="204"/>
      <c r="AQ92" s="204"/>
      <c r="AS92" s="204">
        <v>0</v>
      </c>
      <c r="AT92" s="204"/>
      <c r="AV92" s="8" t="s">
        <v>87</v>
      </c>
    </row>
    <row r="93" spans="1:49" ht="21.75" customHeight="1" x14ac:dyDescent="0.2">
      <c r="A93" s="8" t="s">
        <v>188</v>
      </c>
      <c r="C93" s="105" t="s">
        <v>85</v>
      </c>
      <c r="E93" s="105" t="s">
        <v>86</v>
      </c>
      <c r="G93" s="202" t="s">
        <v>87</v>
      </c>
      <c r="H93" s="202"/>
      <c r="I93" s="202"/>
      <c r="K93" s="203">
        <v>1169000</v>
      </c>
      <c r="L93" s="203"/>
      <c r="M93" s="203"/>
      <c r="O93" s="204">
        <v>45000</v>
      </c>
      <c r="P93" s="204"/>
      <c r="Q93" s="204"/>
      <c r="S93" s="202" t="s">
        <v>189</v>
      </c>
      <c r="T93" s="202"/>
      <c r="U93" s="202"/>
      <c r="V93" s="202"/>
      <c r="W93" s="202"/>
      <c r="Y93" s="202" t="s">
        <v>85</v>
      </c>
      <c r="Z93" s="202"/>
      <c r="AA93" s="202"/>
      <c r="AB93" s="202"/>
      <c r="AC93" s="202"/>
      <c r="AE93" s="202" t="s">
        <v>87</v>
      </c>
      <c r="AF93" s="202"/>
      <c r="AG93" s="202"/>
      <c r="AH93" s="202"/>
      <c r="AI93" s="202"/>
      <c r="AK93" s="202" t="s">
        <v>87</v>
      </c>
      <c r="AL93" s="202"/>
      <c r="AM93" s="202"/>
      <c r="AO93" s="204">
        <v>0</v>
      </c>
      <c r="AP93" s="204"/>
      <c r="AQ93" s="204"/>
      <c r="AS93" s="204">
        <v>0</v>
      </c>
      <c r="AT93" s="204"/>
      <c r="AV93" s="8" t="s">
        <v>87</v>
      </c>
    </row>
    <row r="94" spans="1:49" ht="21.75" customHeight="1" x14ac:dyDescent="0.2">
      <c r="A94" s="8" t="s">
        <v>190</v>
      </c>
      <c r="C94" s="105" t="s">
        <v>85</v>
      </c>
      <c r="E94" s="105" t="s">
        <v>86</v>
      </c>
      <c r="G94" s="202" t="s">
        <v>87</v>
      </c>
      <c r="H94" s="202"/>
      <c r="I94" s="202"/>
      <c r="K94" s="203">
        <v>56611000</v>
      </c>
      <c r="L94" s="203"/>
      <c r="M94" s="203"/>
      <c r="O94" s="204">
        <v>1200</v>
      </c>
      <c r="P94" s="204"/>
      <c r="Q94" s="204"/>
      <c r="S94" s="202" t="s">
        <v>118</v>
      </c>
      <c r="T94" s="202"/>
      <c r="U94" s="202"/>
      <c r="V94" s="202"/>
      <c r="W94" s="202"/>
      <c r="Y94" s="202" t="s">
        <v>85</v>
      </c>
      <c r="Z94" s="202"/>
      <c r="AA94" s="202"/>
      <c r="AB94" s="202"/>
      <c r="AC94" s="202"/>
      <c r="AE94" s="202" t="s">
        <v>86</v>
      </c>
      <c r="AF94" s="202"/>
      <c r="AG94" s="202"/>
      <c r="AH94" s="202"/>
      <c r="AI94" s="202"/>
      <c r="AK94" s="202" t="s">
        <v>87</v>
      </c>
      <c r="AL94" s="202"/>
      <c r="AM94" s="202"/>
      <c r="AO94" s="204">
        <v>114604000</v>
      </c>
      <c r="AP94" s="204"/>
      <c r="AQ94" s="204"/>
      <c r="AS94" s="204">
        <v>1200</v>
      </c>
      <c r="AT94" s="204"/>
      <c r="AV94" s="8" t="s">
        <v>118</v>
      </c>
    </row>
    <row r="95" spans="1:49" ht="21.75" customHeight="1" x14ac:dyDescent="0.2">
      <c r="A95" s="8" t="s">
        <v>191</v>
      </c>
      <c r="C95" s="105" t="s">
        <v>85</v>
      </c>
      <c r="E95" s="105" t="s">
        <v>86</v>
      </c>
      <c r="G95" s="202" t="s">
        <v>87</v>
      </c>
      <c r="H95" s="202"/>
      <c r="I95" s="202"/>
      <c r="K95" s="203">
        <v>45000</v>
      </c>
      <c r="L95" s="203"/>
      <c r="M95" s="203"/>
      <c r="O95" s="204">
        <v>2200</v>
      </c>
      <c r="P95" s="204"/>
      <c r="Q95" s="204"/>
      <c r="S95" s="202" t="s">
        <v>130</v>
      </c>
      <c r="T95" s="202"/>
      <c r="U95" s="202"/>
      <c r="V95" s="202"/>
      <c r="W95" s="202"/>
      <c r="Y95" s="202" t="s">
        <v>85</v>
      </c>
      <c r="Z95" s="202"/>
      <c r="AA95" s="202"/>
      <c r="AB95" s="202"/>
      <c r="AC95" s="202"/>
      <c r="AE95" s="202" t="s">
        <v>86</v>
      </c>
      <c r="AF95" s="202"/>
      <c r="AG95" s="202"/>
      <c r="AH95" s="202"/>
      <c r="AI95" s="202"/>
      <c r="AK95" s="202" t="s">
        <v>87</v>
      </c>
      <c r="AL95" s="202"/>
      <c r="AM95" s="202"/>
      <c r="AO95" s="204">
        <v>45000</v>
      </c>
      <c r="AP95" s="204"/>
      <c r="AQ95" s="204"/>
      <c r="AS95" s="204">
        <v>2200</v>
      </c>
      <c r="AT95" s="204"/>
      <c r="AV95" s="8" t="s">
        <v>130</v>
      </c>
    </row>
    <row r="96" spans="1:49" ht="21.75" customHeight="1" x14ac:dyDescent="0.2">
      <c r="A96" s="8" t="s">
        <v>192</v>
      </c>
      <c r="C96" s="105" t="s">
        <v>85</v>
      </c>
      <c r="E96" s="105" t="s">
        <v>86</v>
      </c>
      <c r="G96" s="202" t="s">
        <v>87</v>
      </c>
      <c r="H96" s="202"/>
      <c r="I96" s="202"/>
      <c r="K96" s="203">
        <v>12000</v>
      </c>
      <c r="L96" s="203"/>
      <c r="M96" s="203"/>
      <c r="O96" s="204">
        <v>2200</v>
      </c>
      <c r="P96" s="204"/>
      <c r="Q96" s="204"/>
      <c r="S96" s="202" t="s">
        <v>113</v>
      </c>
      <c r="T96" s="202"/>
      <c r="U96" s="202"/>
      <c r="V96" s="202"/>
      <c r="W96" s="202"/>
      <c r="Y96" s="202" t="s">
        <v>85</v>
      </c>
      <c r="Z96" s="202"/>
      <c r="AA96" s="202"/>
      <c r="AB96" s="202"/>
      <c r="AC96" s="202"/>
      <c r="AE96" s="202" t="s">
        <v>86</v>
      </c>
      <c r="AF96" s="202"/>
      <c r="AG96" s="202"/>
      <c r="AH96" s="202"/>
      <c r="AI96" s="202"/>
      <c r="AK96" s="202" t="s">
        <v>87</v>
      </c>
      <c r="AL96" s="202"/>
      <c r="AM96" s="202"/>
      <c r="AO96" s="204">
        <v>12000</v>
      </c>
      <c r="AP96" s="204"/>
      <c r="AQ96" s="204"/>
      <c r="AS96" s="204">
        <v>2200</v>
      </c>
      <c r="AT96" s="204"/>
      <c r="AV96" s="8" t="s">
        <v>113</v>
      </c>
    </row>
    <row r="97" spans="1:48" ht="21.75" customHeight="1" x14ac:dyDescent="0.2">
      <c r="A97" s="8" t="s">
        <v>193</v>
      </c>
      <c r="C97" s="105" t="s">
        <v>85</v>
      </c>
      <c r="E97" s="105" t="s">
        <v>86</v>
      </c>
      <c r="G97" s="202" t="s">
        <v>87</v>
      </c>
      <c r="H97" s="202"/>
      <c r="I97" s="202"/>
      <c r="K97" s="203">
        <v>1000</v>
      </c>
      <c r="L97" s="203"/>
      <c r="M97" s="203"/>
      <c r="O97" s="204">
        <v>1900</v>
      </c>
      <c r="P97" s="204"/>
      <c r="Q97" s="204"/>
      <c r="S97" s="202" t="s">
        <v>110</v>
      </c>
      <c r="T97" s="202"/>
      <c r="U97" s="202"/>
      <c r="V97" s="202"/>
      <c r="W97" s="202"/>
      <c r="Y97" s="202" t="s">
        <v>85</v>
      </c>
      <c r="Z97" s="202"/>
      <c r="AA97" s="202"/>
      <c r="AB97" s="202"/>
      <c r="AC97" s="202"/>
      <c r="AE97" s="202" t="s">
        <v>86</v>
      </c>
      <c r="AF97" s="202"/>
      <c r="AG97" s="202"/>
      <c r="AH97" s="202"/>
      <c r="AI97" s="202"/>
      <c r="AK97" s="202" t="s">
        <v>87</v>
      </c>
      <c r="AL97" s="202"/>
      <c r="AM97" s="202"/>
      <c r="AO97" s="204">
        <v>1000</v>
      </c>
      <c r="AP97" s="204"/>
      <c r="AQ97" s="204"/>
      <c r="AS97" s="204">
        <v>1900</v>
      </c>
      <c r="AT97" s="204"/>
      <c r="AV97" s="8" t="s">
        <v>110</v>
      </c>
    </row>
    <row r="98" spans="1:48" ht="21.75" customHeight="1" x14ac:dyDescent="0.2">
      <c r="A98" s="8" t="s">
        <v>194</v>
      </c>
      <c r="C98" s="105" t="s">
        <v>85</v>
      </c>
      <c r="E98" s="105" t="s">
        <v>86</v>
      </c>
      <c r="G98" s="202" t="s">
        <v>87</v>
      </c>
      <c r="H98" s="202"/>
      <c r="I98" s="202"/>
      <c r="K98" s="203">
        <v>65030000</v>
      </c>
      <c r="L98" s="203"/>
      <c r="M98" s="203"/>
      <c r="O98" s="204">
        <v>2400</v>
      </c>
      <c r="P98" s="204"/>
      <c r="Q98" s="204"/>
      <c r="S98" s="202" t="s">
        <v>130</v>
      </c>
      <c r="T98" s="202"/>
      <c r="U98" s="202"/>
      <c r="V98" s="202"/>
      <c r="W98" s="202"/>
      <c r="Y98" s="202" t="s">
        <v>85</v>
      </c>
      <c r="Z98" s="202"/>
      <c r="AA98" s="202"/>
      <c r="AB98" s="202"/>
      <c r="AC98" s="202"/>
      <c r="AE98" s="202" t="s">
        <v>86</v>
      </c>
      <c r="AF98" s="202"/>
      <c r="AG98" s="202"/>
      <c r="AH98" s="202"/>
      <c r="AI98" s="202"/>
      <c r="AK98" s="202" t="s">
        <v>87</v>
      </c>
      <c r="AL98" s="202"/>
      <c r="AM98" s="202"/>
      <c r="AO98" s="204">
        <v>129079000</v>
      </c>
      <c r="AP98" s="204"/>
      <c r="AQ98" s="204"/>
      <c r="AS98" s="204">
        <v>2400</v>
      </c>
      <c r="AT98" s="204"/>
      <c r="AV98" s="8" t="s">
        <v>130</v>
      </c>
    </row>
    <row r="99" spans="1:48" ht="21.75" customHeight="1" x14ac:dyDescent="0.2">
      <c r="A99" s="8" t="s">
        <v>195</v>
      </c>
      <c r="C99" s="105" t="s">
        <v>85</v>
      </c>
      <c r="E99" s="105" t="s">
        <v>87</v>
      </c>
      <c r="G99" s="202" t="s">
        <v>87</v>
      </c>
      <c r="H99" s="202"/>
      <c r="I99" s="202"/>
      <c r="K99" s="203">
        <v>0</v>
      </c>
      <c r="L99" s="203"/>
      <c r="M99" s="203"/>
      <c r="O99" s="204">
        <v>0</v>
      </c>
      <c r="P99" s="204"/>
      <c r="Q99" s="204"/>
      <c r="S99" s="202" t="s">
        <v>87</v>
      </c>
      <c r="T99" s="202"/>
      <c r="U99" s="202"/>
      <c r="V99" s="202"/>
      <c r="W99" s="202"/>
      <c r="Y99" s="202" t="s">
        <v>85</v>
      </c>
      <c r="Z99" s="202"/>
      <c r="AA99" s="202"/>
      <c r="AB99" s="202"/>
      <c r="AC99" s="202"/>
      <c r="AE99" s="202" t="s">
        <v>86</v>
      </c>
      <c r="AF99" s="202"/>
      <c r="AG99" s="202"/>
      <c r="AH99" s="202"/>
      <c r="AI99" s="202"/>
      <c r="AK99" s="202" t="s">
        <v>87</v>
      </c>
      <c r="AL99" s="202"/>
      <c r="AM99" s="202"/>
      <c r="AO99" s="204">
        <v>1000</v>
      </c>
      <c r="AP99" s="204"/>
      <c r="AQ99" s="204"/>
      <c r="AS99" s="204">
        <v>6130</v>
      </c>
      <c r="AT99" s="204"/>
      <c r="AV99" s="8" t="s">
        <v>113</v>
      </c>
    </row>
    <row r="100" spans="1:48" ht="21.75" customHeight="1" x14ac:dyDescent="0.2">
      <c r="A100" s="8" t="s">
        <v>196</v>
      </c>
      <c r="C100" s="105" t="s">
        <v>85</v>
      </c>
      <c r="E100" s="105" t="s">
        <v>87</v>
      </c>
      <c r="G100" s="202" t="s">
        <v>87</v>
      </c>
      <c r="H100" s="202"/>
      <c r="I100" s="202"/>
      <c r="K100" s="203">
        <v>0</v>
      </c>
      <c r="L100" s="203"/>
      <c r="M100" s="203"/>
      <c r="O100" s="204">
        <v>0</v>
      </c>
      <c r="P100" s="204"/>
      <c r="Q100" s="204"/>
      <c r="S100" s="202" t="s">
        <v>87</v>
      </c>
      <c r="T100" s="202"/>
      <c r="U100" s="202"/>
      <c r="V100" s="202"/>
      <c r="W100" s="202"/>
      <c r="Y100" s="202" t="s">
        <v>85</v>
      </c>
      <c r="Z100" s="202"/>
      <c r="AA100" s="202"/>
      <c r="AB100" s="202"/>
      <c r="AC100" s="202"/>
      <c r="AE100" s="202" t="s">
        <v>86</v>
      </c>
      <c r="AF100" s="202"/>
      <c r="AG100" s="202"/>
      <c r="AH100" s="202"/>
      <c r="AI100" s="202"/>
      <c r="AK100" s="202" t="s">
        <v>87</v>
      </c>
      <c r="AL100" s="202"/>
      <c r="AM100" s="202"/>
      <c r="AO100" s="204">
        <v>500000</v>
      </c>
      <c r="AP100" s="204"/>
      <c r="AQ100" s="204"/>
      <c r="AS100" s="204">
        <v>1700</v>
      </c>
      <c r="AT100" s="204"/>
      <c r="AV100" s="8" t="s">
        <v>103</v>
      </c>
    </row>
    <row r="101" spans="1:48" ht="21.75" customHeight="1" x14ac:dyDescent="0.2">
      <c r="A101" s="8" t="s">
        <v>197</v>
      </c>
      <c r="C101" s="105" t="s">
        <v>85</v>
      </c>
      <c r="E101" s="105" t="s">
        <v>87</v>
      </c>
      <c r="G101" s="202" t="s">
        <v>87</v>
      </c>
      <c r="H101" s="202"/>
      <c r="I101" s="202"/>
      <c r="K101" s="203">
        <v>0</v>
      </c>
      <c r="L101" s="203"/>
      <c r="M101" s="203"/>
      <c r="O101" s="204">
        <v>0</v>
      </c>
      <c r="P101" s="204"/>
      <c r="Q101" s="204"/>
      <c r="S101" s="202" t="s">
        <v>87</v>
      </c>
      <c r="T101" s="202"/>
      <c r="U101" s="202"/>
      <c r="V101" s="202"/>
      <c r="W101" s="202"/>
      <c r="Y101" s="202" t="s">
        <v>85</v>
      </c>
      <c r="Z101" s="202"/>
      <c r="AA101" s="202"/>
      <c r="AB101" s="202"/>
      <c r="AC101" s="202"/>
      <c r="AE101" s="202" t="s">
        <v>86</v>
      </c>
      <c r="AF101" s="202"/>
      <c r="AG101" s="202"/>
      <c r="AH101" s="202"/>
      <c r="AI101" s="202"/>
      <c r="AK101" s="202" t="s">
        <v>87</v>
      </c>
      <c r="AL101" s="202"/>
      <c r="AM101" s="202"/>
      <c r="AO101" s="204">
        <v>8918000</v>
      </c>
      <c r="AP101" s="204"/>
      <c r="AQ101" s="204"/>
      <c r="AS101" s="204">
        <v>2200</v>
      </c>
      <c r="AT101" s="204"/>
      <c r="AV101" s="8" t="s">
        <v>92</v>
      </c>
    </row>
    <row r="102" spans="1:48" ht="21.75" customHeight="1" x14ac:dyDescent="0.2">
      <c r="A102" s="8" t="s">
        <v>198</v>
      </c>
      <c r="C102" s="105" t="s">
        <v>85</v>
      </c>
      <c r="E102" s="105" t="s">
        <v>87</v>
      </c>
      <c r="G102" s="202" t="s">
        <v>87</v>
      </c>
      <c r="H102" s="202"/>
      <c r="I102" s="202"/>
      <c r="K102" s="203">
        <v>0</v>
      </c>
      <c r="L102" s="203"/>
      <c r="M102" s="203"/>
      <c r="O102" s="204">
        <v>0</v>
      </c>
      <c r="P102" s="204"/>
      <c r="Q102" s="204"/>
      <c r="S102" s="202" t="s">
        <v>87</v>
      </c>
      <c r="T102" s="202"/>
      <c r="U102" s="202"/>
      <c r="V102" s="202"/>
      <c r="W102" s="202"/>
      <c r="Y102" s="202" t="s">
        <v>85</v>
      </c>
      <c r="Z102" s="202"/>
      <c r="AA102" s="202"/>
      <c r="AB102" s="202"/>
      <c r="AC102" s="202"/>
      <c r="AE102" s="202" t="s">
        <v>86</v>
      </c>
      <c r="AF102" s="202"/>
      <c r="AG102" s="202"/>
      <c r="AH102" s="202"/>
      <c r="AI102" s="202"/>
      <c r="AK102" s="202" t="s">
        <v>87</v>
      </c>
      <c r="AL102" s="202"/>
      <c r="AM102" s="202"/>
      <c r="AO102" s="204">
        <v>63000</v>
      </c>
      <c r="AP102" s="204"/>
      <c r="AQ102" s="204"/>
      <c r="AS102" s="204">
        <v>900</v>
      </c>
      <c r="AT102" s="204"/>
      <c r="AV102" s="8" t="s">
        <v>199</v>
      </c>
    </row>
    <row r="103" spans="1:48" ht="21.75" customHeight="1" x14ac:dyDescent="0.2">
      <c r="A103" s="8" t="s">
        <v>200</v>
      </c>
      <c r="C103" s="105" t="s">
        <v>85</v>
      </c>
      <c r="E103" s="105" t="s">
        <v>87</v>
      </c>
      <c r="G103" s="202" t="s">
        <v>87</v>
      </c>
      <c r="H103" s="202"/>
      <c r="I103" s="202"/>
      <c r="K103" s="203">
        <v>0</v>
      </c>
      <c r="L103" s="203"/>
      <c r="M103" s="203"/>
      <c r="O103" s="204">
        <v>0</v>
      </c>
      <c r="P103" s="204"/>
      <c r="Q103" s="204"/>
      <c r="S103" s="202" t="s">
        <v>87</v>
      </c>
      <c r="T103" s="202"/>
      <c r="U103" s="202"/>
      <c r="V103" s="202"/>
      <c r="W103" s="202"/>
      <c r="Y103" s="202" t="s">
        <v>85</v>
      </c>
      <c r="Z103" s="202"/>
      <c r="AA103" s="202"/>
      <c r="AB103" s="202"/>
      <c r="AC103" s="202"/>
      <c r="AE103" s="202" t="s">
        <v>86</v>
      </c>
      <c r="AF103" s="202"/>
      <c r="AG103" s="202"/>
      <c r="AH103" s="202"/>
      <c r="AI103" s="202"/>
      <c r="AK103" s="202" t="s">
        <v>87</v>
      </c>
      <c r="AL103" s="202"/>
      <c r="AM103" s="202"/>
      <c r="AO103" s="204">
        <v>10000</v>
      </c>
      <c r="AP103" s="204"/>
      <c r="AQ103" s="204"/>
      <c r="AS103" s="204">
        <v>4000</v>
      </c>
      <c r="AT103" s="204"/>
      <c r="AV103" s="8" t="s">
        <v>201</v>
      </c>
    </row>
    <row r="104" spans="1:48" ht="21.75" customHeight="1" x14ac:dyDescent="0.2">
      <c r="A104" s="8" t="s">
        <v>202</v>
      </c>
      <c r="C104" s="105" t="s">
        <v>85</v>
      </c>
      <c r="E104" s="105" t="s">
        <v>87</v>
      </c>
      <c r="G104" s="202" t="s">
        <v>87</v>
      </c>
      <c r="H104" s="202"/>
      <c r="I104" s="202"/>
      <c r="K104" s="203">
        <v>0</v>
      </c>
      <c r="L104" s="203"/>
      <c r="M104" s="203"/>
      <c r="O104" s="204">
        <v>0</v>
      </c>
      <c r="P104" s="204"/>
      <c r="Q104" s="204"/>
      <c r="S104" s="202" t="s">
        <v>87</v>
      </c>
      <c r="T104" s="202"/>
      <c r="U104" s="202"/>
      <c r="V104" s="202"/>
      <c r="W104" s="202"/>
      <c r="Y104" s="202" t="s">
        <v>85</v>
      </c>
      <c r="Z104" s="202"/>
      <c r="AA104" s="202"/>
      <c r="AB104" s="202"/>
      <c r="AC104" s="202"/>
      <c r="AE104" s="202" t="s">
        <v>86</v>
      </c>
      <c r="AF104" s="202"/>
      <c r="AG104" s="202"/>
      <c r="AH104" s="202"/>
      <c r="AI104" s="202"/>
      <c r="AK104" s="202" t="s">
        <v>87</v>
      </c>
      <c r="AL104" s="202"/>
      <c r="AM104" s="202"/>
      <c r="AO104" s="204">
        <v>600000</v>
      </c>
      <c r="AP104" s="204"/>
      <c r="AQ104" s="204"/>
      <c r="AS104" s="204">
        <v>1600</v>
      </c>
      <c r="AT104" s="204"/>
      <c r="AV104" s="8" t="s">
        <v>103</v>
      </c>
    </row>
    <row r="105" spans="1:48" ht="21.75" customHeight="1" x14ac:dyDescent="0.2">
      <c r="A105" s="8" t="s">
        <v>203</v>
      </c>
      <c r="C105" s="105" t="s">
        <v>85</v>
      </c>
      <c r="E105" s="105" t="s">
        <v>87</v>
      </c>
      <c r="G105" s="202" t="s">
        <v>87</v>
      </c>
      <c r="H105" s="202"/>
      <c r="I105" s="202"/>
      <c r="K105" s="203">
        <v>0</v>
      </c>
      <c r="L105" s="203"/>
      <c r="M105" s="203"/>
      <c r="O105" s="204">
        <v>0</v>
      </c>
      <c r="P105" s="204"/>
      <c r="Q105" s="204"/>
      <c r="S105" s="202" t="s">
        <v>87</v>
      </c>
      <c r="T105" s="202"/>
      <c r="U105" s="202"/>
      <c r="V105" s="202"/>
      <c r="W105" s="202"/>
      <c r="Y105" s="202" t="s">
        <v>85</v>
      </c>
      <c r="Z105" s="202"/>
      <c r="AA105" s="202"/>
      <c r="AB105" s="202"/>
      <c r="AC105" s="202"/>
      <c r="AE105" s="202" t="s">
        <v>86</v>
      </c>
      <c r="AF105" s="202"/>
      <c r="AG105" s="202"/>
      <c r="AH105" s="202"/>
      <c r="AI105" s="202"/>
      <c r="AK105" s="202" t="s">
        <v>87</v>
      </c>
      <c r="AL105" s="202"/>
      <c r="AM105" s="202"/>
      <c r="AO105" s="204">
        <v>540000</v>
      </c>
      <c r="AP105" s="204"/>
      <c r="AQ105" s="204"/>
      <c r="AS105" s="204">
        <v>4390</v>
      </c>
      <c r="AT105" s="204"/>
      <c r="AV105" s="8" t="s">
        <v>116</v>
      </c>
    </row>
    <row r="106" spans="1:48" ht="21.75" customHeight="1" x14ac:dyDescent="0.2">
      <c r="A106" s="8" t="s">
        <v>204</v>
      </c>
      <c r="C106" s="105" t="s">
        <v>85</v>
      </c>
      <c r="E106" s="105" t="s">
        <v>87</v>
      </c>
      <c r="G106" s="202" t="s">
        <v>87</v>
      </c>
      <c r="H106" s="202"/>
      <c r="I106" s="202"/>
      <c r="K106" s="203">
        <v>0</v>
      </c>
      <c r="L106" s="203"/>
      <c r="M106" s="203"/>
      <c r="O106" s="204">
        <v>0</v>
      </c>
      <c r="P106" s="204"/>
      <c r="Q106" s="204"/>
      <c r="S106" s="202" t="s">
        <v>87</v>
      </c>
      <c r="T106" s="202"/>
      <c r="U106" s="202"/>
      <c r="V106" s="202"/>
      <c r="W106" s="202"/>
      <c r="Y106" s="202" t="s">
        <v>85</v>
      </c>
      <c r="Z106" s="202"/>
      <c r="AA106" s="202"/>
      <c r="AB106" s="202"/>
      <c r="AC106" s="202"/>
      <c r="AE106" s="202" t="s">
        <v>86</v>
      </c>
      <c r="AF106" s="202"/>
      <c r="AG106" s="202"/>
      <c r="AH106" s="202"/>
      <c r="AI106" s="202"/>
      <c r="AK106" s="202" t="s">
        <v>87</v>
      </c>
      <c r="AL106" s="202"/>
      <c r="AM106" s="202"/>
      <c r="AO106" s="204">
        <v>700000</v>
      </c>
      <c r="AP106" s="204"/>
      <c r="AQ106" s="204"/>
      <c r="AS106" s="204">
        <v>2400</v>
      </c>
      <c r="AT106" s="204"/>
      <c r="AV106" s="8" t="s">
        <v>110</v>
      </c>
    </row>
    <row r="107" spans="1:48" ht="21.75" customHeight="1" x14ac:dyDescent="0.2">
      <c r="A107" s="8" t="s">
        <v>205</v>
      </c>
      <c r="C107" s="105" t="s">
        <v>85</v>
      </c>
      <c r="E107" s="105" t="s">
        <v>87</v>
      </c>
      <c r="G107" s="202" t="s">
        <v>87</v>
      </c>
      <c r="H107" s="202"/>
      <c r="I107" s="202"/>
      <c r="K107" s="203">
        <v>0</v>
      </c>
      <c r="L107" s="203"/>
      <c r="M107" s="203"/>
      <c r="O107" s="204">
        <v>0</v>
      </c>
      <c r="P107" s="204"/>
      <c r="Q107" s="204"/>
      <c r="S107" s="202" t="s">
        <v>87</v>
      </c>
      <c r="T107" s="202"/>
      <c r="U107" s="202"/>
      <c r="V107" s="202"/>
      <c r="W107" s="202"/>
      <c r="Y107" s="202" t="s">
        <v>85</v>
      </c>
      <c r="Z107" s="202"/>
      <c r="AA107" s="202"/>
      <c r="AB107" s="202"/>
      <c r="AC107" s="202"/>
      <c r="AE107" s="202" t="s">
        <v>86</v>
      </c>
      <c r="AF107" s="202"/>
      <c r="AG107" s="202"/>
      <c r="AH107" s="202"/>
      <c r="AI107" s="202"/>
      <c r="AK107" s="202" t="s">
        <v>87</v>
      </c>
      <c r="AL107" s="202"/>
      <c r="AM107" s="202"/>
      <c r="AO107" s="204">
        <v>1000</v>
      </c>
      <c r="AP107" s="204"/>
      <c r="AQ107" s="204"/>
      <c r="AS107" s="204">
        <v>2400</v>
      </c>
      <c r="AT107" s="204"/>
      <c r="AV107" s="8" t="s">
        <v>206</v>
      </c>
    </row>
    <row r="108" spans="1:48" ht="21.75" customHeight="1" x14ac:dyDescent="0.2">
      <c r="A108" s="8" t="s">
        <v>207</v>
      </c>
      <c r="C108" s="105" t="s">
        <v>85</v>
      </c>
      <c r="E108" s="105" t="s">
        <v>87</v>
      </c>
      <c r="G108" s="202" t="s">
        <v>87</v>
      </c>
      <c r="H108" s="202"/>
      <c r="I108" s="202"/>
      <c r="K108" s="203">
        <v>0</v>
      </c>
      <c r="L108" s="203"/>
      <c r="M108" s="203"/>
      <c r="O108" s="204">
        <v>0</v>
      </c>
      <c r="P108" s="204"/>
      <c r="Q108" s="204"/>
      <c r="S108" s="202" t="s">
        <v>87</v>
      </c>
      <c r="T108" s="202"/>
      <c r="U108" s="202"/>
      <c r="V108" s="202"/>
      <c r="W108" s="202"/>
      <c r="Y108" s="202" t="s">
        <v>85</v>
      </c>
      <c r="Z108" s="202"/>
      <c r="AA108" s="202"/>
      <c r="AB108" s="202"/>
      <c r="AC108" s="202"/>
      <c r="AE108" s="202" t="s">
        <v>86</v>
      </c>
      <c r="AF108" s="202"/>
      <c r="AG108" s="202"/>
      <c r="AH108" s="202"/>
      <c r="AI108" s="202"/>
      <c r="AK108" s="202" t="s">
        <v>87</v>
      </c>
      <c r="AL108" s="202"/>
      <c r="AM108" s="202"/>
      <c r="AO108" s="204">
        <v>300000</v>
      </c>
      <c r="AP108" s="204"/>
      <c r="AQ108" s="204"/>
      <c r="AS108" s="204">
        <v>2600</v>
      </c>
      <c r="AT108" s="204"/>
      <c r="AV108" s="8" t="s">
        <v>98</v>
      </c>
    </row>
    <row r="109" spans="1:48" ht="21.75" customHeight="1" x14ac:dyDescent="0.2">
      <c r="A109" s="8" t="s">
        <v>208</v>
      </c>
      <c r="C109" s="105" t="s">
        <v>85</v>
      </c>
      <c r="E109" s="105" t="s">
        <v>87</v>
      </c>
      <c r="G109" s="202" t="s">
        <v>87</v>
      </c>
      <c r="H109" s="202"/>
      <c r="I109" s="202"/>
      <c r="K109" s="203">
        <v>0</v>
      </c>
      <c r="L109" s="203"/>
      <c r="M109" s="203"/>
      <c r="O109" s="204">
        <v>0</v>
      </c>
      <c r="P109" s="204"/>
      <c r="Q109" s="204"/>
      <c r="S109" s="202" t="s">
        <v>87</v>
      </c>
      <c r="T109" s="202"/>
      <c r="U109" s="202"/>
      <c r="V109" s="202"/>
      <c r="W109" s="202"/>
      <c r="Y109" s="202" t="s">
        <v>85</v>
      </c>
      <c r="Z109" s="202"/>
      <c r="AA109" s="202"/>
      <c r="AB109" s="202"/>
      <c r="AC109" s="202"/>
      <c r="AE109" s="202" t="s">
        <v>86</v>
      </c>
      <c r="AF109" s="202"/>
      <c r="AG109" s="202"/>
      <c r="AH109" s="202"/>
      <c r="AI109" s="202"/>
      <c r="AK109" s="202" t="s">
        <v>87</v>
      </c>
      <c r="AL109" s="202"/>
      <c r="AM109" s="202"/>
      <c r="AO109" s="204">
        <v>600000</v>
      </c>
      <c r="AP109" s="204"/>
      <c r="AQ109" s="204"/>
      <c r="AS109" s="204">
        <v>1400</v>
      </c>
      <c r="AT109" s="204"/>
      <c r="AV109" s="8" t="s">
        <v>209</v>
      </c>
    </row>
    <row r="110" spans="1:48" ht="21.75" customHeight="1" x14ac:dyDescent="0.2">
      <c r="A110" s="8" t="s">
        <v>20</v>
      </c>
      <c r="C110" s="105" t="s">
        <v>85</v>
      </c>
      <c r="E110" s="105" t="s">
        <v>210</v>
      </c>
      <c r="G110" s="202" t="s">
        <v>87</v>
      </c>
      <c r="H110" s="202"/>
      <c r="I110" s="202"/>
      <c r="K110" s="203">
        <v>499000</v>
      </c>
      <c r="L110" s="203"/>
      <c r="M110" s="203"/>
      <c r="O110" s="204">
        <v>34000</v>
      </c>
      <c r="P110" s="204"/>
      <c r="Q110" s="204"/>
      <c r="S110" s="202" t="s">
        <v>189</v>
      </c>
      <c r="T110" s="202"/>
      <c r="U110" s="202"/>
      <c r="V110" s="202"/>
      <c r="W110" s="202"/>
      <c r="Y110" s="202" t="s">
        <v>85</v>
      </c>
      <c r="Z110" s="202"/>
      <c r="AA110" s="202"/>
      <c r="AB110" s="202"/>
      <c r="AC110" s="202"/>
      <c r="AE110" s="202" t="s">
        <v>87</v>
      </c>
      <c r="AF110" s="202"/>
      <c r="AG110" s="202"/>
      <c r="AH110" s="202"/>
      <c r="AI110" s="202"/>
      <c r="AK110" s="202" t="s">
        <v>87</v>
      </c>
      <c r="AL110" s="202"/>
      <c r="AM110" s="202"/>
      <c r="AO110" s="204">
        <v>0</v>
      </c>
      <c r="AP110" s="204"/>
      <c r="AQ110" s="204"/>
      <c r="AS110" s="204">
        <v>0</v>
      </c>
      <c r="AT110" s="204"/>
      <c r="AV110" s="8" t="s">
        <v>87</v>
      </c>
    </row>
    <row r="111" spans="1:48" ht="21.75" customHeight="1" x14ac:dyDescent="0.2">
      <c r="A111" s="8" t="s">
        <v>21</v>
      </c>
      <c r="C111" s="105" t="s">
        <v>85</v>
      </c>
      <c r="E111" s="105" t="s">
        <v>210</v>
      </c>
      <c r="G111" s="202" t="s">
        <v>87</v>
      </c>
      <c r="H111" s="202"/>
      <c r="I111" s="202"/>
      <c r="K111" s="203">
        <v>5868000</v>
      </c>
      <c r="L111" s="203"/>
      <c r="M111" s="203"/>
      <c r="O111" s="204">
        <v>36000</v>
      </c>
      <c r="P111" s="204"/>
      <c r="Q111" s="204"/>
      <c r="S111" s="202" t="s">
        <v>189</v>
      </c>
      <c r="T111" s="202"/>
      <c r="U111" s="202"/>
      <c r="V111" s="202"/>
      <c r="W111" s="202"/>
      <c r="Y111" s="202" t="s">
        <v>85</v>
      </c>
      <c r="Z111" s="202"/>
      <c r="AA111" s="202"/>
      <c r="AB111" s="202"/>
      <c r="AC111" s="202"/>
      <c r="AE111" s="202" t="s">
        <v>87</v>
      </c>
      <c r="AF111" s="202"/>
      <c r="AG111" s="202"/>
      <c r="AH111" s="202"/>
      <c r="AI111" s="202"/>
      <c r="AK111" s="202" t="s">
        <v>87</v>
      </c>
      <c r="AL111" s="202"/>
      <c r="AM111" s="202"/>
      <c r="AO111" s="204">
        <v>0</v>
      </c>
      <c r="AP111" s="204"/>
      <c r="AQ111" s="204"/>
      <c r="AS111" s="204">
        <v>0</v>
      </c>
      <c r="AT111" s="204"/>
      <c r="AV111" s="8" t="s">
        <v>87</v>
      </c>
    </row>
    <row r="112" spans="1:48" ht="21.75" customHeight="1" x14ac:dyDescent="0.2">
      <c r="A112" s="8" t="s">
        <v>22</v>
      </c>
      <c r="C112" s="105" t="s">
        <v>85</v>
      </c>
      <c r="E112" s="105" t="s">
        <v>210</v>
      </c>
      <c r="G112" s="202" t="s">
        <v>87</v>
      </c>
      <c r="H112" s="202"/>
      <c r="I112" s="202"/>
      <c r="K112" s="203">
        <v>715000</v>
      </c>
      <c r="L112" s="203"/>
      <c r="M112" s="203"/>
      <c r="O112" s="204">
        <v>38000</v>
      </c>
      <c r="P112" s="204"/>
      <c r="Q112" s="204"/>
      <c r="S112" s="202" t="s">
        <v>189</v>
      </c>
      <c r="T112" s="202"/>
      <c r="U112" s="202"/>
      <c r="V112" s="202"/>
      <c r="W112" s="202"/>
      <c r="Y112" s="202" t="s">
        <v>85</v>
      </c>
      <c r="Z112" s="202"/>
      <c r="AA112" s="202"/>
      <c r="AB112" s="202"/>
      <c r="AC112" s="202"/>
      <c r="AE112" s="202" t="s">
        <v>87</v>
      </c>
      <c r="AF112" s="202"/>
      <c r="AG112" s="202"/>
      <c r="AH112" s="202"/>
      <c r="AI112" s="202"/>
      <c r="AK112" s="202" t="s">
        <v>87</v>
      </c>
      <c r="AL112" s="202"/>
      <c r="AM112" s="202"/>
      <c r="AO112" s="204">
        <v>0</v>
      </c>
      <c r="AP112" s="204"/>
      <c r="AQ112" s="204"/>
      <c r="AS112" s="204">
        <v>0</v>
      </c>
      <c r="AT112" s="204"/>
      <c r="AV112" s="8" t="s">
        <v>87</v>
      </c>
    </row>
    <row r="113" spans="1:48" ht="21.75" customHeight="1" x14ac:dyDescent="0.2">
      <c r="A113" s="8" t="s">
        <v>23</v>
      </c>
      <c r="C113" s="105" t="s">
        <v>85</v>
      </c>
      <c r="E113" s="105" t="s">
        <v>210</v>
      </c>
      <c r="G113" s="202" t="s">
        <v>87</v>
      </c>
      <c r="H113" s="202"/>
      <c r="I113" s="202"/>
      <c r="K113" s="203">
        <v>5798000</v>
      </c>
      <c r="L113" s="203"/>
      <c r="M113" s="203"/>
      <c r="O113" s="204">
        <v>40000</v>
      </c>
      <c r="P113" s="204"/>
      <c r="Q113" s="204"/>
      <c r="S113" s="202" t="s">
        <v>189</v>
      </c>
      <c r="T113" s="202"/>
      <c r="U113" s="202"/>
      <c r="V113" s="202"/>
      <c r="W113" s="202"/>
      <c r="Y113" s="202" t="s">
        <v>85</v>
      </c>
      <c r="Z113" s="202"/>
      <c r="AA113" s="202"/>
      <c r="AB113" s="202"/>
      <c r="AC113" s="202"/>
      <c r="AE113" s="202" t="s">
        <v>87</v>
      </c>
      <c r="AF113" s="202"/>
      <c r="AG113" s="202"/>
      <c r="AH113" s="202"/>
      <c r="AI113" s="202"/>
      <c r="AK113" s="202" t="s">
        <v>87</v>
      </c>
      <c r="AL113" s="202"/>
      <c r="AM113" s="202"/>
      <c r="AO113" s="204">
        <v>0</v>
      </c>
      <c r="AP113" s="204"/>
      <c r="AQ113" s="204"/>
      <c r="AS113" s="204">
        <v>0</v>
      </c>
      <c r="AT113" s="204"/>
      <c r="AV113" s="8" t="s">
        <v>87</v>
      </c>
    </row>
    <row r="114" spans="1:48" ht="21.75" customHeight="1" x14ac:dyDescent="0.2">
      <c r="A114" s="8" t="s">
        <v>24</v>
      </c>
      <c r="C114" s="105" t="s">
        <v>85</v>
      </c>
      <c r="E114" s="105" t="s">
        <v>210</v>
      </c>
      <c r="G114" s="202" t="s">
        <v>87</v>
      </c>
      <c r="H114" s="202"/>
      <c r="I114" s="202"/>
      <c r="K114" s="203">
        <v>1119000</v>
      </c>
      <c r="L114" s="203"/>
      <c r="M114" s="203"/>
      <c r="O114" s="204">
        <v>40000</v>
      </c>
      <c r="P114" s="204"/>
      <c r="Q114" s="204"/>
      <c r="S114" s="202" t="s">
        <v>120</v>
      </c>
      <c r="T114" s="202"/>
      <c r="U114" s="202"/>
      <c r="V114" s="202"/>
      <c r="W114" s="202"/>
      <c r="Y114" s="202" t="s">
        <v>85</v>
      </c>
      <c r="Z114" s="202"/>
      <c r="AA114" s="202"/>
      <c r="AB114" s="202"/>
      <c r="AC114" s="202"/>
      <c r="AE114" s="202" t="s">
        <v>210</v>
      </c>
      <c r="AF114" s="202"/>
      <c r="AG114" s="202"/>
      <c r="AH114" s="202"/>
      <c r="AI114" s="202"/>
      <c r="AK114" s="202" t="s">
        <v>87</v>
      </c>
      <c r="AL114" s="202"/>
      <c r="AM114" s="202"/>
      <c r="AO114" s="204">
        <v>4117000</v>
      </c>
      <c r="AP114" s="204"/>
      <c r="AQ114" s="204"/>
      <c r="AS114" s="204">
        <v>40000</v>
      </c>
      <c r="AT114" s="204"/>
      <c r="AV114" s="8" t="s">
        <v>120</v>
      </c>
    </row>
    <row r="115" spans="1:48" ht="21.75" customHeight="1" x14ac:dyDescent="0.2">
      <c r="A115" s="8" t="s">
        <v>25</v>
      </c>
      <c r="C115" s="105" t="s">
        <v>85</v>
      </c>
      <c r="E115" s="105" t="s">
        <v>210</v>
      </c>
      <c r="G115" s="202" t="s">
        <v>87</v>
      </c>
      <c r="H115" s="202"/>
      <c r="I115" s="202"/>
      <c r="K115" s="203">
        <v>517000</v>
      </c>
      <c r="L115" s="203"/>
      <c r="M115" s="203"/>
      <c r="O115" s="204">
        <v>15000</v>
      </c>
      <c r="P115" s="204"/>
      <c r="Q115" s="204"/>
      <c r="S115" s="202" t="s">
        <v>96</v>
      </c>
      <c r="T115" s="202"/>
      <c r="U115" s="202"/>
      <c r="V115" s="202"/>
      <c r="W115" s="202"/>
      <c r="Y115" s="202" t="s">
        <v>85</v>
      </c>
      <c r="Z115" s="202"/>
      <c r="AA115" s="202"/>
      <c r="AB115" s="202"/>
      <c r="AC115" s="202"/>
      <c r="AE115" s="202" t="s">
        <v>87</v>
      </c>
      <c r="AF115" s="202"/>
      <c r="AG115" s="202"/>
      <c r="AH115" s="202"/>
      <c r="AI115" s="202"/>
      <c r="AK115" s="202" t="s">
        <v>87</v>
      </c>
      <c r="AL115" s="202"/>
      <c r="AM115" s="202"/>
      <c r="AO115" s="204">
        <v>0</v>
      </c>
      <c r="AP115" s="204"/>
      <c r="AQ115" s="204"/>
      <c r="AS115" s="204">
        <v>0</v>
      </c>
      <c r="AT115" s="204"/>
      <c r="AV115" s="8" t="s">
        <v>87</v>
      </c>
    </row>
    <row r="116" spans="1:48" ht="21.75" customHeight="1" x14ac:dyDescent="0.2">
      <c r="A116" s="8" t="s">
        <v>26</v>
      </c>
      <c r="C116" s="105" t="s">
        <v>85</v>
      </c>
      <c r="E116" s="105" t="s">
        <v>210</v>
      </c>
      <c r="G116" s="202" t="s">
        <v>87</v>
      </c>
      <c r="H116" s="202"/>
      <c r="I116" s="202"/>
      <c r="K116" s="203">
        <v>393000</v>
      </c>
      <c r="L116" s="203"/>
      <c r="M116" s="203"/>
      <c r="O116" s="204">
        <v>18000</v>
      </c>
      <c r="P116" s="204"/>
      <c r="Q116" s="204"/>
      <c r="S116" s="202" t="s">
        <v>92</v>
      </c>
      <c r="T116" s="202"/>
      <c r="U116" s="202"/>
      <c r="V116" s="202"/>
      <c r="W116" s="202"/>
      <c r="Y116" s="202" t="s">
        <v>85</v>
      </c>
      <c r="Z116" s="202"/>
      <c r="AA116" s="202"/>
      <c r="AB116" s="202"/>
      <c r="AC116" s="202"/>
      <c r="AE116" s="202" t="s">
        <v>210</v>
      </c>
      <c r="AF116" s="202"/>
      <c r="AG116" s="202"/>
      <c r="AH116" s="202"/>
      <c r="AI116" s="202"/>
      <c r="AK116" s="202" t="s">
        <v>87</v>
      </c>
      <c r="AL116" s="202"/>
      <c r="AM116" s="202"/>
      <c r="AO116" s="204">
        <v>393000</v>
      </c>
      <c r="AP116" s="204"/>
      <c r="AQ116" s="204"/>
      <c r="AS116" s="204">
        <v>18000</v>
      </c>
      <c r="AT116" s="204"/>
      <c r="AV116" s="8" t="s">
        <v>92</v>
      </c>
    </row>
    <row r="117" spans="1:48" ht="21.75" customHeight="1" x14ac:dyDescent="0.2">
      <c r="A117" s="8" t="s">
        <v>27</v>
      </c>
      <c r="C117" s="105" t="s">
        <v>85</v>
      </c>
      <c r="E117" s="105" t="s">
        <v>210</v>
      </c>
      <c r="G117" s="202" t="s">
        <v>87</v>
      </c>
      <c r="H117" s="202"/>
      <c r="I117" s="202"/>
      <c r="K117" s="203">
        <v>5916000</v>
      </c>
      <c r="L117" s="203"/>
      <c r="M117" s="203"/>
      <c r="O117" s="204">
        <v>10000</v>
      </c>
      <c r="P117" s="204"/>
      <c r="Q117" s="204"/>
      <c r="S117" s="202" t="s">
        <v>88</v>
      </c>
      <c r="T117" s="202"/>
      <c r="U117" s="202"/>
      <c r="V117" s="202"/>
      <c r="W117" s="202"/>
      <c r="Y117" s="202" t="s">
        <v>85</v>
      </c>
      <c r="Z117" s="202"/>
      <c r="AA117" s="202"/>
      <c r="AB117" s="202"/>
      <c r="AC117" s="202"/>
      <c r="AE117" s="202" t="s">
        <v>87</v>
      </c>
      <c r="AF117" s="202"/>
      <c r="AG117" s="202"/>
      <c r="AH117" s="202"/>
      <c r="AI117" s="202"/>
      <c r="AK117" s="202" t="s">
        <v>87</v>
      </c>
      <c r="AL117" s="202"/>
      <c r="AM117" s="202"/>
      <c r="AO117" s="204">
        <v>0</v>
      </c>
      <c r="AP117" s="204"/>
      <c r="AQ117" s="204"/>
      <c r="AS117" s="204">
        <v>0</v>
      </c>
      <c r="AT117" s="204"/>
      <c r="AV117" s="8" t="s">
        <v>87</v>
      </c>
    </row>
    <row r="118" spans="1:48" ht="21.75" customHeight="1" x14ac:dyDescent="0.2">
      <c r="A118" s="8" t="s">
        <v>28</v>
      </c>
      <c r="C118" s="105" t="s">
        <v>85</v>
      </c>
      <c r="E118" s="105" t="s">
        <v>210</v>
      </c>
      <c r="G118" s="202" t="s">
        <v>87</v>
      </c>
      <c r="H118" s="202"/>
      <c r="I118" s="202"/>
      <c r="K118" s="203">
        <v>2081000</v>
      </c>
      <c r="L118" s="203"/>
      <c r="M118" s="203"/>
      <c r="O118" s="204">
        <v>7000</v>
      </c>
      <c r="P118" s="204"/>
      <c r="Q118" s="204"/>
      <c r="S118" s="202" t="s">
        <v>152</v>
      </c>
      <c r="T118" s="202"/>
      <c r="U118" s="202"/>
      <c r="V118" s="202"/>
      <c r="W118" s="202"/>
      <c r="Y118" s="202" t="s">
        <v>85</v>
      </c>
      <c r="Z118" s="202"/>
      <c r="AA118" s="202"/>
      <c r="AB118" s="202"/>
      <c r="AC118" s="202"/>
      <c r="AE118" s="202" t="s">
        <v>210</v>
      </c>
      <c r="AF118" s="202"/>
      <c r="AG118" s="202"/>
      <c r="AH118" s="202"/>
      <c r="AI118" s="202"/>
      <c r="AK118" s="202" t="s">
        <v>87</v>
      </c>
      <c r="AL118" s="202"/>
      <c r="AM118" s="202"/>
      <c r="AO118" s="204">
        <v>2082000</v>
      </c>
      <c r="AP118" s="204"/>
      <c r="AQ118" s="204"/>
      <c r="AS118" s="204">
        <v>7000</v>
      </c>
      <c r="AT118" s="204"/>
      <c r="AV118" s="8" t="s">
        <v>152</v>
      </c>
    </row>
    <row r="119" spans="1:48" ht="21.75" customHeight="1" x14ac:dyDescent="0.2">
      <c r="A119" s="8" t="s">
        <v>29</v>
      </c>
      <c r="C119" s="105" t="s">
        <v>85</v>
      </c>
      <c r="E119" s="105" t="s">
        <v>210</v>
      </c>
      <c r="G119" s="202" t="s">
        <v>87</v>
      </c>
      <c r="H119" s="202"/>
      <c r="I119" s="202"/>
      <c r="K119" s="203">
        <v>999000</v>
      </c>
      <c r="L119" s="203"/>
      <c r="M119" s="203"/>
      <c r="O119" s="204">
        <v>7500</v>
      </c>
      <c r="P119" s="204"/>
      <c r="Q119" s="204"/>
      <c r="S119" s="202" t="s">
        <v>88</v>
      </c>
      <c r="T119" s="202"/>
      <c r="U119" s="202"/>
      <c r="V119" s="202"/>
      <c r="W119" s="202"/>
      <c r="Y119" s="202" t="s">
        <v>85</v>
      </c>
      <c r="Z119" s="202"/>
      <c r="AA119" s="202"/>
      <c r="AB119" s="202"/>
      <c r="AC119" s="202"/>
      <c r="AE119" s="202" t="s">
        <v>87</v>
      </c>
      <c r="AF119" s="202"/>
      <c r="AG119" s="202"/>
      <c r="AH119" s="202"/>
      <c r="AI119" s="202"/>
      <c r="AK119" s="202" t="s">
        <v>87</v>
      </c>
      <c r="AL119" s="202"/>
      <c r="AM119" s="202"/>
      <c r="AO119" s="204">
        <v>0</v>
      </c>
      <c r="AP119" s="204"/>
      <c r="AQ119" s="204"/>
      <c r="AS119" s="204">
        <v>0</v>
      </c>
      <c r="AT119" s="204"/>
      <c r="AV119" s="8" t="s">
        <v>87</v>
      </c>
    </row>
    <row r="120" spans="1:48" ht="21.75" customHeight="1" x14ac:dyDescent="0.2">
      <c r="A120" s="8" t="s">
        <v>30</v>
      </c>
      <c r="C120" s="105" t="s">
        <v>85</v>
      </c>
      <c r="E120" s="105" t="s">
        <v>210</v>
      </c>
      <c r="G120" s="202" t="s">
        <v>87</v>
      </c>
      <c r="H120" s="202"/>
      <c r="I120" s="202"/>
      <c r="K120" s="203">
        <v>1000</v>
      </c>
      <c r="L120" s="203"/>
      <c r="M120" s="203"/>
      <c r="O120" s="204">
        <v>7500</v>
      </c>
      <c r="P120" s="204"/>
      <c r="Q120" s="204"/>
      <c r="S120" s="202" t="s">
        <v>152</v>
      </c>
      <c r="T120" s="202"/>
      <c r="U120" s="202"/>
      <c r="V120" s="202"/>
      <c r="W120" s="202"/>
      <c r="Y120" s="202" t="s">
        <v>85</v>
      </c>
      <c r="Z120" s="202"/>
      <c r="AA120" s="202"/>
      <c r="AB120" s="202"/>
      <c r="AC120" s="202"/>
      <c r="AE120" s="202" t="s">
        <v>210</v>
      </c>
      <c r="AF120" s="202"/>
      <c r="AG120" s="202"/>
      <c r="AH120" s="202"/>
      <c r="AI120" s="202"/>
      <c r="AK120" s="202" t="s">
        <v>87</v>
      </c>
      <c r="AL120" s="202"/>
      <c r="AM120" s="202"/>
      <c r="AO120" s="204">
        <v>1000</v>
      </c>
      <c r="AP120" s="204"/>
      <c r="AQ120" s="204"/>
      <c r="AS120" s="204">
        <v>7500</v>
      </c>
      <c r="AT120" s="204"/>
      <c r="AV120" s="8" t="s">
        <v>152</v>
      </c>
    </row>
    <row r="121" spans="1:48" ht="21.75" customHeight="1" x14ac:dyDescent="0.2">
      <c r="A121" s="8" t="s">
        <v>31</v>
      </c>
      <c r="C121" s="105" t="s">
        <v>85</v>
      </c>
      <c r="E121" s="105" t="s">
        <v>210</v>
      </c>
      <c r="G121" s="202" t="s">
        <v>87</v>
      </c>
      <c r="H121" s="202"/>
      <c r="I121" s="202"/>
      <c r="K121" s="203">
        <v>14200000</v>
      </c>
      <c r="L121" s="203"/>
      <c r="M121" s="203"/>
      <c r="O121" s="204">
        <v>8000</v>
      </c>
      <c r="P121" s="204"/>
      <c r="Q121" s="204"/>
      <c r="S121" s="202" t="s">
        <v>88</v>
      </c>
      <c r="T121" s="202"/>
      <c r="U121" s="202"/>
      <c r="V121" s="202"/>
      <c r="W121" s="202"/>
      <c r="Y121" s="202" t="s">
        <v>85</v>
      </c>
      <c r="Z121" s="202"/>
      <c r="AA121" s="202"/>
      <c r="AB121" s="202"/>
      <c r="AC121" s="202"/>
      <c r="AE121" s="202" t="s">
        <v>87</v>
      </c>
      <c r="AF121" s="202"/>
      <c r="AG121" s="202"/>
      <c r="AH121" s="202"/>
      <c r="AI121" s="202"/>
      <c r="AK121" s="202" t="s">
        <v>87</v>
      </c>
      <c r="AL121" s="202"/>
      <c r="AM121" s="202"/>
      <c r="AO121" s="204">
        <v>0</v>
      </c>
      <c r="AP121" s="204"/>
      <c r="AQ121" s="204"/>
      <c r="AS121" s="204">
        <v>0</v>
      </c>
      <c r="AT121" s="204"/>
      <c r="AV121" s="8" t="s">
        <v>87</v>
      </c>
    </row>
    <row r="122" spans="1:48" ht="21.75" customHeight="1" x14ac:dyDescent="0.2">
      <c r="A122" s="8" t="s">
        <v>32</v>
      </c>
      <c r="C122" s="105" t="s">
        <v>85</v>
      </c>
      <c r="E122" s="105" t="s">
        <v>210</v>
      </c>
      <c r="G122" s="202" t="s">
        <v>87</v>
      </c>
      <c r="H122" s="202"/>
      <c r="I122" s="202"/>
      <c r="K122" s="203">
        <v>1000</v>
      </c>
      <c r="L122" s="203"/>
      <c r="M122" s="203"/>
      <c r="O122" s="204">
        <v>3200</v>
      </c>
      <c r="P122" s="204"/>
      <c r="Q122" s="204"/>
      <c r="S122" s="202" t="s">
        <v>90</v>
      </c>
      <c r="T122" s="202"/>
      <c r="U122" s="202"/>
      <c r="V122" s="202"/>
      <c r="W122" s="202"/>
      <c r="Y122" s="202" t="s">
        <v>85</v>
      </c>
      <c r="Z122" s="202"/>
      <c r="AA122" s="202"/>
      <c r="AB122" s="202"/>
      <c r="AC122" s="202"/>
      <c r="AE122" s="202" t="s">
        <v>210</v>
      </c>
      <c r="AF122" s="202"/>
      <c r="AG122" s="202"/>
      <c r="AH122" s="202"/>
      <c r="AI122" s="202"/>
      <c r="AK122" s="202" t="s">
        <v>87</v>
      </c>
      <c r="AL122" s="202"/>
      <c r="AM122" s="202"/>
      <c r="AO122" s="204">
        <v>2000</v>
      </c>
      <c r="AP122" s="204"/>
      <c r="AQ122" s="204"/>
      <c r="AS122" s="204">
        <v>3200</v>
      </c>
      <c r="AT122" s="204"/>
      <c r="AV122" s="8" t="s">
        <v>90</v>
      </c>
    </row>
    <row r="123" spans="1:48" ht="21.75" customHeight="1" x14ac:dyDescent="0.2">
      <c r="A123" s="8" t="s">
        <v>33</v>
      </c>
      <c r="C123" s="105" t="s">
        <v>85</v>
      </c>
      <c r="E123" s="105" t="s">
        <v>210</v>
      </c>
      <c r="G123" s="202" t="s">
        <v>87</v>
      </c>
      <c r="H123" s="202"/>
      <c r="I123" s="202"/>
      <c r="K123" s="203">
        <v>6000000</v>
      </c>
      <c r="L123" s="203"/>
      <c r="M123" s="203"/>
      <c r="O123" s="204">
        <v>3200</v>
      </c>
      <c r="P123" s="204"/>
      <c r="Q123" s="204"/>
      <c r="S123" s="202" t="s">
        <v>211</v>
      </c>
      <c r="T123" s="202"/>
      <c r="U123" s="202"/>
      <c r="V123" s="202"/>
      <c r="W123" s="202"/>
      <c r="Y123" s="202" t="s">
        <v>85</v>
      </c>
      <c r="Z123" s="202"/>
      <c r="AA123" s="202"/>
      <c r="AB123" s="202"/>
      <c r="AC123" s="202"/>
      <c r="AE123" s="202" t="s">
        <v>210</v>
      </c>
      <c r="AF123" s="202"/>
      <c r="AG123" s="202"/>
      <c r="AH123" s="202"/>
      <c r="AI123" s="202"/>
      <c r="AK123" s="202" t="s">
        <v>87</v>
      </c>
      <c r="AL123" s="202"/>
      <c r="AM123" s="202"/>
      <c r="AO123" s="204">
        <v>6001000</v>
      </c>
      <c r="AP123" s="204"/>
      <c r="AQ123" s="204"/>
      <c r="AS123" s="204">
        <v>3200</v>
      </c>
      <c r="AT123" s="204"/>
      <c r="AV123" s="8" t="s">
        <v>211</v>
      </c>
    </row>
    <row r="124" spans="1:48" ht="21.75" customHeight="1" x14ac:dyDescent="0.2">
      <c r="A124" s="8" t="s">
        <v>34</v>
      </c>
      <c r="C124" s="105" t="s">
        <v>85</v>
      </c>
      <c r="E124" s="105" t="s">
        <v>210</v>
      </c>
      <c r="G124" s="202" t="s">
        <v>87</v>
      </c>
      <c r="H124" s="202"/>
      <c r="I124" s="202"/>
      <c r="K124" s="203">
        <v>5002000</v>
      </c>
      <c r="L124" s="203"/>
      <c r="M124" s="203"/>
      <c r="O124" s="204">
        <v>3400</v>
      </c>
      <c r="P124" s="204"/>
      <c r="Q124" s="204"/>
      <c r="S124" s="202" t="s">
        <v>90</v>
      </c>
      <c r="T124" s="202"/>
      <c r="U124" s="202"/>
      <c r="V124" s="202"/>
      <c r="W124" s="202"/>
      <c r="Y124" s="202" t="s">
        <v>85</v>
      </c>
      <c r="Z124" s="202"/>
      <c r="AA124" s="202"/>
      <c r="AB124" s="202"/>
      <c r="AC124" s="202"/>
      <c r="AE124" s="202" t="s">
        <v>210</v>
      </c>
      <c r="AF124" s="202"/>
      <c r="AG124" s="202"/>
      <c r="AH124" s="202"/>
      <c r="AI124" s="202"/>
      <c r="AK124" s="202" t="s">
        <v>87</v>
      </c>
      <c r="AL124" s="202"/>
      <c r="AM124" s="202"/>
      <c r="AO124" s="204">
        <v>5003000</v>
      </c>
      <c r="AP124" s="204"/>
      <c r="AQ124" s="204"/>
      <c r="AS124" s="204">
        <v>3400</v>
      </c>
      <c r="AT124" s="204"/>
      <c r="AV124" s="8" t="s">
        <v>90</v>
      </c>
    </row>
    <row r="125" spans="1:48" ht="21.75" customHeight="1" x14ac:dyDescent="0.2">
      <c r="A125" s="8" t="s">
        <v>35</v>
      </c>
      <c r="C125" s="105" t="s">
        <v>85</v>
      </c>
      <c r="E125" s="105" t="s">
        <v>210</v>
      </c>
      <c r="G125" s="202" t="s">
        <v>87</v>
      </c>
      <c r="H125" s="202"/>
      <c r="I125" s="202"/>
      <c r="K125" s="203">
        <v>9000000</v>
      </c>
      <c r="L125" s="203"/>
      <c r="M125" s="203"/>
      <c r="O125" s="204">
        <v>3600</v>
      </c>
      <c r="P125" s="204"/>
      <c r="Q125" s="204"/>
      <c r="S125" s="202" t="s">
        <v>90</v>
      </c>
      <c r="T125" s="202"/>
      <c r="U125" s="202"/>
      <c r="V125" s="202"/>
      <c r="W125" s="202"/>
      <c r="Y125" s="202" t="s">
        <v>85</v>
      </c>
      <c r="Z125" s="202"/>
      <c r="AA125" s="202"/>
      <c r="AB125" s="202"/>
      <c r="AC125" s="202"/>
      <c r="AE125" s="202" t="s">
        <v>210</v>
      </c>
      <c r="AF125" s="202"/>
      <c r="AG125" s="202"/>
      <c r="AH125" s="202"/>
      <c r="AI125" s="202"/>
      <c r="AK125" s="202" t="s">
        <v>87</v>
      </c>
      <c r="AL125" s="202"/>
      <c r="AM125" s="202"/>
      <c r="AO125" s="204">
        <v>9003000</v>
      </c>
      <c r="AP125" s="204"/>
      <c r="AQ125" s="204"/>
      <c r="AS125" s="204">
        <v>3600</v>
      </c>
      <c r="AT125" s="204"/>
      <c r="AV125" s="8" t="s">
        <v>90</v>
      </c>
    </row>
    <row r="126" spans="1:48" ht="21.75" customHeight="1" x14ac:dyDescent="0.2">
      <c r="A126" s="8" t="s">
        <v>36</v>
      </c>
      <c r="C126" s="105" t="s">
        <v>85</v>
      </c>
      <c r="E126" s="105" t="s">
        <v>210</v>
      </c>
      <c r="G126" s="202" t="s">
        <v>87</v>
      </c>
      <c r="H126" s="202"/>
      <c r="I126" s="202"/>
      <c r="K126" s="203">
        <v>199000</v>
      </c>
      <c r="L126" s="203"/>
      <c r="M126" s="203"/>
      <c r="O126" s="204">
        <v>12000</v>
      </c>
      <c r="P126" s="204"/>
      <c r="Q126" s="204"/>
      <c r="S126" s="202" t="s">
        <v>182</v>
      </c>
      <c r="T126" s="202"/>
      <c r="U126" s="202"/>
      <c r="V126" s="202"/>
      <c r="W126" s="202"/>
      <c r="Y126" s="202" t="s">
        <v>85</v>
      </c>
      <c r="Z126" s="202"/>
      <c r="AA126" s="202"/>
      <c r="AB126" s="202"/>
      <c r="AC126" s="202"/>
      <c r="AE126" s="202" t="s">
        <v>87</v>
      </c>
      <c r="AF126" s="202"/>
      <c r="AG126" s="202"/>
      <c r="AH126" s="202"/>
      <c r="AI126" s="202"/>
      <c r="AK126" s="202" t="s">
        <v>87</v>
      </c>
      <c r="AL126" s="202"/>
      <c r="AM126" s="202"/>
      <c r="AO126" s="204">
        <v>0</v>
      </c>
      <c r="AP126" s="204"/>
      <c r="AQ126" s="204"/>
      <c r="AS126" s="204">
        <v>0</v>
      </c>
      <c r="AT126" s="204"/>
      <c r="AV126" s="8" t="s">
        <v>87</v>
      </c>
    </row>
    <row r="127" spans="1:48" ht="21.75" customHeight="1" x14ac:dyDescent="0.2">
      <c r="A127" s="8" t="s">
        <v>70</v>
      </c>
      <c r="C127" s="105" t="s">
        <v>85</v>
      </c>
      <c r="E127" s="105" t="s">
        <v>87</v>
      </c>
      <c r="G127" s="202" t="s">
        <v>87</v>
      </c>
      <c r="H127" s="202"/>
      <c r="I127" s="202"/>
      <c r="K127" s="203">
        <v>0</v>
      </c>
      <c r="L127" s="203"/>
      <c r="M127" s="203"/>
      <c r="O127" s="204">
        <v>0</v>
      </c>
      <c r="P127" s="204"/>
      <c r="Q127" s="204"/>
      <c r="S127" s="202" t="s">
        <v>87</v>
      </c>
      <c r="T127" s="202"/>
      <c r="U127" s="202"/>
      <c r="V127" s="202"/>
      <c r="W127" s="202"/>
      <c r="Y127" s="202" t="s">
        <v>85</v>
      </c>
      <c r="Z127" s="202"/>
      <c r="AA127" s="202"/>
      <c r="AB127" s="202"/>
      <c r="AC127" s="202"/>
      <c r="AE127" s="202" t="s">
        <v>210</v>
      </c>
      <c r="AF127" s="202"/>
      <c r="AG127" s="202"/>
      <c r="AH127" s="202"/>
      <c r="AI127" s="202"/>
      <c r="AK127" s="202" t="s">
        <v>87</v>
      </c>
      <c r="AL127" s="202"/>
      <c r="AM127" s="202"/>
      <c r="AO127" s="204">
        <v>7950000</v>
      </c>
      <c r="AP127" s="204"/>
      <c r="AQ127" s="204"/>
      <c r="AS127" s="204">
        <v>40000</v>
      </c>
      <c r="AT127" s="204"/>
      <c r="AV127" s="8" t="s">
        <v>212</v>
      </c>
    </row>
    <row r="128" spans="1:48" ht="21.75" customHeight="1" x14ac:dyDescent="0.2">
      <c r="A128" s="8" t="s">
        <v>73</v>
      </c>
      <c r="C128" s="105" t="s">
        <v>85</v>
      </c>
      <c r="E128" s="105" t="s">
        <v>87</v>
      </c>
      <c r="G128" s="202" t="s">
        <v>87</v>
      </c>
      <c r="H128" s="202"/>
      <c r="I128" s="202"/>
      <c r="K128" s="203">
        <v>0</v>
      </c>
      <c r="L128" s="203"/>
      <c r="M128" s="203"/>
      <c r="O128" s="204">
        <v>0</v>
      </c>
      <c r="P128" s="204"/>
      <c r="Q128" s="204"/>
      <c r="S128" s="202" t="s">
        <v>87</v>
      </c>
      <c r="T128" s="202"/>
      <c r="U128" s="202"/>
      <c r="V128" s="202"/>
      <c r="W128" s="202"/>
      <c r="Y128" s="202" t="s">
        <v>85</v>
      </c>
      <c r="Z128" s="202"/>
      <c r="AA128" s="202"/>
      <c r="AB128" s="202"/>
      <c r="AC128" s="202"/>
      <c r="AE128" s="202" t="s">
        <v>210</v>
      </c>
      <c r="AF128" s="202"/>
      <c r="AG128" s="202"/>
      <c r="AH128" s="202"/>
      <c r="AI128" s="202"/>
      <c r="AK128" s="202" t="s">
        <v>87</v>
      </c>
      <c r="AL128" s="202"/>
      <c r="AM128" s="202"/>
      <c r="AO128" s="204">
        <v>200000</v>
      </c>
      <c r="AP128" s="204"/>
      <c r="AQ128" s="204"/>
      <c r="AS128" s="204">
        <v>6000</v>
      </c>
      <c r="AT128" s="204"/>
      <c r="AV128" s="8" t="s">
        <v>152</v>
      </c>
    </row>
    <row r="129" spans="1:48" ht="21.75" customHeight="1" x14ac:dyDescent="0.2">
      <c r="A129" s="8" t="s">
        <v>71</v>
      </c>
      <c r="C129" s="105" t="s">
        <v>85</v>
      </c>
      <c r="E129" s="105" t="s">
        <v>87</v>
      </c>
      <c r="G129" s="202" t="s">
        <v>87</v>
      </c>
      <c r="H129" s="202"/>
      <c r="I129" s="202"/>
      <c r="K129" s="203">
        <v>0</v>
      </c>
      <c r="L129" s="203"/>
      <c r="M129" s="203"/>
      <c r="O129" s="204">
        <v>0</v>
      </c>
      <c r="P129" s="204"/>
      <c r="Q129" s="204"/>
      <c r="S129" s="202" t="s">
        <v>87</v>
      </c>
      <c r="T129" s="202"/>
      <c r="U129" s="202"/>
      <c r="V129" s="202"/>
      <c r="W129" s="202"/>
      <c r="Y129" s="202" t="s">
        <v>85</v>
      </c>
      <c r="Z129" s="202"/>
      <c r="AA129" s="202"/>
      <c r="AB129" s="202"/>
      <c r="AC129" s="202"/>
      <c r="AE129" s="202" t="s">
        <v>210</v>
      </c>
      <c r="AF129" s="202"/>
      <c r="AG129" s="202"/>
      <c r="AH129" s="202"/>
      <c r="AI129" s="202"/>
      <c r="AK129" s="202" t="s">
        <v>87</v>
      </c>
      <c r="AL129" s="202"/>
      <c r="AM129" s="202"/>
      <c r="AO129" s="204">
        <v>12619000</v>
      </c>
      <c r="AP129" s="204"/>
      <c r="AQ129" s="204"/>
      <c r="AS129" s="204">
        <v>9000</v>
      </c>
      <c r="AT129" s="204"/>
      <c r="AV129" s="8" t="s">
        <v>152</v>
      </c>
    </row>
    <row r="130" spans="1:48" ht="21.75" customHeight="1" x14ac:dyDescent="0.2">
      <c r="A130" s="8" t="s">
        <v>74</v>
      </c>
      <c r="C130" s="105" t="s">
        <v>85</v>
      </c>
      <c r="E130" s="105" t="s">
        <v>87</v>
      </c>
      <c r="G130" s="202" t="s">
        <v>87</v>
      </c>
      <c r="H130" s="202"/>
      <c r="I130" s="202"/>
      <c r="K130" s="203">
        <v>0</v>
      </c>
      <c r="L130" s="203"/>
      <c r="M130" s="203"/>
      <c r="O130" s="204">
        <v>0</v>
      </c>
      <c r="P130" s="204"/>
      <c r="Q130" s="204"/>
      <c r="S130" s="202" t="s">
        <v>87</v>
      </c>
      <c r="T130" s="202"/>
      <c r="U130" s="202"/>
      <c r="V130" s="202"/>
      <c r="W130" s="202"/>
      <c r="Y130" s="202" t="s">
        <v>85</v>
      </c>
      <c r="Z130" s="202"/>
      <c r="AA130" s="202"/>
      <c r="AB130" s="202"/>
      <c r="AC130" s="202"/>
      <c r="AE130" s="202" t="s">
        <v>210</v>
      </c>
      <c r="AF130" s="202"/>
      <c r="AG130" s="202"/>
      <c r="AH130" s="202"/>
      <c r="AI130" s="202"/>
      <c r="AK130" s="202" t="s">
        <v>87</v>
      </c>
      <c r="AL130" s="202"/>
      <c r="AM130" s="202"/>
      <c r="AO130" s="204">
        <v>1000</v>
      </c>
      <c r="AP130" s="204"/>
      <c r="AQ130" s="204"/>
      <c r="AS130" s="204">
        <v>3000</v>
      </c>
      <c r="AT130" s="204"/>
      <c r="AV130" s="8" t="s">
        <v>211</v>
      </c>
    </row>
    <row r="131" spans="1:48" ht="21.75" customHeight="1" x14ac:dyDescent="0.2">
      <c r="A131" s="8" t="s">
        <v>72</v>
      </c>
      <c r="C131" s="105" t="s">
        <v>85</v>
      </c>
      <c r="E131" s="105" t="s">
        <v>87</v>
      </c>
      <c r="G131" s="202" t="s">
        <v>87</v>
      </c>
      <c r="H131" s="202"/>
      <c r="I131" s="202"/>
      <c r="K131" s="203">
        <v>0</v>
      </c>
      <c r="L131" s="203"/>
      <c r="M131" s="203"/>
      <c r="O131" s="204">
        <v>0</v>
      </c>
      <c r="P131" s="204"/>
      <c r="Q131" s="204"/>
      <c r="S131" s="202" t="s">
        <v>87</v>
      </c>
      <c r="T131" s="202"/>
      <c r="U131" s="202"/>
      <c r="V131" s="202"/>
      <c r="W131" s="202"/>
      <c r="Y131" s="202" t="s">
        <v>85</v>
      </c>
      <c r="Z131" s="202"/>
      <c r="AA131" s="202"/>
      <c r="AB131" s="202"/>
      <c r="AC131" s="202"/>
      <c r="AE131" s="202" t="s">
        <v>210</v>
      </c>
      <c r="AF131" s="202"/>
      <c r="AG131" s="202"/>
      <c r="AH131" s="202"/>
      <c r="AI131" s="202"/>
      <c r="AK131" s="202" t="s">
        <v>87</v>
      </c>
      <c r="AL131" s="202"/>
      <c r="AM131" s="202"/>
      <c r="AO131" s="204">
        <v>1000</v>
      </c>
      <c r="AP131" s="204"/>
      <c r="AQ131" s="204"/>
      <c r="AS131" s="204">
        <v>3400</v>
      </c>
      <c r="AT131" s="204"/>
      <c r="AV131" s="8" t="s">
        <v>211</v>
      </c>
    </row>
    <row r="132" spans="1:48" ht="21.75" customHeight="1" x14ac:dyDescent="0.2">
      <c r="A132" s="8" t="s">
        <v>69</v>
      </c>
      <c r="C132" s="105" t="s">
        <v>85</v>
      </c>
      <c r="E132" s="105" t="s">
        <v>87</v>
      </c>
      <c r="G132" s="202" t="s">
        <v>87</v>
      </c>
      <c r="H132" s="202"/>
      <c r="I132" s="202"/>
      <c r="K132" s="203">
        <v>0</v>
      </c>
      <c r="L132" s="203"/>
      <c r="M132" s="203"/>
      <c r="O132" s="204">
        <v>0</v>
      </c>
      <c r="P132" s="204"/>
      <c r="Q132" s="204"/>
      <c r="S132" s="202" t="s">
        <v>87</v>
      </c>
      <c r="T132" s="202"/>
      <c r="U132" s="202"/>
      <c r="V132" s="202"/>
      <c r="W132" s="202"/>
      <c r="Y132" s="202" t="s">
        <v>85</v>
      </c>
      <c r="Z132" s="202"/>
      <c r="AA132" s="202"/>
      <c r="AB132" s="202"/>
      <c r="AC132" s="202"/>
      <c r="AE132" s="202" t="s">
        <v>210</v>
      </c>
      <c r="AF132" s="202"/>
      <c r="AG132" s="202"/>
      <c r="AH132" s="202"/>
      <c r="AI132" s="202"/>
      <c r="AK132" s="202" t="s">
        <v>87</v>
      </c>
      <c r="AL132" s="202"/>
      <c r="AM132" s="202"/>
      <c r="AO132" s="204">
        <v>601000</v>
      </c>
      <c r="AP132" s="204"/>
      <c r="AQ132" s="204"/>
      <c r="AS132" s="204">
        <v>13000</v>
      </c>
      <c r="AT132" s="204"/>
      <c r="AV132" s="8" t="s">
        <v>213</v>
      </c>
    </row>
    <row r="133" spans="1:48" ht="21.75" customHeight="1" x14ac:dyDescent="0.2">
      <c r="A133" s="196">
        <v>3</v>
      </c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</row>
    <row r="134" spans="1:48" ht="21.75" customHeight="1" x14ac:dyDescent="0.2"/>
    <row r="135" spans="1:48" ht="21.75" customHeight="1" x14ac:dyDescent="0.2"/>
    <row r="136" spans="1:48" ht="21.75" customHeight="1" x14ac:dyDescent="0.2"/>
    <row r="137" spans="1:48" ht="21.75" customHeight="1" x14ac:dyDescent="0.2"/>
    <row r="138" spans="1:48" ht="21.75" customHeight="1" x14ac:dyDescent="0.2"/>
    <row r="139" spans="1:48" ht="21.75" customHeight="1" x14ac:dyDescent="0.2"/>
    <row r="140" spans="1:48" ht="21.75" customHeight="1" x14ac:dyDescent="0.2"/>
    <row r="141" spans="1:48" ht="21.75" customHeight="1" x14ac:dyDescent="0.2"/>
    <row r="142" spans="1:48" ht="21.75" customHeight="1" x14ac:dyDescent="0.2"/>
    <row r="143" spans="1:48" ht="21.75" customHeight="1" x14ac:dyDescent="0.2"/>
    <row r="144" spans="1:48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</sheetData>
  <mergeCells count="1103">
    <mergeCell ref="A4:AW4"/>
    <mergeCell ref="C5:W5"/>
    <mergeCell ref="Y5:AV5"/>
    <mergeCell ref="A1:AV1"/>
    <mergeCell ref="A2:AV2"/>
    <mergeCell ref="A3:AV3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5:I55"/>
    <mergeCell ref="K55:M55"/>
    <mergeCell ref="O55:Q55"/>
    <mergeCell ref="S55:W55"/>
    <mergeCell ref="Y55:AC55"/>
    <mergeCell ref="AE55:AI55"/>
    <mergeCell ref="AK55:AM55"/>
    <mergeCell ref="AO55:AQ55"/>
    <mergeCell ref="AS55:AT55"/>
    <mergeCell ref="G56:I56"/>
    <mergeCell ref="K56:M56"/>
    <mergeCell ref="O56:Q56"/>
    <mergeCell ref="S56:W56"/>
    <mergeCell ref="Y56:AC56"/>
    <mergeCell ref="AE56:AI56"/>
    <mergeCell ref="AK56:AM56"/>
    <mergeCell ref="AO56:AQ56"/>
    <mergeCell ref="AS56:AT56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G59:I59"/>
    <mergeCell ref="K59:M59"/>
    <mergeCell ref="O59:Q59"/>
    <mergeCell ref="S59:W59"/>
    <mergeCell ref="Y59:AC59"/>
    <mergeCell ref="AE59:AI59"/>
    <mergeCell ref="AK59:AM59"/>
    <mergeCell ref="AO59:AQ59"/>
    <mergeCell ref="AS59:AT59"/>
    <mergeCell ref="G60:I60"/>
    <mergeCell ref="K60:M60"/>
    <mergeCell ref="O60:Q60"/>
    <mergeCell ref="S60:W60"/>
    <mergeCell ref="Y60:AC60"/>
    <mergeCell ref="AE60:AI60"/>
    <mergeCell ref="AK60:AM60"/>
    <mergeCell ref="AO60:AQ60"/>
    <mergeCell ref="AS60:AT60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G63:I63"/>
    <mergeCell ref="K63:M63"/>
    <mergeCell ref="O63:Q63"/>
    <mergeCell ref="S63:W63"/>
    <mergeCell ref="Y63:AC63"/>
    <mergeCell ref="AE63:AI63"/>
    <mergeCell ref="AK63:AM63"/>
    <mergeCell ref="AO63:AQ63"/>
    <mergeCell ref="AS63:AT63"/>
    <mergeCell ref="G64:I64"/>
    <mergeCell ref="K64:M64"/>
    <mergeCell ref="O64:Q64"/>
    <mergeCell ref="S64:W64"/>
    <mergeCell ref="Y64:AC64"/>
    <mergeCell ref="AE64:AI64"/>
    <mergeCell ref="AK64:AM64"/>
    <mergeCell ref="AO64:AQ64"/>
    <mergeCell ref="AS64:AT64"/>
    <mergeCell ref="G65:I65"/>
    <mergeCell ref="K65:M65"/>
    <mergeCell ref="O65:Q65"/>
    <mergeCell ref="S65:W65"/>
    <mergeCell ref="Y65:AC65"/>
    <mergeCell ref="AE65:AI65"/>
    <mergeCell ref="AK65:AM65"/>
    <mergeCell ref="AO65:AQ65"/>
    <mergeCell ref="AS65:AT65"/>
    <mergeCell ref="G66:I66"/>
    <mergeCell ref="K66:M66"/>
    <mergeCell ref="O66:Q66"/>
    <mergeCell ref="S66:W66"/>
    <mergeCell ref="Y66:AC66"/>
    <mergeCell ref="AE66:AI66"/>
    <mergeCell ref="AK66:AM66"/>
    <mergeCell ref="AO66:AQ66"/>
    <mergeCell ref="AS66:AT66"/>
    <mergeCell ref="G67:I67"/>
    <mergeCell ref="K67:M67"/>
    <mergeCell ref="O67:Q67"/>
    <mergeCell ref="S67:W67"/>
    <mergeCell ref="Y67:AC67"/>
    <mergeCell ref="AE67:AI67"/>
    <mergeCell ref="AK67:AM67"/>
    <mergeCell ref="AO67:AQ67"/>
    <mergeCell ref="AS67:AT67"/>
    <mergeCell ref="G68:I68"/>
    <mergeCell ref="K68:M68"/>
    <mergeCell ref="O68:Q68"/>
    <mergeCell ref="S68:W68"/>
    <mergeCell ref="Y68:AC68"/>
    <mergeCell ref="AE68:AI68"/>
    <mergeCell ref="AK68:AM68"/>
    <mergeCell ref="AO68:AQ68"/>
    <mergeCell ref="AS68:AT68"/>
    <mergeCell ref="G69:I69"/>
    <mergeCell ref="K69:M69"/>
    <mergeCell ref="O69:Q69"/>
    <mergeCell ref="S69:W69"/>
    <mergeCell ref="Y69:AC69"/>
    <mergeCell ref="AE69:AI69"/>
    <mergeCell ref="AK69:AM69"/>
    <mergeCell ref="AO69:AQ69"/>
    <mergeCell ref="AS69:AT69"/>
    <mergeCell ref="G70:I70"/>
    <mergeCell ref="K70:M70"/>
    <mergeCell ref="O70:Q70"/>
    <mergeCell ref="S70:W70"/>
    <mergeCell ref="Y70:AC70"/>
    <mergeCell ref="AE70:AI70"/>
    <mergeCell ref="AK70:AM70"/>
    <mergeCell ref="AO70:AQ70"/>
    <mergeCell ref="AS70:AT70"/>
    <mergeCell ref="G71:I71"/>
    <mergeCell ref="K71:M71"/>
    <mergeCell ref="O71:Q71"/>
    <mergeCell ref="S71:W71"/>
    <mergeCell ref="Y71:AC71"/>
    <mergeCell ref="AE71:AI71"/>
    <mergeCell ref="AK71:AM71"/>
    <mergeCell ref="AO71:AQ71"/>
    <mergeCell ref="AS71:AT71"/>
    <mergeCell ref="G72:I72"/>
    <mergeCell ref="K72:M72"/>
    <mergeCell ref="O72:Q72"/>
    <mergeCell ref="S72:W72"/>
    <mergeCell ref="Y72:AC72"/>
    <mergeCell ref="AE72:AI72"/>
    <mergeCell ref="AK72:AM72"/>
    <mergeCell ref="AO72:AQ72"/>
    <mergeCell ref="AS72:AT72"/>
    <mergeCell ref="G73:I73"/>
    <mergeCell ref="K73:M73"/>
    <mergeCell ref="O73:Q73"/>
    <mergeCell ref="S73:W73"/>
    <mergeCell ref="Y73:AC73"/>
    <mergeCell ref="AE73:AI73"/>
    <mergeCell ref="AK73:AM73"/>
    <mergeCell ref="AO73:AQ73"/>
    <mergeCell ref="AS73:AT73"/>
    <mergeCell ref="G74:I74"/>
    <mergeCell ref="K74:M74"/>
    <mergeCell ref="O74:Q74"/>
    <mergeCell ref="S74:W74"/>
    <mergeCell ref="Y74:AC74"/>
    <mergeCell ref="AE74:AI74"/>
    <mergeCell ref="AK74:AM74"/>
    <mergeCell ref="AO74:AQ74"/>
    <mergeCell ref="AS74:AT74"/>
    <mergeCell ref="G75:I75"/>
    <mergeCell ref="K75:M75"/>
    <mergeCell ref="O75:Q75"/>
    <mergeCell ref="S75:W75"/>
    <mergeCell ref="Y75:AC75"/>
    <mergeCell ref="AE75:AI75"/>
    <mergeCell ref="AK75:AM75"/>
    <mergeCell ref="AO75:AQ75"/>
    <mergeCell ref="AS75:AT75"/>
    <mergeCell ref="G76:I76"/>
    <mergeCell ref="K76:M76"/>
    <mergeCell ref="O76:Q76"/>
    <mergeCell ref="S76:W76"/>
    <mergeCell ref="Y76:AC76"/>
    <mergeCell ref="AE76:AI76"/>
    <mergeCell ref="AK76:AM76"/>
    <mergeCell ref="AO76:AQ76"/>
    <mergeCell ref="AS76:AT76"/>
    <mergeCell ref="G77:I77"/>
    <mergeCell ref="K77:M77"/>
    <mergeCell ref="O77:Q77"/>
    <mergeCell ref="S77:W77"/>
    <mergeCell ref="Y77:AC77"/>
    <mergeCell ref="AE77:AI77"/>
    <mergeCell ref="AK77:AM77"/>
    <mergeCell ref="AO77:AQ77"/>
    <mergeCell ref="AS77:AT77"/>
    <mergeCell ref="G78:I78"/>
    <mergeCell ref="K78:M78"/>
    <mergeCell ref="O78:Q78"/>
    <mergeCell ref="S78:W78"/>
    <mergeCell ref="Y78:AC78"/>
    <mergeCell ref="AE78:AI78"/>
    <mergeCell ref="AK78:AM78"/>
    <mergeCell ref="AO78:AQ78"/>
    <mergeCell ref="AS78:AT78"/>
    <mergeCell ref="G86:I86"/>
    <mergeCell ref="K86:M86"/>
    <mergeCell ref="O86:Q86"/>
    <mergeCell ref="S86:W86"/>
    <mergeCell ref="Y86:AC86"/>
    <mergeCell ref="AE86:AI86"/>
    <mergeCell ref="AK86:AM86"/>
    <mergeCell ref="AO86:AQ86"/>
    <mergeCell ref="AS86:AT86"/>
    <mergeCell ref="G87:I87"/>
    <mergeCell ref="K87:M87"/>
    <mergeCell ref="O87:Q87"/>
    <mergeCell ref="S87:W87"/>
    <mergeCell ref="Y87:AC87"/>
    <mergeCell ref="AE87:AI87"/>
    <mergeCell ref="AK87:AM87"/>
    <mergeCell ref="AO87:AQ87"/>
    <mergeCell ref="AS87:AT87"/>
    <mergeCell ref="G88:I88"/>
    <mergeCell ref="K88:M88"/>
    <mergeCell ref="O88:Q88"/>
    <mergeCell ref="S88:W88"/>
    <mergeCell ref="Y88:AC88"/>
    <mergeCell ref="AE88:AI88"/>
    <mergeCell ref="AK88:AM88"/>
    <mergeCell ref="AO88:AQ88"/>
    <mergeCell ref="AS88:AT88"/>
    <mergeCell ref="G89:I89"/>
    <mergeCell ref="K89:M89"/>
    <mergeCell ref="O89:Q89"/>
    <mergeCell ref="S89:W89"/>
    <mergeCell ref="Y89:AC89"/>
    <mergeCell ref="AE89:AI89"/>
    <mergeCell ref="AK89:AM89"/>
    <mergeCell ref="AO89:AQ89"/>
    <mergeCell ref="AS89:AT89"/>
    <mergeCell ref="G90:I90"/>
    <mergeCell ref="K90:M90"/>
    <mergeCell ref="O90:Q90"/>
    <mergeCell ref="S90:W90"/>
    <mergeCell ref="Y90:AC90"/>
    <mergeCell ref="AE90:AI90"/>
    <mergeCell ref="AK90:AM90"/>
    <mergeCell ref="AO90:AQ90"/>
    <mergeCell ref="AS90:AT90"/>
    <mergeCell ref="G91:I91"/>
    <mergeCell ref="K91:M91"/>
    <mergeCell ref="O91:Q91"/>
    <mergeCell ref="S91:W91"/>
    <mergeCell ref="Y91:AC91"/>
    <mergeCell ref="AE91:AI91"/>
    <mergeCell ref="AK91:AM91"/>
    <mergeCell ref="AO91:AQ91"/>
    <mergeCell ref="AS91:AT91"/>
    <mergeCell ref="G92:I92"/>
    <mergeCell ref="K92:M92"/>
    <mergeCell ref="O92:Q92"/>
    <mergeCell ref="S92:W92"/>
    <mergeCell ref="Y92:AC92"/>
    <mergeCell ref="AE92:AI92"/>
    <mergeCell ref="AK92:AM92"/>
    <mergeCell ref="AO92:AQ92"/>
    <mergeCell ref="AS92:AT92"/>
    <mergeCell ref="G93:I93"/>
    <mergeCell ref="K93:M93"/>
    <mergeCell ref="O93:Q93"/>
    <mergeCell ref="S93:W93"/>
    <mergeCell ref="Y93:AC93"/>
    <mergeCell ref="AE93:AI93"/>
    <mergeCell ref="AK93:AM93"/>
    <mergeCell ref="AO93:AQ93"/>
    <mergeCell ref="AS93:AT93"/>
    <mergeCell ref="G94:I94"/>
    <mergeCell ref="K94:M94"/>
    <mergeCell ref="O94:Q94"/>
    <mergeCell ref="S94:W94"/>
    <mergeCell ref="Y94:AC94"/>
    <mergeCell ref="AE94:AI94"/>
    <mergeCell ref="AK94:AM94"/>
    <mergeCell ref="AO94:AQ94"/>
    <mergeCell ref="AS94:AT94"/>
    <mergeCell ref="G95:I95"/>
    <mergeCell ref="K95:M95"/>
    <mergeCell ref="O95:Q95"/>
    <mergeCell ref="S95:W95"/>
    <mergeCell ref="Y95:AC95"/>
    <mergeCell ref="AE95:AI95"/>
    <mergeCell ref="AK95:AM95"/>
    <mergeCell ref="AO95:AQ95"/>
    <mergeCell ref="AS95:AT95"/>
    <mergeCell ref="G96:I96"/>
    <mergeCell ref="K96:M96"/>
    <mergeCell ref="O96:Q96"/>
    <mergeCell ref="S96:W96"/>
    <mergeCell ref="Y96:AC96"/>
    <mergeCell ref="AE96:AI96"/>
    <mergeCell ref="AK96:AM96"/>
    <mergeCell ref="AO96:AQ96"/>
    <mergeCell ref="AS96:AT96"/>
    <mergeCell ref="G97:I97"/>
    <mergeCell ref="K97:M97"/>
    <mergeCell ref="O97:Q97"/>
    <mergeCell ref="S97:W97"/>
    <mergeCell ref="Y97:AC97"/>
    <mergeCell ref="AE97:AI97"/>
    <mergeCell ref="AK97:AM97"/>
    <mergeCell ref="AO97:AQ97"/>
    <mergeCell ref="AS97:AT97"/>
    <mergeCell ref="G98:I98"/>
    <mergeCell ref="K98:M98"/>
    <mergeCell ref="O98:Q98"/>
    <mergeCell ref="S98:W98"/>
    <mergeCell ref="Y98:AC98"/>
    <mergeCell ref="AE98:AI98"/>
    <mergeCell ref="AK98:AM98"/>
    <mergeCell ref="AO98:AQ98"/>
    <mergeCell ref="AS98:AT98"/>
    <mergeCell ref="G99:I99"/>
    <mergeCell ref="K99:M99"/>
    <mergeCell ref="O99:Q99"/>
    <mergeCell ref="S99:W99"/>
    <mergeCell ref="Y99:AC99"/>
    <mergeCell ref="AE99:AI99"/>
    <mergeCell ref="AK99:AM99"/>
    <mergeCell ref="AO99:AQ99"/>
    <mergeCell ref="AS99:AT99"/>
    <mergeCell ref="G100:I100"/>
    <mergeCell ref="K100:M100"/>
    <mergeCell ref="O100:Q100"/>
    <mergeCell ref="S100:W100"/>
    <mergeCell ref="Y100:AC100"/>
    <mergeCell ref="AE100:AI100"/>
    <mergeCell ref="AK100:AM100"/>
    <mergeCell ref="AO100:AQ100"/>
    <mergeCell ref="AS100:AT100"/>
    <mergeCell ref="G101:I101"/>
    <mergeCell ref="K101:M101"/>
    <mergeCell ref="O101:Q101"/>
    <mergeCell ref="S101:W101"/>
    <mergeCell ref="Y101:AC101"/>
    <mergeCell ref="AE101:AI101"/>
    <mergeCell ref="AK101:AM101"/>
    <mergeCell ref="AO101:AQ101"/>
    <mergeCell ref="AS101:AT101"/>
    <mergeCell ref="G102:I102"/>
    <mergeCell ref="K102:M102"/>
    <mergeCell ref="O102:Q102"/>
    <mergeCell ref="S102:W102"/>
    <mergeCell ref="Y102:AC102"/>
    <mergeCell ref="AE102:AI102"/>
    <mergeCell ref="AK102:AM102"/>
    <mergeCell ref="AO102:AQ102"/>
    <mergeCell ref="AS102:AT102"/>
    <mergeCell ref="G103:I103"/>
    <mergeCell ref="K103:M103"/>
    <mergeCell ref="O103:Q103"/>
    <mergeCell ref="S103:W103"/>
    <mergeCell ref="Y103:AC103"/>
    <mergeCell ref="AE103:AI103"/>
    <mergeCell ref="AK103:AM103"/>
    <mergeCell ref="AO103:AQ103"/>
    <mergeCell ref="AS103:AT103"/>
    <mergeCell ref="G104:I104"/>
    <mergeCell ref="K104:M104"/>
    <mergeCell ref="O104:Q104"/>
    <mergeCell ref="S104:W104"/>
    <mergeCell ref="Y104:AC104"/>
    <mergeCell ref="AE104:AI104"/>
    <mergeCell ref="AK104:AM104"/>
    <mergeCell ref="AO104:AQ104"/>
    <mergeCell ref="AS104:AT104"/>
    <mergeCell ref="G105:I105"/>
    <mergeCell ref="K105:M105"/>
    <mergeCell ref="O105:Q105"/>
    <mergeCell ref="S105:W105"/>
    <mergeCell ref="Y105:AC105"/>
    <mergeCell ref="AE105:AI105"/>
    <mergeCell ref="AK105:AM105"/>
    <mergeCell ref="AO105:AQ105"/>
    <mergeCell ref="AS105:AT105"/>
    <mergeCell ref="G106:I106"/>
    <mergeCell ref="K106:M106"/>
    <mergeCell ref="O106:Q106"/>
    <mergeCell ref="S106:W106"/>
    <mergeCell ref="Y106:AC106"/>
    <mergeCell ref="AE106:AI106"/>
    <mergeCell ref="AK106:AM106"/>
    <mergeCell ref="AO106:AQ106"/>
    <mergeCell ref="AS106:AT106"/>
    <mergeCell ref="G107:I107"/>
    <mergeCell ref="K107:M107"/>
    <mergeCell ref="O107:Q107"/>
    <mergeCell ref="S107:W107"/>
    <mergeCell ref="Y107:AC107"/>
    <mergeCell ref="AE107:AI107"/>
    <mergeCell ref="AK107:AM107"/>
    <mergeCell ref="AO107:AQ107"/>
    <mergeCell ref="AS107:AT107"/>
    <mergeCell ref="G108:I108"/>
    <mergeCell ref="K108:M108"/>
    <mergeCell ref="O108:Q108"/>
    <mergeCell ref="S108:W108"/>
    <mergeCell ref="Y108:AC108"/>
    <mergeCell ref="AE108:AI108"/>
    <mergeCell ref="AK108:AM108"/>
    <mergeCell ref="AO108:AQ108"/>
    <mergeCell ref="AS108:AT108"/>
    <mergeCell ref="G109:I109"/>
    <mergeCell ref="K109:M109"/>
    <mergeCell ref="O109:Q109"/>
    <mergeCell ref="S109:W109"/>
    <mergeCell ref="Y109:AC109"/>
    <mergeCell ref="AE109:AI109"/>
    <mergeCell ref="AK109:AM109"/>
    <mergeCell ref="AO109:AQ109"/>
    <mergeCell ref="AS109:AT109"/>
    <mergeCell ref="G110:I110"/>
    <mergeCell ref="K110:M110"/>
    <mergeCell ref="O110:Q110"/>
    <mergeCell ref="S110:W110"/>
    <mergeCell ref="Y110:AC110"/>
    <mergeCell ref="AE110:AI110"/>
    <mergeCell ref="AK110:AM110"/>
    <mergeCell ref="AO110:AQ110"/>
    <mergeCell ref="AS110:AT110"/>
    <mergeCell ref="G111:I111"/>
    <mergeCell ref="K111:M111"/>
    <mergeCell ref="O111:Q111"/>
    <mergeCell ref="S111:W111"/>
    <mergeCell ref="Y111:AC111"/>
    <mergeCell ref="AE111:AI111"/>
    <mergeCell ref="AK111:AM111"/>
    <mergeCell ref="AO111:AQ111"/>
    <mergeCell ref="AS111:AT111"/>
    <mergeCell ref="G112:I112"/>
    <mergeCell ref="K112:M112"/>
    <mergeCell ref="O112:Q112"/>
    <mergeCell ref="S112:W112"/>
    <mergeCell ref="Y112:AC112"/>
    <mergeCell ref="AE112:AI112"/>
    <mergeCell ref="AK112:AM112"/>
    <mergeCell ref="AO112:AQ112"/>
    <mergeCell ref="AS112:AT112"/>
    <mergeCell ref="G113:I113"/>
    <mergeCell ref="K113:M113"/>
    <mergeCell ref="O113:Q113"/>
    <mergeCell ref="S113:W113"/>
    <mergeCell ref="Y113:AC113"/>
    <mergeCell ref="AE113:AI113"/>
    <mergeCell ref="AK113:AM113"/>
    <mergeCell ref="AO113:AQ113"/>
    <mergeCell ref="AS113:AT113"/>
    <mergeCell ref="G114:I114"/>
    <mergeCell ref="K114:M114"/>
    <mergeCell ref="O114:Q114"/>
    <mergeCell ref="S114:W114"/>
    <mergeCell ref="Y114:AC114"/>
    <mergeCell ref="AE114:AI114"/>
    <mergeCell ref="AK114:AM114"/>
    <mergeCell ref="AO114:AQ114"/>
    <mergeCell ref="AS114:AT114"/>
    <mergeCell ref="G115:I115"/>
    <mergeCell ref="K115:M115"/>
    <mergeCell ref="O115:Q115"/>
    <mergeCell ref="S115:W115"/>
    <mergeCell ref="Y115:AC115"/>
    <mergeCell ref="AE115:AI115"/>
    <mergeCell ref="AK115:AM115"/>
    <mergeCell ref="AO115:AQ115"/>
    <mergeCell ref="AS115:AT115"/>
    <mergeCell ref="G116:I116"/>
    <mergeCell ref="K116:M116"/>
    <mergeCell ref="O116:Q116"/>
    <mergeCell ref="S116:W116"/>
    <mergeCell ref="Y116:AC116"/>
    <mergeCell ref="AE116:AI116"/>
    <mergeCell ref="AK116:AM116"/>
    <mergeCell ref="AO116:AQ116"/>
    <mergeCell ref="AS116:AT116"/>
    <mergeCell ref="G117:I117"/>
    <mergeCell ref="K117:M117"/>
    <mergeCell ref="O117:Q117"/>
    <mergeCell ref="S117:W117"/>
    <mergeCell ref="Y117:AC117"/>
    <mergeCell ref="AE117:AI117"/>
    <mergeCell ref="AK117:AM117"/>
    <mergeCell ref="AO117:AQ117"/>
    <mergeCell ref="AS117:AT117"/>
    <mergeCell ref="G118:I118"/>
    <mergeCell ref="K118:M118"/>
    <mergeCell ref="O118:Q118"/>
    <mergeCell ref="S118:W118"/>
    <mergeCell ref="Y118:AC118"/>
    <mergeCell ref="AE118:AI118"/>
    <mergeCell ref="AK118:AM118"/>
    <mergeCell ref="AO118:AQ118"/>
    <mergeCell ref="AS118:AT118"/>
    <mergeCell ref="G119:I119"/>
    <mergeCell ref="K119:M119"/>
    <mergeCell ref="O119:Q119"/>
    <mergeCell ref="S119:W119"/>
    <mergeCell ref="Y119:AC119"/>
    <mergeCell ref="AE119:AI119"/>
    <mergeCell ref="AK119:AM119"/>
    <mergeCell ref="AO119:AQ119"/>
    <mergeCell ref="AS119:AT119"/>
    <mergeCell ref="G120:I120"/>
    <mergeCell ref="K120:M120"/>
    <mergeCell ref="O120:Q120"/>
    <mergeCell ref="S120:W120"/>
    <mergeCell ref="Y120:AC120"/>
    <mergeCell ref="AE120:AI120"/>
    <mergeCell ref="AK120:AM120"/>
    <mergeCell ref="AO120:AQ120"/>
    <mergeCell ref="AS120:AT120"/>
    <mergeCell ref="G121:I121"/>
    <mergeCell ref="K121:M121"/>
    <mergeCell ref="O121:Q121"/>
    <mergeCell ref="S121:W121"/>
    <mergeCell ref="Y121:AC121"/>
    <mergeCell ref="AE121:AI121"/>
    <mergeCell ref="AK121:AM121"/>
    <mergeCell ref="AO121:AQ121"/>
    <mergeCell ref="AS121:AT121"/>
    <mergeCell ref="G122:I122"/>
    <mergeCell ref="K122:M122"/>
    <mergeCell ref="O122:Q122"/>
    <mergeCell ref="S122:W122"/>
    <mergeCell ref="Y122:AC122"/>
    <mergeCell ref="AE122:AI122"/>
    <mergeCell ref="AK122:AM122"/>
    <mergeCell ref="AO122:AQ122"/>
    <mergeCell ref="AS122:AT122"/>
    <mergeCell ref="G123:I123"/>
    <mergeCell ref="K123:M123"/>
    <mergeCell ref="O123:Q123"/>
    <mergeCell ref="S123:W123"/>
    <mergeCell ref="Y123:AC123"/>
    <mergeCell ref="AE123:AI123"/>
    <mergeCell ref="AK123:AM123"/>
    <mergeCell ref="AO123:AQ123"/>
    <mergeCell ref="AS123:AT123"/>
    <mergeCell ref="G124:I124"/>
    <mergeCell ref="K124:M124"/>
    <mergeCell ref="O124:Q124"/>
    <mergeCell ref="S124:W124"/>
    <mergeCell ref="Y124:AC124"/>
    <mergeCell ref="AE124:AI124"/>
    <mergeCell ref="AK124:AM124"/>
    <mergeCell ref="AO124:AQ124"/>
    <mergeCell ref="AS124:AT124"/>
    <mergeCell ref="G125:I125"/>
    <mergeCell ref="K125:M125"/>
    <mergeCell ref="O125:Q125"/>
    <mergeCell ref="S125:W125"/>
    <mergeCell ref="Y125:AC125"/>
    <mergeCell ref="AE125:AI125"/>
    <mergeCell ref="AK125:AM125"/>
    <mergeCell ref="AO125:AQ125"/>
    <mergeCell ref="AS125:AT125"/>
    <mergeCell ref="G126:I126"/>
    <mergeCell ref="K126:M126"/>
    <mergeCell ref="O126:Q126"/>
    <mergeCell ref="S126:W126"/>
    <mergeCell ref="Y126:AC126"/>
    <mergeCell ref="AE126:AI126"/>
    <mergeCell ref="AK126:AM126"/>
    <mergeCell ref="AO126:AQ126"/>
    <mergeCell ref="AS126:AT126"/>
    <mergeCell ref="G127:I127"/>
    <mergeCell ref="K127:M127"/>
    <mergeCell ref="O127:Q127"/>
    <mergeCell ref="S127:W127"/>
    <mergeCell ref="Y127:AC127"/>
    <mergeCell ref="AE127:AI127"/>
    <mergeCell ref="AK127:AM127"/>
    <mergeCell ref="AO127:AQ127"/>
    <mergeCell ref="AS127:AT127"/>
    <mergeCell ref="G128:I128"/>
    <mergeCell ref="K128:M128"/>
    <mergeCell ref="O128:Q128"/>
    <mergeCell ref="S128:W128"/>
    <mergeCell ref="Y128:AC128"/>
    <mergeCell ref="AE128:AI128"/>
    <mergeCell ref="AK128:AM128"/>
    <mergeCell ref="AO128:AQ128"/>
    <mergeCell ref="AS128:AT128"/>
    <mergeCell ref="AK132:AM132"/>
    <mergeCell ref="AO132:AQ132"/>
    <mergeCell ref="AS132:AT132"/>
    <mergeCell ref="G129:I129"/>
    <mergeCell ref="K129:M129"/>
    <mergeCell ref="O129:Q129"/>
    <mergeCell ref="S129:W129"/>
    <mergeCell ref="Y129:AC129"/>
    <mergeCell ref="AE129:AI129"/>
    <mergeCell ref="AK129:AM129"/>
    <mergeCell ref="AO129:AQ129"/>
    <mergeCell ref="AS129:AT129"/>
    <mergeCell ref="G130:I130"/>
    <mergeCell ref="K130:M130"/>
    <mergeCell ref="O130:Q130"/>
    <mergeCell ref="S130:W130"/>
    <mergeCell ref="Y130:AC130"/>
    <mergeCell ref="AE130:AI130"/>
    <mergeCell ref="AK130:AM130"/>
    <mergeCell ref="AO130:AQ130"/>
    <mergeCell ref="AS130:AT130"/>
    <mergeCell ref="A133:AV133"/>
    <mergeCell ref="A79:AV79"/>
    <mergeCell ref="C84:W84"/>
    <mergeCell ref="Y84:AV84"/>
    <mergeCell ref="G85:I85"/>
    <mergeCell ref="K85:M85"/>
    <mergeCell ref="O85:Q85"/>
    <mergeCell ref="S85:W85"/>
    <mergeCell ref="Y85:AC85"/>
    <mergeCell ref="AE85:AI85"/>
    <mergeCell ref="AK85:AM85"/>
    <mergeCell ref="AO85:AQ85"/>
    <mergeCell ref="AS85:AT85"/>
    <mergeCell ref="A80:AV80"/>
    <mergeCell ref="A81:AV81"/>
    <mergeCell ref="A82:AV82"/>
    <mergeCell ref="A83:AV83"/>
    <mergeCell ref="G131:I131"/>
    <mergeCell ref="K131:M131"/>
    <mergeCell ref="O131:Q131"/>
    <mergeCell ref="S131:W131"/>
    <mergeCell ref="Y131:AC131"/>
    <mergeCell ref="AE131:AI131"/>
    <mergeCell ref="AK131:AM131"/>
    <mergeCell ref="AO131:AQ131"/>
    <mergeCell ref="AS131:AT131"/>
    <mergeCell ref="G132:I132"/>
    <mergeCell ref="K132:M132"/>
    <mergeCell ref="O132:Q132"/>
    <mergeCell ref="S132:W132"/>
    <mergeCell ref="Y132:AC132"/>
    <mergeCell ref="AE132:AI132"/>
  </mergeCells>
  <pageMargins left="0.39" right="0.39" top="0.39" bottom="0.39" header="0" footer="0"/>
  <pageSetup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21"/>
  <sheetViews>
    <sheetView rightToLeft="1" view="pageBreakPreview" zoomScale="98" zoomScaleNormal="71" zoomScaleSheetLayoutView="98" workbookViewId="0">
      <selection activeCell="AJ9" sqref="AJ9:AJ11"/>
    </sheetView>
  </sheetViews>
  <sheetFormatPr defaultRowHeight="15.75" x14ac:dyDescent="0.4"/>
  <cols>
    <col min="1" max="1" width="6.140625" style="25" bestFit="1" customWidth="1"/>
    <col min="2" max="2" width="28.5703125" style="25" customWidth="1"/>
    <col min="3" max="3" width="1.28515625" style="25" customWidth="1"/>
    <col min="4" max="4" width="11.85546875" style="25" customWidth="1"/>
    <col min="5" max="5" width="1.28515625" style="25" customWidth="1"/>
    <col min="6" max="6" width="15.140625" style="25" customWidth="1"/>
    <col min="7" max="7" width="1.28515625" style="25" customWidth="1"/>
    <col min="8" max="8" width="11.28515625" style="25" bestFit="1" customWidth="1"/>
    <col min="9" max="9" width="1.28515625" style="25" customWidth="1"/>
    <col min="10" max="10" width="10.28515625" style="25" customWidth="1"/>
    <col min="11" max="11" width="1.28515625" style="25" customWidth="1"/>
    <col min="12" max="12" width="8.7109375" style="25" customWidth="1"/>
    <col min="13" max="13" width="1.28515625" style="25" customWidth="1"/>
    <col min="14" max="14" width="9.7109375" style="25" bestFit="1" customWidth="1"/>
    <col min="15" max="15" width="1.28515625" style="25" customWidth="1"/>
    <col min="16" max="16" width="17.5703125" style="25" bestFit="1" customWidth="1"/>
    <col min="17" max="17" width="1.28515625" style="25" customWidth="1"/>
    <col min="18" max="18" width="17.85546875" style="25" bestFit="1" customWidth="1"/>
    <col min="19" max="19" width="1.28515625" style="25" customWidth="1"/>
    <col min="20" max="20" width="8.28515625" style="25" bestFit="1" customWidth="1"/>
    <col min="21" max="21" width="1.28515625" style="25" customWidth="1"/>
    <col min="22" max="22" width="16" style="25" bestFit="1" customWidth="1"/>
    <col min="23" max="23" width="1.28515625" style="25" customWidth="1"/>
    <col min="24" max="24" width="8.28515625" style="25" bestFit="1" customWidth="1"/>
    <col min="25" max="25" width="1.28515625" style="25" customWidth="1"/>
    <col min="26" max="26" width="16" style="25" bestFit="1" customWidth="1"/>
    <col min="27" max="27" width="1.28515625" style="25" customWidth="1"/>
    <col min="28" max="28" width="9.85546875" style="25" bestFit="1" customWidth="1"/>
    <col min="29" max="29" width="1.28515625" style="25" customWidth="1"/>
    <col min="30" max="30" width="11.42578125" style="25" customWidth="1"/>
    <col min="31" max="31" width="1.28515625" style="25" customWidth="1"/>
    <col min="32" max="32" width="17.5703125" style="25" bestFit="1" customWidth="1"/>
    <col min="33" max="33" width="1.28515625" style="25" customWidth="1"/>
    <col min="34" max="34" width="17.7109375" style="25" bestFit="1" customWidth="1"/>
    <col min="35" max="35" width="1.28515625" style="25" customWidth="1"/>
    <col min="36" max="36" width="9.7109375" style="25" customWidth="1"/>
    <col min="37" max="37" width="0.28515625" style="25" customWidth="1"/>
    <col min="38" max="16384" width="9.140625" style="25"/>
  </cols>
  <sheetData>
    <row r="1" spans="1:36" ht="29.1" customHeight="1" x14ac:dyDescent="0.4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</row>
    <row r="2" spans="1:36" ht="21.75" customHeight="1" x14ac:dyDescent="0.4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</row>
    <row r="3" spans="1:36" ht="21.75" customHeight="1" x14ac:dyDescent="0.4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</row>
    <row r="4" spans="1:36" ht="14.45" customHeight="1" x14ac:dyDescent="0.4"/>
    <row r="5" spans="1:36" ht="44.25" customHeight="1" x14ac:dyDescent="0.4">
      <c r="A5" s="107" t="s">
        <v>810</v>
      </c>
      <c r="B5" s="201" t="s">
        <v>214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</row>
    <row r="6" spans="1:36" ht="44.25" customHeight="1" x14ac:dyDescent="0.4">
      <c r="A6" s="211" t="s">
        <v>215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 t="s">
        <v>7</v>
      </c>
      <c r="O6" s="211"/>
      <c r="P6" s="211"/>
      <c r="Q6" s="211"/>
      <c r="R6" s="211"/>
      <c r="T6" s="211" t="s">
        <v>8</v>
      </c>
      <c r="U6" s="211"/>
      <c r="V6" s="211"/>
      <c r="W6" s="211"/>
      <c r="X6" s="211"/>
      <c r="Y6" s="211"/>
      <c r="Z6" s="211"/>
      <c r="AB6" s="211" t="s">
        <v>9</v>
      </c>
      <c r="AC6" s="211"/>
      <c r="AD6" s="211"/>
      <c r="AE6" s="211"/>
      <c r="AF6" s="211"/>
      <c r="AG6" s="211"/>
      <c r="AH6" s="211"/>
      <c r="AI6" s="211"/>
      <c r="AJ6" s="211"/>
    </row>
    <row r="7" spans="1:36" ht="44.25" customHeight="1" x14ac:dyDescent="0.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T7" s="198" t="s">
        <v>10</v>
      </c>
      <c r="U7" s="198"/>
      <c r="V7" s="198"/>
      <c r="W7" s="26"/>
      <c r="X7" s="198" t="s">
        <v>11</v>
      </c>
      <c r="Y7" s="198"/>
      <c r="Z7" s="198"/>
      <c r="AB7" s="26"/>
      <c r="AC7" s="26"/>
      <c r="AD7" s="26"/>
      <c r="AE7" s="26"/>
      <c r="AF7" s="26"/>
      <c r="AG7" s="26"/>
      <c r="AH7" s="26"/>
      <c r="AI7" s="26"/>
      <c r="AJ7" s="26"/>
    </row>
    <row r="8" spans="1:36" ht="44.25" customHeight="1" x14ac:dyDescent="0.4">
      <c r="A8" s="211" t="s">
        <v>216</v>
      </c>
      <c r="B8" s="211"/>
      <c r="D8" s="14" t="s">
        <v>217</v>
      </c>
      <c r="E8" s="99"/>
      <c r="F8" s="14" t="s">
        <v>218</v>
      </c>
      <c r="H8" s="14" t="s">
        <v>219</v>
      </c>
      <c r="J8" s="14" t="s">
        <v>220</v>
      </c>
      <c r="L8" s="14" t="s">
        <v>221</v>
      </c>
      <c r="N8" s="3" t="s">
        <v>13</v>
      </c>
      <c r="P8" s="3" t="s">
        <v>14</v>
      </c>
      <c r="R8" s="3" t="s">
        <v>15</v>
      </c>
      <c r="T8" s="5" t="s">
        <v>13</v>
      </c>
      <c r="U8" s="26"/>
      <c r="V8" s="5" t="s">
        <v>14</v>
      </c>
      <c r="X8" s="5" t="s">
        <v>13</v>
      </c>
      <c r="Y8" s="26"/>
      <c r="Z8" s="5" t="s">
        <v>16</v>
      </c>
      <c r="AB8" s="3" t="s">
        <v>13</v>
      </c>
      <c r="AD8" s="14" t="s">
        <v>17</v>
      </c>
      <c r="AF8" s="3" t="s">
        <v>14</v>
      </c>
      <c r="AH8" s="3" t="s">
        <v>15</v>
      </c>
      <c r="AJ8" s="160" t="s">
        <v>18</v>
      </c>
    </row>
    <row r="9" spans="1:36" s="140" customFormat="1" ht="44.25" customHeight="1" x14ac:dyDescent="0.2">
      <c r="A9" s="212" t="s">
        <v>222</v>
      </c>
      <c r="B9" s="212"/>
      <c r="D9" s="35" t="s">
        <v>223</v>
      </c>
      <c r="E9" s="92"/>
      <c r="F9" s="35" t="s">
        <v>223</v>
      </c>
      <c r="H9" s="125" t="s">
        <v>224</v>
      </c>
      <c r="J9" s="125" t="s">
        <v>225</v>
      </c>
      <c r="L9" s="36">
        <v>23</v>
      </c>
      <c r="N9" s="134">
        <v>380000</v>
      </c>
      <c r="P9" s="134">
        <v>380056473416</v>
      </c>
      <c r="R9" s="134">
        <v>379931125000</v>
      </c>
      <c r="T9" s="134">
        <v>0</v>
      </c>
      <c r="V9" s="134">
        <v>0</v>
      </c>
      <c r="X9" s="134">
        <v>0</v>
      </c>
      <c r="Z9" s="134">
        <v>0</v>
      </c>
      <c r="AB9" s="134">
        <v>380000</v>
      </c>
      <c r="AD9" s="134">
        <v>1000000</v>
      </c>
      <c r="AF9" s="134">
        <v>380056473416</v>
      </c>
      <c r="AH9" s="134">
        <v>379931125000</v>
      </c>
      <c r="AJ9" s="46">
        <v>8.2926572295113035E-2</v>
      </c>
    </row>
    <row r="10" spans="1:36" s="140" customFormat="1" ht="44.25" customHeight="1" x14ac:dyDescent="0.2">
      <c r="A10" s="213" t="s">
        <v>226</v>
      </c>
      <c r="B10" s="213"/>
      <c r="D10" s="33" t="s">
        <v>223</v>
      </c>
      <c r="E10" s="92"/>
      <c r="F10" s="33" t="s">
        <v>223</v>
      </c>
      <c r="H10" s="129" t="s">
        <v>227</v>
      </c>
      <c r="J10" s="129" t="s">
        <v>228</v>
      </c>
      <c r="L10" s="37">
        <v>23</v>
      </c>
      <c r="N10" s="136">
        <v>980000</v>
      </c>
      <c r="P10" s="136">
        <v>980167625000</v>
      </c>
      <c r="R10" s="136">
        <v>1005572107015</v>
      </c>
      <c r="T10" s="136">
        <v>0</v>
      </c>
      <c r="V10" s="136">
        <v>0</v>
      </c>
      <c r="X10" s="136">
        <v>380000</v>
      </c>
      <c r="Z10" s="136">
        <v>362860330626</v>
      </c>
      <c r="AB10" s="136">
        <v>600000</v>
      </c>
      <c r="AD10" s="136">
        <v>1000000</v>
      </c>
      <c r="AF10" s="136">
        <v>600102627550</v>
      </c>
      <c r="AH10" s="136">
        <v>599891250000</v>
      </c>
      <c r="AJ10" s="46">
        <v>0.13093669309754691</v>
      </c>
    </row>
    <row r="11" spans="1:36" s="140" customFormat="1" ht="44.25" customHeight="1" x14ac:dyDescent="0.2">
      <c r="A11" s="208" t="s">
        <v>229</v>
      </c>
      <c r="B11" s="208"/>
      <c r="D11" s="156" t="s">
        <v>223</v>
      </c>
      <c r="E11" s="92"/>
      <c r="F11" s="156" t="s">
        <v>223</v>
      </c>
      <c r="H11" s="157" t="s">
        <v>230</v>
      </c>
      <c r="J11" s="157" t="s">
        <v>231</v>
      </c>
      <c r="L11" s="154">
        <v>23</v>
      </c>
      <c r="N11" s="159">
        <v>0</v>
      </c>
      <c r="P11" s="138">
        <v>0</v>
      </c>
      <c r="R11" s="138">
        <v>0</v>
      </c>
      <c r="T11" s="138">
        <v>241000</v>
      </c>
      <c r="V11" s="138">
        <v>241043681250</v>
      </c>
      <c r="X11" s="138">
        <v>170000</v>
      </c>
      <c r="Z11" s="138">
        <v>169969187500</v>
      </c>
      <c r="AB11" s="159">
        <v>71000</v>
      </c>
      <c r="AD11" s="159">
        <v>1000000</v>
      </c>
      <c r="AF11" s="138">
        <v>71012868750</v>
      </c>
      <c r="AH11" s="138">
        <v>70987131250</v>
      </c>
      <c r="AJ11" s="161">
        <v>1.5494175349876384E-2</v>
      </c>
    </row>
    <row r="12" spans="1:36" ht="21.75" thickBot="1" x14ac:dyDescent="0.45">
      <c r="A12" s="209" t="s">
        <v>75</v>
      </c>
      <c r="B12" s="209"/>
      <c r="D12" s="155"/>
      <c r="E12" s="158"/>
      <c r="F12" s="155"/>
      <c r="G12" s="158"/>
      <c r="H12" s="155"/>
      <c r="I12" s="158"/>
      <c r="J12" s="155"/>
      <c r="L12" s="155"/>
      <c r="N12" s="155"/>
      <c r="P12" s="13">
        <v>1360224098416</v>
      </c>
      <c r="R12" s="13">
        <v>1385503232015</v>
      </c>
      <c r="T12" s="13">
        <v>241000</v>
      </c>
      <c r="V12" s="13">
        <v>241043681250</v>
      </c>
      <c r="X12" s="13">
        <v>550000</v>
      </c>
      <c r="Z12" s="13">
        <v>532829518126</v>
      </c>
      <c r="AB12" s="155"/>
      <c r="AD12" s="155"/>
      <c r="AF12" s="13">
        <v>1051171969716</v>
      </c>
      <c r="AH12" s="13">
        <v>1050809506250</v>
      </c>
      <c r="AJ12" s="162">
        <f>SUM(AJ9:AJ11)</f>
        <v>0.22935744074253631</v>
      </c>
    </row>
    <row r="13" spans="1:36" ht="16.5" thickTop="1" x14ac:dyDescent="0.4"/>
    <row r="17" spans="1:36" x14ac:dyDescent="0.4">
      <c r="AH17" s="108"/>
    </row>
    <row r="21" spans="1:36" ht="24.75" customHeight="1" x14ac:dyDescent="0.4">
      <c r="A21" s="210">
        <v>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</row>
  </sheetData>
  <mergeCells count="16">
    <mergeCell ref="A1:AJ1"/>
    <mergeCell ref="A2:AJ2"/>
    <mergeCell ref="A3:AJ3"/>
    <mergeCell ref="B5:AJ5"/>
    <mergeCell ref="A6:M6"/>
    <mergeCell ref="N6:R6"/>
    <mergeCell ref="T6:Z6"/>
    <mergeCell ref="AB6:AJ6"/>
    <mergeCell ref="A11:B11"/>
    <mergeCell ref="A12:B12"/>
    <mergeCell ref="A21:AJ21"/>
    <mergeCell ref="T7:V7"/>
    <mergeCell ref="X7:Z7"/>
    <mergeCell ref="A8:B8"/>
    <mergeCell ref="A9:B9"/>
    <mergeCell ref="A10:B10"/>
  </mergeCells>
  <pageMargins left="0.39" right="0.39" top="0.39" bottom="0.39" header="0" footer="0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rightToLeft="1" view="pageBreakPreview" zoomScale="89" zoomScaleNormal="100" zoomScaleSheetLayoutView="89" workbookViewId="0">
      <selection activeCell="I12" sqref="I12"/>
    </sheetView>
  </sheetViews>
  <sheetFormatPr defaultRowHeight="12.75" x14ac:dyDescent="0.2"/>
  <cols>
    <col min="1" max="1" width="37.71093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25.5" x14ac:dyDescent="0.2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25.5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25" customHeight="1" x14ac:dyDescent="0.2">
      <c r="A5" s="201" t="s">
        <v>232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0.25" customHeight="1" x14ac:dyDescent="0.2">
      <c r="A6" s="201" t="s">
        <v>233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14.45" customHeight="1" x14ac:dyDescent="0.2"/>
    <row r="8" spans="1:13" ht="14.45" customHeight="1" x14ac:dyDescent="0.2">
      <c r="C8" s="211" t="s">
        <v>9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9" spans="1:13" ht="27.75" customHeight="1" x14ac:dyDescent="0.2">
      <c r="A9" s="3" t="s">
        <v>234</v>
      </c>
      <c r="C9" s="5" t="s">
        <v>13</v>
      </c>
      <c r="D9" s="4"/>
      <c r="E9" s="5" t="s">
        <v>235</v>
      </c>
      <c r="F9" s="4"/>
      <c r="G9" s="5" t="s">
        <v>236</v>
      </c>
      <c r="H9" s="4"/>
      <c r="I9" s="5" t="s">
        <v>237</v>
      </c>
      <c r="J9" s="4"/>
      <c r="K9" s="5" t="s">
        <v>238</v>
      </c>
      <c r="L9" s="4"/>
      <c r="M9" s="5" t="s">
        <v>239</v>
      </c>
    </row>
    <row r="10" spans="1:13" s="91" customFormat="1" ht="33" customHeight="1" x14ac:dyDescent="0.2">
      <c r="A10" s="125" t="s">
        <v>222</v>
      </c>
      <c r="C10" s="134">
        <v>380000</v>
      </c>
      <c r="E10" s="134">
        <v>966885</v>
      </c>
      <c r="G10" s="134">
        <v>1000000</v>
      </c>
      <c r="I10" s="135" t="s">
        <v>240</v>
      </c>
      <c r="K10" s="134">
        <v>379931125000</v>
      </c>
      <c r="M10" s="125" t="s">
        <v>241</v>
      </c>
    </row>
    <row r="11" spans="1:13" s="91" customFormat="1" ht="33" customHeight="1" x14ac:dyDescent="0.2">
      <c r="A11" s="129" t="s">
        <v>226</v>
      </c>
      <c r="C11" s="136">
        <v>600000</v>
      </c>
      <c r="E11" s="136">
        <v>994000</v>
      </c>
      <c r="G11" s="136">
        <v>1000000</v>
      </c>
      <c r="I11" s="137" t="s">
        <v>242</v>
      </c>
      <c r="K11" s="136">
        <v>599891250000</v>
      </c>
      <c r="M11" s="129" t="s">
        <v>243</v>
      </c>
    </row>
    <row r="12" spans="1:13" s="91" customFormat="1" ht="33" customHeight="1" x14ac:dyDescent="0.2">
      <c r="A12" s="132" t="s">
        <v>229</v>
      </c>
      <c r="C12" s="138">
        <v>71000</v>
      </c>
      <c r="E12" s="138">
        <v>1000000</v>
      </c>
      <c r="G12" s="138">
        <v>1000000</v>
      </c>
      <c r="I12" s="139" t="s">
        <v>244</v>
      </c>
      <c r="K12" s="138">
        <v>70987131250</v>
      </c>
      <c r="M12" s="132" t="s">
        <v>243</v>
      </c>
    </row>
    <row r="13" spans="1:13" ht="21.75" customHeight="1" x14ac:dyDescent="0.2">
      <c r="A13" s="12" t="s">
        <v>75</v>
      </c>
      <c r="C13" s="13">
        <v>1051000</v>
      </c>
      <c r="E13" s="13"/>
      <c r="G13" s="13"/>
      <c r="I13" s="13"/>
      <c r="K13" s="13">
        <v>1050809506250</v>
      </c>
      <c r="M13" s="13"/>
    </row>
    <row r="21" spans="1:13" ht="25.5" customHeight="1" x14ac:dyDescent="0.2">
      <c r="A21" s="214">
        <v>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</row>
  </sheetData>
  <mergeCells count="7">
    <mergeCell ref="C8:M8"/>
    <mergeCell ref="A21:M21"/>
    <mergeCell ref="A1:M1"/>
    <mergeCell ref="A2:M2"/>
    <mergeCell ref="A3:M3"/>
    <mergeCell ref="A5:M5"/>
    <mergeCell ref="A6:M6"/>
  </mergeCells>
  <pageMargins left="0.39" right="0.39" top="0.39" bottom="0.39" header="0" footer="0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"/>
  <sheetViews>
    <sheetView rightToLeft="1" view="pageBreakPreview" zoomScaleNormal="100" zoomScaleSheetLayoutView="100" workbookViewId="0">
      <selection activeCell="U7" sqref="U7"/>
    </sheetView>
  </sheetViews>
  <sheetFormatPr defaultRowHeight="12.75" x14ac:dyDescent="0.2"/>
  <cols>
    <col min="1" max="1" width="6.42578125" bestFit="1" customWidth="1"/>
    <col min="2" max="2" width="56.5703125" customWidth="1"/>
    <col min="3" max="3" width="1.28515625" customWidth="1"/>
    <col min="4" max="4" width="15.28515625" customWidth="1"/>
    <col min="5" max="5" width="1.42578125" customWidth="1"/>
    <col min="6" max="6" width="16.5703125" bestFit="1" customWidth="1"/>
    <col min="7" max="7" width="1.28515625" customWidth="1"/>
    <col min="8" max="8" width="16.7109375" bestFit="1" customWidth="1"/>
    <col min="9" max="9" width="1.28515625" customWidth="1"/>
    <col min="10" max="10" width="16.5703125" bestFit="1" customWidth="1"/>
    <col min="11" max="11" width="1.28515625" customWidth="1"/>
    <col min="12" max="12" width="16.42578125" bestFit="1" customWidth="1"/>
    <col min="13" max="13" width="1.28515625" customWidth="1"/>
    <col min="14" max="14" width="12.7109375" customWidth="1"/>
    <col min="15" max="15" width="0.28515625" customWidth="1"/>
  </cols>
  <sheetData>
    <row r="1" spans="1:14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1.75" customHeight="1" x14ac:dyDescent="0.2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4.45" customHeight="1" x14ac:dyDescent="0.2"/>
    <row r="5" spans="1:14" ht="27" customHeight="1" x14ac:dyDescent="0.2">
      <c r="A5" s="107" t="s">
        <v>811</v>
      </c>
      <c r="B5" s="201" t="s">
        <v>245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 ht="24.75" customHeight="1" x14ac:dyDescent="0.2">
      <c r="F6" s="3" t="s">
        <v>7</v>
      </c>
      <c r="H6" s="211" t="s">
        <v>8</v>
      </c>
      <c r="I6" s="211"/>
      <c r="J6" s="211"/>
      <c r="L6" s="3" t="s">
        <v>9</v>
      </c>
    </row>
    <row r="7" spans="1:14" ht="42" x14ac:dyDescent="0.2">
      <c r="A7" s="211" t="s">
        <v>246</v>
      </c>
      <c r="B7" s="211"/>
      <c r="D7" s="141" t="s">
        <v>824</v>
      </c>
      <c r="F7" s="3" t="s">
        <v>247</v>
      </c>
      <c r="H7" s="3" t="s">
        <v>248</v>
      </c>
      <c r="J7" s="3" t="s">
        <v>249</v>
      </c>
      <c r="L7" s="3" t="s">
        <v>247</v>
      </c>
      <c r="N7" s="14" t="s">
        <v>18</v>
      </c>
    </row>
    <row r="8" spans="1:14" ht="24" customHeight="1" x14ac:dyDescent="0.2">
      <c r="A8" s="205" t="s">
        <v>250</v>
      </c>
      <c r="B8" s="205"/>
      <c r="D8" s="142">
        <v>10</v>
      </c>
      <c r="F8" s="7">
        <v>375788640</v>
      </c>
      <c r="H8" s="7">
        <v>532279427044</v>
      </c>
      <c r="J8" s="7">
        <v>513634755697</v>
      </c>
      <c r="L8" s="7">
        <v>19020459987</v>
      </c>
      <c r="N8" s="163">
        <v>4.1999999999999997E-3</v>
      </c>
    </row>
    <row r="9" spans="1:14" ht="24" customHeight="1" x14ac:dyDescent="0.2">
      <c r="A9" s="202" t="s">
        <v>251</v>
      </c>
      <c r="B9" s="202"/>
      <c r="D9" s="142">
        <v>10</v>
      </c>
      <c r="F9" s="9">
        <v>4831403699</v>
      </c>
      <c r="H9" s="9">
        <v>9702411984</v>
      </c>
      <c r="J9" s="9">
        <v>9420071179</v>
      </c>
      <c r="L9" s="9">
        <v>5113744504</v>
      </c>
      <c r="N9" s="164">
        <v>1.1000000000000001E-3</v>
      </c>
    </row>
    <row r="10" spans="1:14" ht="24" customHeight="1" x14ac:dyDescent="0.2">
      <c r="A10" s="202" t="s">
        <v>252</v>
      </c>
      <c r="B10" s="202"/>
      <c r="D10" s="142">
        <v>22.5</v>
      </c>
      <c r="F10" s="9">
        <v>78500000000</v>
      </c>
      <c r="H10" s="9">
        <v>0</v>
      </c>
      <c r="J10" s="9">
        <v>16500000000</v>
      </c>
      <c r="L10" s="9">
        <v>62000000000</v>
      </c>
      <c r="N10" s="164">
        <v>1.35E-2</v>
      </c>
    </row>
    <row r="11" spans="1:14" ht="24" customHeight="1" x14ac:dyDescent="0.2">
      <c r="A11" s="202" t="s">
        <v>253</v>
      </c>
      <c r="B11" s="202"/>
      <c r="D11" s="142">
        <v>10</v>
      </c>
      <c r="F11" s="9">
        <v>779977230</v>
      </c>
      <c r="H11" s="9">
        <v>3298254</v>
      </c>
      <c r="J11" s="9">
        <v>504000</v>
      </c>
      <c r="L11" s="9">
        <v>782771484</v>
      </c>
      <c r="N11" s="164">
        <v>2.0000000000000001E-4</v>
      </c>
    </row>
    <row r="12" spans="1:14" ht="24" customHeight="1" x14ac:dyDescent="0.2">
      <c r="A12" s="202" t="s">
        <v>254</v>
      </c>
      <c r="B12" s="202"/>
      <c r="D12" s="142">
        <v>10</v>
      </c>
      <c r="F12" s="9">
        <v>0</v>
      </c>
      <c r="H12" s="9">
        <v>501521</v>
      </c>
      <c r="J12" s="9">
        <v>0</v>
      </c>
      <c r="L12" s="9">
        <v>501521</v>
      </c>
      <c r="N12" s="166">
        <v>0</v>
      </c>
    </row>
    <row r="13" spans="1:14" ht="24" customHeight="1" x14ac:dyDescent="0.2">
      <c r="A13" s="202" t="s">
        <v>255</v>
      </c>
      <c r="B13" s="202"/>
      <c r="D13" s="142">
        <v>22.5</v>
      </c>
      <c r="F13" s="9">
        <v>50000000000</v>
      </c>
      <c r="H13" s="9">
        <v>0</v>
      </c>
      <c r="J13" s="9">
        <v>0</v>
      </c>
      <c r="L13" s="9">
        <v>50000000000</v>
      </c>
      <c r="N13" s="164">
        <v>1.09E-2</v>
      </c>
    </row>
    <row r="14" spans="1:14" ht="24" customHeight="1" x14ac:dyDescent="0.2">
      <c r="A14" s="202" t="s">
        <v>256</v>
      </c>
      <c r="B14" s="202"/>
      <c r="D14" s="142">
        <v>22.5</v>
      </c>
      <c r="F14" s="9">
        <v>17000000000</v>
      </c>
      <c r="H14" s="9">
        <v>0</v>
      </c>
      <c r="J14" s="9">
        <v>0</v>
      </c>
      <c r="L14" s="9">
        <v>17000000000</v>
      </c>
      <c r="N14" s="164">
        <v>3.7000000000000002E-3</v>
      </c>
    </row>
    <row r="15" spans="1:14" ht="24" customHeight="1" x14ac:dyDescent="0.2">
      <c r="A15" s="202" t="s">
        <v>257</v>
      </c>
      <c r="B15" s="202"/>
      <c r="D15" s="142">
        <v>22.5</v>
      </c>
      <c r="F15" s="9">
        <v>60000000000</v>
      </c>
      <c r="H15" s="9">
        <v>0</v>
      </c>
      <c r="J15" s="9">
        <v>0</v>
      </c>
      <c r="L15" s="9">
        <v>60000000000</v>
      </c>
      <c r="N15" s="164">
        <v>1.3100000000000001E-2</v>
      </c>
    </row>
    <row r="16" spans="1:14" ht="24" customHeight="1" x14ac:dyDescent="0.2">
      <c r="A16" s="215" t="s">
        <v>258</v>
      </c>
      <c r="B16" s="215"/>
      <c r="D16" s="142">
        <v>10</v>
      </c>
      <c r="F16" s="11">
        <v>140000</v>
      </c>
      <c r="H16" s="11">
        <v>0</v>
      </c>
      <c r="J16" s="11">
        <v>14400</v>
      </c>
      <c r="L16" s="11">
        <v>125600</v>
      </c>
      <c r="N16" s="167">
        <v>0</v>
      </c>
    </row>
    <row r="17" spans="1:14" ht="21.75" customHeight="1" x14ac:dyDescent="0.2">
      <c r="A17" s="209" t="s">
        <v>75</v>
      </c>
      <c r="B17" s="209"/>
      <c r="F17" s="13">
        <v>211487309569</v>
      </c>
      <c r="H17" s="13">
        <v>541985638803</v>
      </c>
      <c r="J17" s="13">
        <v>539555345276</v>
      </c>
      <c r="L17" s="13">
        <v>213917603096</v>
      </c>
      <c r="N17" s="165">
        <f>SUM(N8:N16)</f>
        <v>4.6699999999999998E-2</v>
      </c>
    </row>
    <row r="24" spans="1:14" ht="23.25" customHeight="1" x14ac:dyDescent="0.2">
      <c r="A24" s="214">
        <v>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</row>
  </sheetData>
  <mergeCells count="17">
    <mergeCell ref="A1:N1"/>
    <mergeCell ref="A2:N2"/>
    <mergeCell ref="A3:N3"/>
    <mergeCell ref="B5:N5"/>
    <mergeCell ref="H6:J6"/>
    <mergeCell ref="A7:B7"/>
    <mergeCell ref="A8:B8"/>
    <mergeCell ref="A9:B9"/>
    <mergeCell ref="A10:B10"/>
    <mergeCell ref="A11:B11"/>
    <mergeCell ref="A17:B17"/>
    <mergeCell ref="A24:N24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0"/>
  <sheetViews>
    <sheetView rightToLeft="1" view="pageBreakPreview" zoomScale="98" zoomScaleNormal="100" zoomScaleSheetLayoutView="98" workbookViewId="0">
      <selection activeCell="L11" sqref="L11:L1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9.140625" bestFit="1" customWidth="1"/>
  </cols>
  <sheetData>
    <row r="1" spans="1:12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2" ht="21.7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2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2" ht="14.45" customHeight="1" x14ac:dyDescent="0.2"/>
    <row r="5" spans="1:12" ht="29.1" customHeight="1" x14ac:dyDescent="0.2">
      <c r="A5" s="2" t="s">
        <v>260</v>
      </c>
      <c r="B5" s="201" t="s">
        <v>261</v>
      </c>
      <c r="C5" s="201"/>
      <c r="D5" s="201"/>
      <c r="E5" s="201"/>
      <c r="F5" s="201"/>
      <c r="G5" s="201"/>
      <c r="H5" s="201"/>
      <c r="I5" s="201"/>
      <c r="J5" s="201"/>
    </row>
    <row r="6" spans="1:12" ht="14.45" customHeight="1" x14ac:dyDescent="0.2"/>
    <row r="7" spans="1:12" ht="42" x14ac:dyDescent="0.2">
      <c r="A7" s="211" t="s">
        <v>262</v>
      </c>
      <c r="B7" s="211"/>
      <c r="D7" s="3" t="s">
        <v>263</v>
      </c>
      <c r="F7" s="3" t="s">
        <v>247</v>
      </c>
      <c r="H7" s="14" t="s">
        <v>264</v>
      </c>
      <c r="J7" s="14" t="s">
        <v>265</v>
      </c>
    </row>
    <row r="8" spans="1:12" ht="21.75" customHeight="1" x14ac:dyDescent="0.2">
      <c r="A8" s="205" t="s">
        <v>266</v>
      </c>
      <c r="B8" s="205"/>
      <c r="D8" s="168" t="s">
        <v>267</v>
      </c>
      <c r="F8" s="40">
        <f>'درآمد سرمایه گذاری در سهام'!S384</f>
        <v>320781878847</v>
      </c>
      <c r="H8" s="44">
        <v>98.35</v>
      </c>
      <c r="I8" s="45"/>
      <c r="J8" s="44">
        <v>5.16</v>
      </c>
    </row>
    <row r="9" spans="1:12" ht="21.75" customHeight="1" x14ac:dyDescent="0.2">
      <c r="A9" s="202" t="s">
        <v>269</v>
      </c>
      <c r="B9" s="202"/>
      <c r="D9" s="169" t="s">
        <v>268</v>
      </c>
      <c r="F9" s="41">
        <f>'درآمد سرمایه گذاری در اوراق به'!R14</f>
        <v>129502023981</v>
      </c>
      <c r="H9" s="46">
        <v>-5.49</v>
      </c>
      <c r="I9" s="45"/>
      <c r="J9" s="46">
        <v>-0.28999999999999998</v>
      </c>
    </row>
    <row r="10" spans="1:12" ht="21.75" customHeight="1" x14ac:dyDescent="0.2">
      <c r="A10" s="202" t="s">
        <v>271</v>
      </c>
      <c r="B10" s="202"/>
      <c r="D10" s="169" t="s">
        <v>270</v>
      </c>
      <c r="F10" s="41">
        <f>'درآمد سپرده بانکی'!H17</f>
        <v>22045049750</v>
      </c>
      <c r="H10" s="46">
        <v>2.15</v>
      </c>
      <c r="I10" s="45"/>
      <c r="J10" s="46">
        <v>0.11</v>
      </c>
    </row>
    <row r="11" spans="1:12" ht="21.75" customHeight="1" x14ac:dyDescent="0.2">
      <c r="A11" s="215" t="s">
        <v>273</v>
      </c>
      <c r="B11" s="215"/>
      <c r="D11" s="169" t="s">
        <v>272</v>
      </c>
      <c r="F11" s="42">
        <f>'سایر درآمدها'!F11</f>
        <v>193054880</v>
      </c>
      <c r="H11" s="47">
        <v>0.08</v>
      </c>
      <c r="I11" s="45"/>
      <c r="J11" s="47">
        <v>0</v>
      </c>
      <c r="L11" s="56"/>
    </row>
    <row r="12" spans="1:12" ht="21.75" customHeight="1" x14ac:dyDescent="0.2">
      <c r="A12" s="209" t="s">
        <v>75</v>
      </c>
      <c r="B12" s="209"/>
      <c r="D12" s="9"/>
      <c r="F12" s="43">
        <f>SUM(F8:F11)</f>
        <v>472522007458</v>
      </c>
      <c r="H12" s="48">
        <v>95.09</v>
      </c>
      <c r="I12" s="45"/>
      <c r="J12" s="48">
        <v>4.9800000000000004</v>
      </c>
      <c r="L12" s="60"/>
    </row>
    <row r="20" spans="1:10" ht="21" customHeight="1" x14ac:dyDescent="0.2">
      <c r="A20" s="214">
        <v>7</v>
      </c>
      <c r="B20" s="214"/>
      <c r="C20" s="214"/>
      <c r="D20" s="214"/>
      <c r="E20" s="214"/>
      <c r="F20" s="214"/>
      <c r="G20" s="214"/>
      <c r="H20" s="214"/>
      <c r="I20" s="214"/>
      <c r="J20" s="214"/>
    </row>
  </sheetData>
  <mergeCells count="11">
    <mergeCell ref="A1:J1"/>
    <mergeCell ref="A2:J2"/>
    <mergeCell ref="A3:J3"/>
    <mergeCell ref="B5:J5"/>
    <mergeCell ref="A7:B7"/>
    <mergeCell ref="A12:B12"/>
    <mergeCell ref="A20:J20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90"/>
  <sheetViews>
    <sheetView rightToLeft="1" view="pageBreakPreview" zoomScale="89" zoomScaleNormal="100" zoomScaleSheetLayoutView="89" workbookViewId="0">
      <selection activeCell="Y86" sqref="Y86"/>
    </sheetView>
  </sheetViews>
  <sheetFormatPr defaultColWidth="16.42578125" defaultRowHeight="12.75" x14ac:dyDescent="0.2"/>
  <cols>
    <col min="1" max="1" width="31.7109375" customWidth="1"/>
    <col min="2" max="2" width="1.140625" customWidth="1"/>
    <col min="3" max="3" width="14.7109375" bestFit="1" customWidth="1"/>
    <col min="4" max="4" width="1.140625" customWidth="1"/>
    <col min="5" max="5" width="17.5703125" bestFit="1" customWidth="1"/>
    <col min="6" max="6" width="1.140625" customWidth="1"/>
    <col min="7" max="7" width="16.42578125" bestFit="1" customWidth="1"/>
    <col min="8" max="8" width="1.140625" customWidth="1"/>
    <col min="9" max="9" width="17.28515625" bestFit="1" customWidth="1"/>
    <col min="10" max="10" width="1.140625" customWidth="1"/>
    <col min="11" max="11" width="20" customWidth="1"/>
    <col min="12" max="12" width="1.140625" customWidth="1"/>
    <col min="13" max="13" width="16.140625" bestFit="1" customWidth="1"/>
    <col min="14" max="14" width="1.140625" customWidth="1"/>
    <col min="15" max="15" width="17" style="224" bestFit="1" customWidth="1"/>
    <col min="16" max="16" width="1" customWidth="1"/>
    <col min="17" max="17" width="17.7109375" bestFit="1" customWidth="1"/>
    <col min="18" max="18" width="0.85546875" customWidth="1"/>
    <col min="19" max="19" width="17.7109375" bestFit="1" customWidth="1"/>
    <col min="20" max="20" width="0.85546875" customWidth="1"/>
    <col min="21" max="21" width="17.28515625" style="61" bestFit="1" customWidth="1"/>
  </cols>
  <sheetData>
    <row r="1" spans="1:23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3" ht="21.7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3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</row>
    <row r="4" spans="1:23" ht="14.45" customHeight="1" x14ac:dyDescent="0.2"/>
    <row r="5" spans="1:23" ht="21" customHeight="1" x14ac:dyDescent="0.2">
      <c r="A5" s="216" t="s">
        <v>822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3" ht="19.5" customHeight="1" x14ac:dyDescent="0.2">
      <c r="C6" s="197" t="s">
        <v>274</v>
      </c>
      <c r="D6" s="197"/>
      <c r="E6" s="197"/>
      <c r="F6" s="197"/>
      <c r="G6" s="197"/>
      <c r="H6" s="197"/>
      <c r="I6" s="197"/>
      <c r="J6" s="197"/>
      <c r="K6" s="197"/>
      <c r="M6" s="197" t="s">
        <v>275</v>
      </c>
      <c r="N6" s="197"/>
      <c r="O6" s="197"/>
      <c r="P6" s="197"/>
      <c r="Q6" s="197"/>
      <c r="R6" s="197"/>
      <c r="S6" s="197"/>
      <c r="T6" s="197"/>
      <c r="U6" s="197"/>
    </row>
    <row r="7" spans="1:23" ht="21" customHeight="1" x14ac:dyDescent="0.2">
      <c r="C7" s="4"/>
      <c r="D7" s="4"/>
      <c r="E7" s="4"/>
      <c r="F7" s="4"/>
      <c r="G7" s="4"/>
      <c r="H7" s="4"/>
      <c r="I7" s="5" t="s">
        <v>75</v>
      </c>
      <c r="J7" s="32"/>
      <c r="K7" s="32"/>
      <c r="M7" s="4"/>
      <c r="N7" s="4"/>
      <c r="O7" s="225"/>
      <c r="P7" s="4"/>
      <c r="Q7" s="4"/>
      <c r="R7" s="4"/>
      <c r="S7" s="5" t="s">
        <v>75</v>
      </c>
      <c r="T7" s="50"/>
      <c r="U7" s="62"/>
    </row>
    <row r="8" spans="1:23" ht="23.25" customHeight="1" x14ac:dyDescent="0.2">
      <c r="A8" s="31" t="s">
        <v>276</v>
      </c>
      <c r="C8" s="3" t="s">
        <v>277</v>
      </c>
      <c r="D8" s="45"/>
      <c r="E8" s="3" t="s">
        <v>278</v>
      </c>
      <c r="F8" s="45"/>
      <c r="G8" s="3" t="s">
        <v>279</v>
      </c>
      <c r="H8" s="45"/>
      <c r="I8" s="3" t="s">
        <v>247</v>
      </c>
      <c r="J8" s="51"/>
      <c r="K8" s="52" t="s">
        <v>264</v>
      </c>
      <c r="L8" s="45"/>
      <c r="M8" s="34" t="s">
        <v>277</v>
      </c>
      <c r="N8" s="45"/>
      <c r="O8" s="77" t="s">
        <v>278</v>
      </c>
      <c r="P8" s="45"/>
      <c r="Q8" s="34" t="s">
        <v>279</v>
      </c>
      <c r="R8" s="45"/>
      <c r="S8" s="52" t="s">
        <v>247</v>
      </c>
      <c r="T8" s="45"/>
      <c r="U8" s="63" t="s">
        <v>264</v>
      </c>
    </row>
    <row r="9" spans="1:23" ht="21.75" customHeight="1" x14ac:dyDescent="0.2">
      <c r="A9" s="30" t="s">
        <v>45</v>
      </c>
      <c r="C9" s="36">
        <v>0</v>
      </c>
      <c r="D9" s="45"/>
      <c r="E9" s="41">
        <v>66243492</v>
      </c>
      <c r="F9" s="41"/>
      <c r="G9" s="41">
        <v>0</v>
      </c>
      <c r="H9" s="41"/>
      <c r="I9" s="41">
        <f>C9+E9+G9</f>
        <v>66243492</v>
      </c>
      <c r="J9" s="41"/>
      <c r="K9" s="66">
        <f>I9/درآمد!$F$12</f>
        <v>1.4019133702653636E-4</v>
      </c>
      <c r="L9" s="41"/>
      <c r="M9" s="41">
        <v>263840000</v>
      </c>
      <c r="N9" s="41"/>
      <c r="O9" s="78">
        <v>-334654361</v>
      </c>
      <c r="P9" s="41"/>
      <c r="Q9" s="41">
        <v>0</v>
      </c>
      <c r="R9" s="41"/>
      <c r="S9" s="41">
        <f>M9+O9+Q9</f>
        <v>-70814361</v>
      </c>
      <c r="T9" s="45"/>
      <c r="U9" s="66">
        <f>S9/درآمد!$F$12</f>
        <v>-1.4986468330005628E-4</v>
      </c>
      <c r="W9" s="58"/>
    </row>
    <row r="10" spans="1:23" ht="21.75" customHeight="1" x14ac:dyDescent="0.2">
      <c r="A10" s="29" t="s">
        <v>63</v>
      </c>
      <c r="C10" s="37">
        <v>0</v>
      </c>
      <c r="D10" s="45"/>
      <c r="E10" s="41">
        <v>6457348</v>
      </c>
      <c r="F10" s="41"/>
      <c r="G10" s="41">
        <v>-2955611</v>
      </c>
      <c r="H10" s="41"/>
      <c r="I10" s="41">
        <f t="shared" ref="I10:I81" si="0">C10+E10+G10</f>
        <v>3501737</v>
      </c>
      <c r="J10" s="41"/>
      <c r="K10" s="67">
        <f>I10/درآمد!$F$12</f>
        <v>7.4107384306565893E-6</v>
      </c>
      <c r="L10" s="41"/>
      <c r="M10" s="41">
        <v>0</v>
      </c>
      <c r="N10" s="41"/>
      <c r="O10" s="78">
        <v>0</v>
      </c>
      <c r="P10" s="41"/>
      <c r="Q10" s="41">
        <v>-2955611</v>
      </c>
      <c r="R10" s="41"/>
      <c r="S10" s="41">
        <f t="shared" ref="S10:S81" si="1">M10+O10+Q10</f>
        <v>-2955611</v>
      </c>
      <c r="T10" s="45"/>
      <c r="U10" s="67">
        <f>S10/درآمد!$F$12</f>
        <v>-6.2549700402318482E-6</v>
      </c>
      <c r="W10" s="58"/>
    </row>
    <row r="11" spans="1:23" ht="21.75" customHeight="1" x14ac:dyDescent="0.2">
      <c r="A11" s="29" t="s">
        <v>50</v>
      </c>
      <c r="C11" s="37">
        <v>0</v>
      </c>
      <c r="D11" s="45"/>
      <c r="E11" s="41">
        <v>1322910614</v>
      </c>
      <c r="F11" s="41"/>
      <c r="G11" s="41">
        <v>-1168108621</v>
      </c>
      <c r="H11" s="41"/>
      <c r="I11" s="41">
        <f t="shared" si="0"/>
        <v>154801993</v>
      </c>
      <c r="J11" s="41"/>
      <c r="K11" s="67">
        <f>I11/درآمد!$F$12</f>
        <v>3.2760800673132569E-4</v>
      </c>
      <c r="L11" s="41"/>
      <c r="M11" s="41">
        <v>552740500</v>
      </c>
      <c r="N11" s="41"/>
      <c r="O11" s="78">
        <v>0</v>
      </c>
      <c r="P11" s="41"/>
      <c r="Q11" s="41">
        <v>-1304985822</v>
      </c>
      <c r="R11" s="41"/>
      <c r="S11" s="41">
        <f t="shared" si="1"/>
        <v>-752245322</v>
      </c>
      <c r="T11" s="45"/>
      <c r="U11" s="67">
        <f>S11/درآمد!$F$12</f>
        <v>-1.5919794424958359E-3</v>
      </c>
      <c r="W11" s="58"/>
    </row>
    <row r="12" spans="1:23" ht="21.75" customHeight="1" x14ac:dyDescent="0.2">
      <c r="A12" s="29" t="s">
        <v>64</v>
      </c>
      <c r="C12" s="37">
        <v>0</v>
      </c>
      <c r="D12" s="45"/>
      <c r="E12" s="41">
        <v>362144344</v>
      </c>
      <c r="F12" s="41"/>
      <c r="G12" s="41">
        <v>-290189311</v>
      </c>
      <c r="H12" s="41"/>
      <c r="I12" s="41">
        <f t="shared" si="0"/>
        <v>71955033</v>
      </c>
      <c r="J12" s="41"/>
      <c r="K12" s="67">
        <f>I12/درآمد!$F$12</f>
        <v>1.5227869149860856E-4</v>
      </c>
      <c r="L12" s="41"/>
      <c r="M12" s="41">
        <v>23730000</v>
      </c>
      <c r="N12" s="41"/>
      <c r="O12" s="78">
        <v>0</v>
      </c>
      <c r="P12" s="41"/>
      <c r="Q12" s="41">
        <v>-290189311</v>
      </c>
      <c r="R12" s="41"/>
      <c r="S12" s="41">
        <f t="shared" si="1"/>
        <v>-266459311</v>
      </c>
      <c r="T12" s="45"/>
      <c r="U12" s="67">
        <f>S12/درآمد!$F$12</f>
        <v>-5.6390878476424015E-4</v>
      </c>
      <c r="W12" s="58"/>
    </row>
    <row r="13" spans="1:23" ht="21.75" customHeight="1" x14ac:dyDescent="0.2">
      <c r="A13" s="29" t="s">
        <v>53</v>
      </c>
      <c r="C13" s="37">
        <v>0</v>
      </c>
      <c r="D13" s="45"/>
      <c r="E13" s="41">
        <v>325534476</v>
      </c>
      <c r="F13" s="41"/>
      <c r="G13" s="41">
        <v>0</v>
      </c>
      <c r="H13" s="41"/>
      <c r="I13" s="41">
        <f t="shared" si="0"/>
        <v>325534476</v>
      </c>
      <c r="J13" s="41"/>
      <c r="K13" s="67">
        <f>I13/درآمد!$F$12</f>
        <v>6.8892976594097592E-4</v>
      </c>
      <c r="L13" s="41"/>
      <c r="M13" s="41">
        <v>89452000</v>
      </c>
      <c r="N13" s="41"/>
      <c r="O13" s="78">
        <v>-570690070</v>
      </c>
      <c r="P13" s="41"/>
      <c r="Q13" s="41">
        <v>0</v>
      </c>
      <c r="R13" s="41"/>
      <c r="S13" s="41">
        <f t="shared" si="1"/>
        <v>-481238070</v>
      </c>
      <c r="T13" s="45"/>
      <c r="U13" s="67">
        <f>S13/درآمد!$F$12</f>
        <v>-1.0184458340657811E-3</v>
      </c>
      <c r="W13" s="58"/>
    </row>
    <row r="14" spans="1:23" ht="21.75" customHeight="1" x14ac:dyDescent="0.2">
      <c r="A14" s="29" t="s">
        <v>58</v>
      </c>
      <c r="C14" s="37">
        <v>0</v>
      </c>
      <c r="D14" s="45"/>
      <c r="E14" s="41">
        <v>1153098000</v>
      </c>
      <c r="F14" s="41"/>
      <c r="G14" s="41">
        <v>0</v>
      </c>
      <c r="H14" s="41"/>
      <c r="I14" s="41">
        <f t="shared" si="0"/>
        <v>1153098000</v>
      </c>
      <c r="J14" s="41"/>
      <c r="K14" s="67">
        <f>I14/درآمد!$F$12</f>
        <v>2.440305386416299E-3</v>
      </c>
      <c r="L14" s="41"/>
      <c r="M14" s="41">
        <v>1900000000</v>
      </c>
      <c r="N14" s="41"/>
      <c r="O14" s="78">
        <v>1530837000</v>
      </c>
      <c r="P14" s="41"/>
      <c r="Q14" s="41">
        <v>0</v>
      </c>
      <c r="R14" s="41"/>
      <c r="S14" s="41">
        <f t="shared" si="1"/>
        <v>3430837000</v>
      </c>
      <c r="T14" s="45"/>
      <c r="U14" s="67">
        <f>S14/درآمد!$F$12</f>
        <v>7.2606925092371473E-3</v>
      </c>
      <c r="W14" s="58"/>
    </row>
    <row r="15" spans="1:23" ht="21.75" customHeight="1" x14ac:dyDescent="0.2">
      <c r="A15" s="29" t="s">
        <v>61</v>
      </c>
      <c r="C15" s="37">
        <v>0</v>
      </c>
      <c r="D15" s="45"/>
      <c r="E15" s="41">
        <v>27883931</v>
      </c>
      <c r="F15" s="41"/>
      <c r="G15" s="41">
        <v>-18178626</v>
      </c>
      <c r="H15" s="41"/>
      <c r="I15" s="41">
        <f t="shared" si="0"/>
        <v>9705305</v>
      </c>
      <c r="J15" s="41"/>
      <c r="K15" s="67">
        <f>I15/درآمد!$F$12</f>
        <v>2.0539371387612362E-5</v>
      </c>
      <c r="L15" s="41"/>
      <c r="M15" s="41">
        <v>1000000</v>
      </c>
      <c r="N15" s="41"/>
      <c r="O15" s="78">
        <v>0</v>
      </c>
      <c r="P15" s="41"/>
      <c r="Q15" s="41">
        <v>-18184065</v>
      </c>
      <c r="R15" s="41"/>
      <c r="S15" s="41">
        <f t="shared" si="1"/>
        <v>-17184065</v>
      </c>
      <c r="T15" s="45"/>
      <c r="U15" s="67">
        <f>S15/درآمد!$F$12</f>
        <v>-3.6366697696143606E-5</v>
      </c>
      <c r="W15" s="58"/>
    </row>
    <row r="16" spans="1:23" ht="21.75" customHeight="1" x14ac:dyDescent="0.2">
      <c r="A16" s="29" t="s">
        <v>57</v>
      </c>
      <c r="C16" s="37">
        <v>0</v>
      </c>
      <c r="D16" s="45"/>
      <c r="E16" s="41">
        <v>28300337950</v>
      </c>
      <c r="F16" s="41"/>
      <c r="G16" s="41">
        <v>0</v>
      </c>
      <c r="H16" s="41"/>
      <c r="I16" s="41">
        <f t="shared" si="0"/>
        <v>28300337950</v>
      </c>
      <c r="J16" s="41"/>
      <c r="K16" s="67">
        <f>I16/درآمد!$F$12</f>
        <v>5.9892105559793359E-2</v>
      </c>
      <c r="L16" s="41"/>
      <c r="M16" s="41">
        <v>0</v>
      </c>
      <c r="N16" s="41"/>
      <c r="O16" s="78">
        <v>81277055436</v>
      </c>
      <c r="P16" s="41"/>
      <c r="Q16" s="41">
        <v>0</v>
      </c>
      <c r="R16" s="41"/>
      <c r="S16" s="41">
        <f t="shared" si="1"/>
        <v>81277055436</v>
      </c>
      <c r="T16" s="45"/>
      <c r="U16" s="67">
        <f>S16/درآمد!$F$12</f>
        <v>0.17200692063686429</v>
      </c>
      <c r="W16" s="58"/>
    </row>
    <row r="17" spans="1:23" ht="21.75" customHeight="1" x14ac:dyDescent="0.2">
      <c r="A17" s="29" t="s">
        <v>49</v>
      </c>
      <c r="C17" s="37">
        <v>0</v>
      </c>
      <c r="D17" s="45"/>
      <c r="E17" s="41">
        <v>1263029989</v>
      </c>
      <c r="F17" s="41"/>
      <c r="G17" s="41">
        <v>0</v>
      </c>
      <c r="H17" s="41"/>
      <c r="I17" s="41">
        <f t="shared" si="0"/>
        <v>1263029989</v>
      </c>
      <c r="J17" s="41"/>
      <c r="K17" s="67">
        <f>I17/درآمد!$F$12</f>
        <v>2.6729548445683011E-3</v>
      </c>
      <c r="L17" s="41"/>
      <c r="M17" s="41">
        <v>4648500000</v>
      </c>
      <c r="N17" s="41"/>
      <c r="O17" s="78">
        <v>-7855430427</v>
      </c>
      <c r="P17" s="41"/>
      <c r="Q17" s="41">
        <v>-105600196</v>
      </c>
      <c r="R17" s="41"/>
      <c r="S17" s="41">
        <f t="shared" si="1"/>
        <v>-3312530623</v>
      </c>
      <c r="T17" s="45"/>
      <c r="U17" s="67">
        <f>S17/درآمد!$F$12</f>
        <v>-7.0103203040642152E-3</v>
      </c>
      <c r="W17" s="58"/>
    </row>
    <row r="18" spans="1:23" ht="21.75" customHeight="1" x14ac:dyDescent="0.2">
      <c r="A18" s="29" t="s">
        <v>55</v>
      </c>
      <c r="C18" s="37">
        <v>0</v>
      </c>
      <c r="D18" s="45"/>
      <c r="E18" s="41">
        <v>4590809562</v>
      </c>
      <c r="F18" s="41"/>
      <c r="G18" s="41">
        <v>0</v>
      </c>
      <c r="H18" s="41"/>
      <c r="I18" s="41">
        <f t="shared" si="0"/>
        <v>4590809562</v>
      </c>
      <c r="J18" s="41"/>
      <c r="K18" s="67">
        <f>I18/درآمد!$F$12</f>
        <v>9.7155465555920223E-3</v>
      </c>
      <c r="L18" s="41"/>
      <c r="M18" s="41">
        <v>0</v>
      </c>
      <c r="N18" s="41"/>
      <c r="O18" s="78">
        <v>-9959102084</v>
      </c>
      <c r="P18" s="41"/>
      <c r="Q18" s="41">
        <v>-11948260</v>
      </c>
      <c r="R18" s="41"/>
      <c r="S18" s="41">
        <f t="shared" si="1"/>
        <v>-9971050344</v>
      </c>
      <c r="T18" s="45"/>
      <c r="U18" s="67">
        <f>S18/درآمد!$F$12</f>
        <v>-2.1101769201482694E-2</v>
      </c>
      <c r="W18" s="58"/>
    </row>
    <row r="19" spans="1:23" ht="21.75" customHeight="1" x14ac:dyDescent="0.2">
      <c r="A19" s="29" t="s">
        <v>19</v>
      </c>
      <c r="C19" s="37">
        <v>0</v>
      </c>
      <c r="D19" s="45"/>
      <c r="E19" s="41">
        <v>-435304436</v>
      </c>
      <c r="F19" s="41"/>
      <c r="G19" s="41">
        <v>0</v>
      </c>
      <c r="H19" s="41"/>
      <c r="I19" s="41">
        <f t="shared" si="0"/>
        <v>-435304436</v>
      </c>
      <c r="J19" s="41"/>
      <c r="K19" s="67">
        <f>I19/درآمد!$F$12</f>
        <v>-9.2123632154570475E-4</v>
      </c>
      <c r="L19" s="41"/>
      <c r="M19" s="41">
        <v>4241060000</v>
      </c>
      <c r="N19" s="41"/>
      <c r="O19" s="78">
        <v>-5995098692</v>
      </c>
      <c r="P19" s="41"/>
      <c r="Q19" s="41">
        <v>-21502246</v>
      </c>
      <c r="R19" s="41"/>
      <c r="S19" s="41">
        <f t="shared" si="1"/>
        <v>-1775540938</v>
      </c>
      <c r="T19" s="45"/>
      <c r="U19" s="67">
        <f>S19/درآمد!$F$12</f>
        <v>-3.757583583358958E-3</v>
      </c>
      <c r="W19" s="58"/>
    </row>
    <row r="20" spans="1:23" ht="21.75" customHeight="1" x14ac:dyDescent="0.2">
      <c r="A20" s="29" t="s">
        <v>46</v>
      </c>
      <c r="C20" s="37">
        <v>0</v>
      </c>
      <c r="D20" s="45"/>
      <c r="E20" s="41">
        <v>-63564647</v>
      </c>
      <c r="F20" s="41"/>
      <c r="G20" s="41">
        <v>0</v>
      </c>
      <c r="H20" s="41"/>
      <c r="I20" s="41">
        <f t="shared" si="0"/>
        <v>-63564647</v>
      </c>
      <c r="J20" s="41"/>
      <c r="K20" s="67">
        <f>I20/درآمد!$F$12</f>
        <v>-1.3452208785354812E-4</v>
      </c>
      <c r="L20" s="41"/>
      <c r="M20" s="41">
        <v>0</v>
      </c>
      <c r="N20" s="41"/>
      <c r="O20" s="78">
        <v>-47779114</v>
      </c>
      <c r="P20" s="41"/>
      <c r="Q20" s="41">
        <v>0</v>
      </c>
      <c r="R20" s="41"/>
      <c r="S20" s="41">
        <f t="shared" si="1"/>
        <v>-47779114</v>
      </c>
      <c r="T20" s="45"/>
      <c r="U20" s="67">
        <f>S20/درآمد!$F$12</f>
        <v>-1.0111510838835763E-4</v>
      </c>
      <c r="W20" s="58"/>
    </row>
    <row r="21" spans="1:23" ht="21.75" customHeight="1" x14ac:dyDescent="0.2">
      <c r="A21" s="29" t="s">
        <v>54</v>
      </c>
      <c r="C21" s="37">
        <v>0</v>
      </c>
      <c r="D21" s="45"/>
      <c r="E21" s="41">
        <v>1562366956</v>
      </c>
      <c r="F21" s="41"/>
      <c r="G21" s="41">
        <v>0</v>
      </c>
      <c r="H21" s="41"/>
      <c r="I21" s="41">
        <f t="shared" si="0"/>
        <v>1562366956</v>
      </c>
      <c r="J21" s="41"/>
      <c r="K21" s="67">
        <f>I21/درآمد!$F$12</f>
        <v>3.3064427293132384E-3</v>
      </c>
      <c r="L21" s="41"/>
      <c r="M21" s="41">
        <v>0</v>
      </c>
      <c r="N21" s="41"/>
      <c r="O21" s="78">
        <v>416066102</v>
      </c>
      <c r="P21" s="41"/>
      <c r="Q21" s="41">
        <v>0</v>
      </c>
      <c r="R21" s="41"/>
      <c r="S21" s="41">
        <f t="shared" si="1"/>
        <v>416066102</v>
      </c>
      <c r="T21" s="45"/>
      <c r="U21" s="67">
        <f>S21/درآمد!$F$12</f>
        <v>8.805221670801903E-4</v>
      </c>
      <c r="W21" s="58"/>
    </row>
    <row r="22" spans="1:23" ht="21.75" customHeight="1" x14ac:dyDescent="0.2">
      <c r="A22" s="29" t="s">
        <v>51</v>
      </c>
      <c r="C22" s="37">
        <v>0</v>
      </c>
      <c r="D22" s="45"/>
      <c r="E22" s="41">
        <v>64127974</v>
      </c>
      <c r="F22" s="41"/>
      <c r="G22" s="41">
        <v>0</v>
      </c>
      <c r="H22" s="41"/>
      <c r="I22" s="41">
        <f t="shared" si="0"/>
        <v>64127974</v>
      </c>
      <c r="J22" s="41"/>
      <c r="K22" s="67">
        <f>I22/درآمد!$F$12</f>
        <v>1.3571425878126957E-4</v>
      </c>
      <c r="L22" s="41"/>
      <c r="M22" s="41">
        <v>0</v>
      </c>
      <c r="N22" s="41"/>
      <c r="O22" s="78">
        <v>178677832</v>
      </c>
      <c r="P22" s="41"/>
      <c r="Q22" s="41">
        <v>-1449415</v>
      </c>
      <c r="R22" s="41"/>
      <c r="S22" s="41">
        <f t="shared" si="1"/>
        <v>177228417</v>
      </c>
      <c r="T22" s="45"/>
      <c r="U22" s="67">
        <f>S22/درآمد!$F$12</f>
        <v>3.7506912736916893E-4</v>
      </c>
      <c r="W22" s="58"/>
    </row>
    <row r="23" spans="1:23" ht="21.75" customHeight="1" x14ac:dyDescent="0.2">
      <c r="A23" s="29" t="s">
        <v>47</v>
      </c>
      <c r="C23" s="37">
        <v>0</v>
      </c>
      <c r="D23" s="45"/>
      <c r="E23" s="41">
        <v>3770153316</v>
      </c>
      <c r="F23" s="41"/>
      <c r="G23" s="41">
        <v>-3076343773</v>
      </c>
      <c r="H23" s="41"/>
      <c r="I23" s="41">
        <f t="shared" si="0"/>
        <v>693809543</v>
      </c>
      <c r="J23" s="41"/>
      <c r="K23" s="67">
        <f>I23/درآمد!$F$12</f>
        <v>1.4683115961782354E-3</v>
      </c>
      <c r="L23" s="41"/>
      <c r="M23" s="41">
        <v>0</v>
      </c>
      <c r="N23" s="41"/>
      <c r="O23" s="78">
        <v>0</v>
      </c>
      <c r="P23" s="41"/>
      <c r="Q23" s="41">
        <v>-3076343773</v>
      </c>
      <c r="R23" s="41"/>
      <c r="S23" s="41">
        <f t="shared" si="1"/>
        <v>-3076343773</v>
      </c>
      <c r="T23" s="45"/>
      <c r="U23" s="67">
        <f>S23/درآمد!$F$12</f>
        <v>-6.510477235863856E-3</v>
      </c>
      <c r="W23" s="58"/>
    </row>
    <row r="24" spans="1:23" ht="21.75" customHeight="1" x14ac:dyDescent="0.2">
      <c r="A24" s="29" t="s">
        <v>59</v>
      </c>
      <c r="C24" s="37">
        <v>0</v>
      </c>
      <c r="D24" s="45"/>
      <c r="E24" s="41">
        <v>343189799</v>
      </c>
      <c r="F24" s="41"/>
      <c r="G24" s="41">
        <v>229566</v>
      </c>
      <c r="H24" s="41"/>
      <c r="I24" s="41">
        <f t="shared" si="0"/>
        <v>343419365</v>
      </c>
      <c r="J24" s="41"/>
      <c r="K24" s="67">
        <f>I24/درآمد!$F$12</f>
        <v>7.2677961995352091E-4</v>
      </c>
      <c r="L24" s="41"/>
      <c r="M24" s="41">
        <v>0</v>
      </c>
      <c r="N24" s="41"/>
      <c r="O24" s="78">
        <v>64215639</v>
      </c>
      <c r="P24" s="41"/>
      <c r="Q24" s="41">
        <v>-788511269</v>
      </c>
      <c r="R24" s="41"/>
      <c r="S24" s="41">
        <f t="shared" si="1"/>
        <v>-724295630</v>
      </c>
      <c r="T24" s="45"/>
      <c r="U24" s="67">
        <f>S24/درآمد!$F$12</f>
        <v>-1.5328294102034577E-3</v>
      </c>
      <c r="W24" s="58"/>
    </row>
    <row r="25" spans="1:23" ht="21.75" customHeight="1" x14ac:dyDescent="0.2">
      <c r="A25" s="29" t="s">
        <v>37</v>
      </c>
      <c r="C25" s="37">
        <v>0</v>
      </c>
      <c r="D25" s="45"/>
      <c r="E25" s="41">
        <v>75602871</v>
      </c>
      <c r="F25" s="41"/>
      <c r="G25" s="41">
        <v>0</v>
      </c>
      <c r="H25" s="41"/>
      <c r="I25" s="41">
        <f t="shared" si="0"/>
        <v>75602871</v>
      </c>
      <c r="J25" s="41"/>
      <c r="K25" s="67">
        <f>I25/درآمد!$F$12</f>
        <v>1.5999862399365588E-4</v>
      </c>
      <c r="L25" s="41"/>
      <c r="M25" s="41">
        <v>28848600</v>
      </c>
      <c r="N25" s="41"/>
      <c r="O25" s="78">
        <v>-113417295</v>
      </c>
      <c r="P25" s="41"/>
      <c r="Q25" s="41">
        <v>-2003</v>
      </c>
      <c r="R25" s="41"/>
      <c r="S25" s="41">
        <f t="shared" si="1"/>
        <v>-84570698</v>
      </c>
      <c r="T25" s="45"/>
      <c r="U25" s="67">
        <f>S25/درآمد!$F$12</f>
        <v>-1.7897726807468759E-4</v>
      </c>
      <c r="W25" s="58"/>
    </row>
    <row r="26" spans="1:23" ht="21.75" customHeight="1" x14ac:dyDescent="0.2">
      <c r="A26" s="29" t="s">
        <v>44</v>
      </c>
      <c r="C26" s="37">
        <v>0</v>
      </c>
      <c r="D26" s="45"/>
      <c r="E26" s="41">
        <v>189733329</v>
      </c>
      <c r="F26" s="41"/>
      <c r="G26" s="41">
        <v>0</v>
      </c>
      <c r="H26" s="41"/>
      <c r="I26" s="41">
        <f t="shared" si="0"/>
        <v>189733329</v>
      </c>
      <c r="J26" s="41"/>
      <c r="K26" s="67">
        <f>I26/درآمد!$F$12</f>
        <v>4.0153331697860529E-4</v>
      </c>
      <c r="L26" s="41"/>
      <c r="M26" s="41">
        <v>500640000</v>
      </c>
      <c r="N26" s="41"/>
      <c r="O26" s="78">
        <v>294665312</v>
      </c>
      <c r="P26" s="41"/>
      <c r="Q26" s="41">
        <v>1665547239</v>
      </c>
      <c r="R26" s="41"/>
      <c r="S26" s="41">
        <f t="shared" si="1"/>
        <v>2460852551</v>
      </c>
      <c r="T26" s="45"/>
      <c r="U26" s="67">
        <f>S26/درآمد!$F$12</f>
        <v>5.2079109801435701E-3</v>
      </c>
      <c r="W26" s="58"/>
    </row>
    <row r="27" spans="1:23" ht="21.75" customHeight="1" x14ac:dyDescent="0.2">
      <c r="A27" s="29" t="s">
        <v>590</v>
      </c>
      <c r="C27" s="37">
        <v>0</v>
      </c>
      <c r="D27" s="45"/>
      <c r="E27" s="41">
        <v>357213844</v>
      </c>
      <c r="F27" s="41"/>
      <c r="G27" s="41">
        <v>-322678876</v>
      </c>
      <c r="H27" s="41"/>
      <c r="I27" s="41">
        <f t="shared" si="0"/>
        <v>34534968</v>
      </c>
      <c r="J27" s="41"/>
      <c r="K27" s="67">
        <f>I27/درآمد!$F$12</f>
        <v>7.3086475243313681E-5</v>
      </c>
      <c r="L27" s="41"/>
      <c r="M27" s="41">
        <v>0</v>
      </c>
      <c r="N27" s="41"/>
      <c r="O27" s="78">
        <v>0</v>
      </c>
      <c r="P27" s="41"/>
      <c r="Q27" s="41">
        <v>-320481880</v>
      </c>
      <c r="R27" s="41"/>
      <c r="S27" s="41">
        <f t="shared" si="1"/>
        <v>-320481880</v>
      </c>
      <c r="T27" s="45"/>
      <c r="U27" s="67">
        <f>S27/درآمد!$F$12</f>
        <v>-6.7823693910909737E-4</v>
      </c>
      <c r="W27" s="58"/>
    </row>
    <row r="28" spans="1:23" ht="21.75" customHeight="1" x14ac:dyDescent="0.2">
      <c r="A28" s="29" t="s">
        <v>67</v>
      </c>
      <c r="C28" s="37">
        <v>0</v>
      </c>
      <c r="D28" s="45"/>
      <c r="E28" s="41">
        <v>-105419002</v>
      </c>
      <c r="F28" s="41"/>
      <c r="G28" s="41">
        <v>0</v>
      </c>
      <c r="H28" s="41"/>
      <c r="I28" s="41">
        <f t="shared" si="0"/>
        <v>-105419002</v>
      </c>
      <c r="J28" s="41"/>
      <c r="K28" s="67">
        <f>I28/درآمد!$F$12</f>
        <v>-2.2309860776033831E-4</v>
      </c>
      <c r="L28" s="41"/>
      <c r="M28" s="41">
        <v>200000000</v>
      </c>
      <c r="N28" s="41"/>
      <c r="O28" s="78">
        <v>326477718</v>
      </c>
      <c r="P28" s="41"/>
      <c r="Q28" s="41">
        <v>729207534</v>
      </c>
      <c r="R28" s="41"/>
      <c r="S28" s="41">
        <f t="shared" si="1"/>
        <v>1255685252</v>
      </c>
      <c r="T28" s="45"/>
      <c r="U28" s="67">
        <f>S28/درآمد!$F$12</f>
        <v>2.6574111516099305E-3</v>
      </c>
      <c r="W28" s="58"/>
    </row>
    <row r="29" spans="1:23" ht="21.75" customHeight="1" x14ac:dyDescent="0.2">
      <c r="A29" s="29" t="s">
        <v>41</v>
      </c>
      <c r="C29" s="37">
        <v>0</v>
      </c>
      <c r="D29" s="45"/>
      <c r="E29" s="41">
        <v>-4893741</v>
      </c>
      <c r="F29" s="41"/>
      <c r="G29" s="41">
        <v>5515986</v>
      </c>
      <c r="H29" s="41"/>
      <c r="I29" s="41">
        <f t="shared" si="0"/>
        <v>622245</v>
      </c>
      <c r="J29" s="41"/>
      <c r="K29" s="67">
        <f>I29/درآمد!$F$12</f>
        <v>1.3168593000513486E-6</v>
      </c>
      <c r="L29" s="41"/>
      <c r="M29" s="41">
        <v>26508650</v>
      </c>
      <c r="N29" s="41"/>
      <c r="O29" s="78">
        <v>0</v>
      </c>
      <c r="P29" s="41"/>
      <c r="Q29" s="41">
        <v>-2897061</v>
      </c>
      <c r="R29" s="41"/>
      <c r="S29" s="41">
        <f t="shared" si="1"/>
        <v>23611589</v>
      </c>
      <c r="T29" s="45"/>
      <c r="U29" s="67">
        <f>S29/درآمد!$F$12</f>
        <v>4.9969289530072757E-5</v>
      </c>
      <c r="W29" s="58"/>
    </row>
    <row r="30" spans="1:23" ht="21.75" customHeight="1" x14ac:dyDescent="0.2">
      <c r="A30" s="29" t="s">
        <v>283</v>
      </c>
      <c r="C30" s="37">
        <v>0</v>
      </c>
      <c r="D30" s="45"/>
      <c r="E30" s="41">
        <v>2425516629</v>
      </c>
      <c r="F30" s="41"/>
      <c r="G30" s="41">
        <v>0</v>
      </c>
      <c r="H30" s="41"/>
      <c r="I30" s="41">
        <f t="shared" si="0"/>
        <v>2425516629</v>
      </c>
      <c r="J30" s="41"/>
      <c r="K30" s="67">
        <f>I30/درآمد!$F$12</f>
        <v>5.1331294431097825E-3</v>
      </c>
      <c r="L30" s="41"/>
      <c r="M30" s="41">
        <v>0</v>
      </c>
      <c r="N30" s="41"/>
      <c r="O30" s="78">
        <v>4783948422</v>
      </c>
      <c r="P30" s="41"/>
      <c r="Q30" s="41">
        <v>0</v>
      </c>
      <c r="R30" s="41"/>
      <c r="S30" s="41">
        <f t="shared" si="1"/>
        <v>4783948422</v>
      </c>
      <c r="T30" s="45"/>
      <c r="U30" s="67">
        <f>S30/درآمد!$F$12</f>
        <v>1.0124287009902326E-2</v>
      </c>
      <c r="W30" s="58"/>
    </row>
    <row r="31" spans="1:23" ht="21.75" customHeight="1" x14ac:dyDescent="0.2">
      <c r="A31" s="29" t="s">
        <v>40</v>
      </c>
      <c r="C31" s="37">
        <v>0</v>
      </c>
      <c r="D31" s="45"/>
      <c r="E31" s="41">
        <v>1972668714</v>
      </c>
      <c r="F31" s="41"/>
      <c r="G31" s="41">
        <v>-1347823922</v>
      </c>
      <c r="H31" s="41"/>
      <c r="I31" s="41">
        <f t="shared" si="0"/>
        <v>624844792</v>
      </c>
      <c r="J31" s="41"/>
      <c r="K31" s="67">
        <f>I31/درآمد!$F$12</f>
        <v>1.3223612490801059E-3</v>
      </c>
      <c r="L31" s="41"/>
      <c r="M31" s="41">
        <v>0</v>
      </c>
      <c r="N31" s="41"/>
      <c r="O31" s="78">
        <v>0</v>
      </c>
      <c r="P31" s="41"/>
      <c r="Q31" s="41">
        <v>-1347772304</v>
      </c>
      <c r="R31" s="41"/>
      <c r="S31" s="41">
        <f t="shared" si="1"/>
        <v>-1347772304</v>
      </c>
      <c r="T31" s="45"/>
      <c r="U31" s="67">
        <f>S31/درآمد!$F$12</f>
        <v>-2.8522953063086619E-3</v>
      </c>
      <c r="W31" s="58"/>
    </row>
    <row r="32" spans="1:23" ht="21.75" customHeight="1" x14ac:dyDescent="0.2">
      <c r="A32" s="29" t="s">
        <v>29</v>
      </c>
      <c r="C32" s="37">
        <v>0</v>
      </c>
      <c r="D32" s="45"/>
      <c r="E32" s="41">
        <v>1569422722</v>
      </c>
      <c r="F32" s="41"/>
      <c r="G32" s="41">
        <v>-1149654936</v>
      </c>
      <c r="H32" s="41"/>
      <c r="I32" s="41">
        <f t="shared" si="0"/>
        <v>419767786</v>
      </c>
      <c r="J32" s="41"/>
      <c r="K32" s="67">
        <f>I32/درآمد!$F$12</f>
        <v>8.8835605405598167E-4</v>
      </c>
      <c r="L32" s="41"/>
      <c r="M32" s="41">
        <v>0</v>
      </c>
      <c r="N32" s="41"/>
      <c r="O32" s="78">
        <v>702913</v>
      </c>
      <c r="P32" s="41"/>
      <c r="Q32" s="41">
        <v>-1149505630</v>
      </c>
      <c r="R32" s="41"/>
      <c r="S32" s="41">
        <f t="shared" si="1"/>
        <v>-1148802717</v>
      </c>
      <c r="T32" s="45"/>
      <c r="U32" s="67">
        <f>S32/درآمد!$F$12</f>
        <v>-2.4312152637718382E-3</v>
      </c>
      <c r="W32" s="58"/>
    </row>
    <row r="33" spans="1:23" ht="21.75" customHeight="1" x14ac:dyDescent="0.2">
      <c r="A33" s="29" t="s">
        <v>31</v>
      </c>
      <c r="C33" s="37">
        <v>0</v>
      </c>
      <c r="D33" s="45"/>
      <c r="E33" s="41">
        <v>15414431125</v>
      </c>
      <c r="F33" s="41"/>
      <c r="G33" s="41">
        <v>-10700748527</v>
      </c>
      <c r="H33" s="41"/>
      <c r="I33" s="41">
        <f t="shared" si="0"/>
        <v>4713682598</v>
      </c>
      <c r="J33" s="41"/>
      <c r="K33" s="67">
        <f>I33/درآمد!$F$12</f>
        <v>9.9755831974005452E-3</v>
      </c>
      <c r="L33" s="41"/>
      <c r="M33" s="41">
        <v>0</v>
      </c>
      <c r="N33" s="41"/>
      <c r="O33" s="78">
        <v>0</v>
      </c>
      <c r="P33" s="41"/>
      <c r="Q33" s="41">
        <v>-10959068617</v>
      </c>
      <c r="R33" s="41"/>
      <c r="S33" s="41">
        <f t="shared" si="1"/>
        <v>-10959068617</v>
      </c>
      <c r="T33" s="45"/>
      <c r="U33" s="67">
        <f>S33/درآمد!$F$12</f>
        <v>-2.3192715776257457E-2</v>
      </c>
      <c r="W33" s="58"/>
    </row>
    <row r="34" spans="1:23" ht="21.75" customHeight="1" x14ac:dyDescent="0.2">
      <c r="A34" s="29" t="s">
        <v>142</v>
      </c>
      <c r="C34" s="37">
        <v>0</v>
      </c>
      <c r="D34" s="45"/>
      <c r="E34" s="41">
        <v>-2034590529</v>
      </c>
      <c r="F34" s="41"/>
      <c r="G34" s="41">
        <v>2101728797</v>
      </c>
      <c r="H34" s="41"/>
      <c r="I34" s="41">
        <f t="shared" si="0"/>
        <v>67138268</v>
      </c>
      <c r="J34" s="41"/>
      <c r="K34" s="67">
        <f>I34/درآمد!$F$12</f>
        <v>1.4208495464831353E-4</v>
      </c>
      <c r="L34" s="41"/>
      <c r="M34" s="41">
        <v>0</v>
      </c>
      <c r="N34" s="41"/>
      <c r="O34" s="78">
        <v>-2</v>
      </c>
      <c r="P34" s="41"/>
      <c r="Q34" s="41">
        <v>1329754372</v>
      </c>
      <c r="R34" s="41"/>
      <c r="S34" s="41">
        <f t="shared" si="1"/>
        <v>1329754370</v>
      </c>
      <c r="T34" s="45"/>
      <c r="U34" s="67">
        <f>S34/درآمد!$F$12</f>
        <v>2.8141638886908242E-3</v>
      </c>
      <c r="W34" s="58"/>
    </row>
    <row r="35" spans="1:23" ht="21.75" customHeight="1" x14ac:dyDescent="0.2">
      <c r="A35" s="29" t="s">
        <v>27</v>
      </c>
      <c r="C35" s="37">
        <v>0</v>
      </c>
      <c r="D35" s="45"/>
      <c r="E35" s="41">
        <v>4422976761</v>
      </c>
      <c r="F35" s="41"/>
      <c r="G35" s="41">
        <v>-4458463620</v>
      </c>
      <c r="H35" s="41"/>
      <c r="I35" s="41">
        <f t="shared" si="0"/>
        <v>-35486859</v>
      </c>
      <c r="J35" s="41"/>
      <c r="K35" s="67">
        <f>I35/درآمد!$F$12</f>
        <v>-7.5100965542127137E-5</v>
      </c>
      <c r="L35" s="41"/>
      <c r="M35" s="41">
        <v>0</v>
      </c>
      <c r="N35" s="41"/>
      <c r="O35" s="78">
        <v>0</v>
      </c>
      <c r="P35" s="41"/>
      <c r="Q35" s="41">
        <v>-4458759314</v>
      </c>
      <c r="R35" s="41"/>
      <c r="S35" s="41">
        <f t="shared" si="1"/>
        <v>-4458759314</v>
      </c>
      <c r="T35" s="45"/>
      <c r="U35" s="67">
        <f>S35/درآمد!$F$12</f>
        <v>-9.4360881474844661E-3</v>
      </c>
      <c r="W35" s="58"/>
    </row>
    <row r="36" spans="1:23" ht="21.75" customHeight="1" x14ac:dyDescent="0.2">
      <c r="A36" s="29" t="s">
        <v>84</v>
      </c>
      <c r="C36" s="37">
        <v>0</v>
      </c>
      <c r="D36" s="45"/>
      <c r="E36" s="41">
        <v>-154866362</v>
      </c>
      <c r="F36" s="41"/>
      <c r="G36" s="41">
        <v>160158000</v>
      </c>
      <c r="H36" s="41"/>
      <c r="I36" s="41">
        <f t="shared" si="0"/>
        <v>5291638</v>
      </c>
      <c r="J36" s="41"/>
      <c r="K36" s="67">
        <f>I36/درآمد!$F$12</f>
        <v>1.1198712264148556E-5</v>
      </c>
      <c r="L36" s="41"/>
      <c r="M36" s="41">
        <v>0</v>
      </c>
      <c r="N36" s="41"/>
      <c r="O36" s="78">
        <v>0</v>
      </c>
      <c r="P36" s="41"/>
      <c r="Q36" s="41">
        <v>49016471</v>
      </c>
      <c r="R36" s="41"/>
      <c r="S36" s="41">
        <f t="shared" si="1"/>
        <v>49016471</v>
      </c>
      <c r="T36" s="45"/>
      <c r="U36" s="67">
        <f>S36/درآمد!$F$12</f>
        <v>1.0373373139526589E-4</v>
      </c>
      <c r="W36" s="58"/>
    </row>
    <row r="37" spans="1:23" ht="21.75" customHeight="1" x14ac:dyDescent="0.2">
      <c r="A37" s="29" t="s">
        <v>591</v>
      </c>
      <c r="C37" s="37">
        <v>0</v>
      </c>
      <c r="D37" s="45"/>
      <c r="E37" s="41">
        <v>-9983406</v>
      </c>
      <c r="F37" s="41"/>
      <c r="G37" s="41">
        <v>26220785</v>
      </c>
      <c r="H37" s="41"/>
      <c r="I37" s="41">
        <f t="shared" si="0"/>
        <v>16237379</v>
      </c>
      <c r="J37" s="41"/>
      <c r="K37" s="67">
        <f>I37/درآمد!$F$12</f>
        <v>3.4363222757287669E-5</v>
      </c>
      <c r="L37" s="41"/>
      <c r="M37" s="41">
        <v>0</v>
      </c>
      <c r="N37" s="41"/>
      <c r="O37" s="78">
        <v>0</v>
      </c>
      <c r="P37" s="41"/>
      <c r="Q37" s="41">
        <v>26220785</v>
      </c>
      <c r="R37" s="41"/>
      <c r="S37" s="41">
        <f t="shared" si="1"/>
        <v>26220785</v>
      </c>
      <c r="T37" s="45"/>
      <c r="U37" s="67">
        <f>S37/درآمد!$F$12</f>
        <v>5.5491140277377721E-5</v>
      </c>
      <c r="W37" s="58"/>
    </row>
    <row r="38" spans="1:23" ht="21.75" customHeight="1" x14ac:dyDescent="0.2">
      <c r="A38" s="29" t="s">
        <v>187</v>
      </c>
      <c r="C38" s="37">
        <v>0</v>
      </c>
      <c r="D38" s="45"/>
      <c r="E38" s="41">
        <v>10702021</v>
      </c>
      <c r="F38" s="41"/>
      <c r="G38" s="41">
        <v>38230855</v>
      </c>
      <c r="H38" s="41"/>
      <c r="I38" s="41">
        <f t="shared" si="0"/>
        <v>48932876</v>
      </c>
      <c r="J38" s="41"/>
      <c r="K38" s="67">
        <f>I38/درآمد!$F$12</f>
        <v>1.0355681900032854E-4</v>
      </c>
      <c r="L38" s="41"/>
      <c r="M38" s="41">
        <v>0</v>
      </c>
      <c r="N38" s="41"/>
      <c r="O38" s="78">
        <v>0</v>
      </c>
      <c r="P38" s="41"/>
      <c r="Q38" s="41">
        <v>38230855</v>
      </c>
      <c r="R38" s="41"/>
      <c r="S38" s="41">
        <f t="shared" si="1"/>
        <v>38230855</v>
      </c>
      <c r="T38" s="45"/>
      <c r="U38" s="67">
        <f>S38/درآمد!$F$12</f>
        <v>8.0908094007448193E-5</v>
      </c>
      <c r="W38" s="58"/>
    </row>
    <row r="39" spans="1:23" ht="21.75" customHeight="1" x14ac:dyDescent="0.2">
      <c r="A39" s="29" t="s">
        <v>107</v>
      </c>
      <c r="C39" s="37">
        <v>0</v>
      </c>
      <c r="D39" s="45"/>
      <c r="E39" s="41">
        <v>28088311</v>
      </c>
      <c r="F39" s="41"/>
      <c r="G39" s="41">
        <v>27150281</v>
      </c>
      <c r="H39" s="41"/>
      <c r="I39" s="41">
        <f t="shared" si="0"/>
        <v>55238592</v>
      </c>
      <c r="J39" s="41"/>
      <c r="K39" s="67">
        <f>I39/درآمد!$F$12</f>
        <v>1.1690162813191271E-4</v>
      </c>
      <c r="L39" s="41"/>
      <c r="M39" s="41">
        <v>0</v>
      </c>
      <c r="N39" s="41"/>
      <c r="O39" s="78">
        <v>0</v>
      </c>
      <c r="P39" s="41"/>
      <c r="Q39" s="41">
        <v>27150281</v>
      </c>
      <c r="R39" s="41"/>
      <c r="S39" s="41">
        <f t="shared" si="1"/>
        <v>27150281</v>
      </c>
      <c r="T39" s="45"/>
      <c r="U39" s="67">
        <f>S39/درآمد!$F$12</f>
        <v>5.7458235958275967E-5</v>
      </c>
      <c r="W39" s="58"/>
    </row>
    <row r="40" spans="1:23" ht="21.75" customHeight="1" x14ac:dyDescent="0.2">
      <c r="A40" s="29" t="s">
        <v>32</v>
      </c>
      <c r="C40" s="37">
        <v>0</v>
      </c>
      <c r="D40" s="45"/>
      <c r="E40" s="41">
        <v>-250296</v>
      </c>
      <c r="F40" s="41"/>
      <c r="G40" s="41">
        <v>0</v>
      </c>
      <c r="H40" s="41"/>
      <c r="I40" s="41">
        <f t="shared" si="0"/>
        <v>-250296</v>
      </c>
      <c r="J40" s="41"/>
      <c r="K40" s="67">
        <f>I40/درآمد!$F$12</f>
        <v>-5.2970231237800604E-7</v>
      </c>
      <c r="L40" s="41"/>
      <c r="M40" s="41">
        <v>0</v>
      </c>
      <c r="N40" s="41"/>
      <c r="O40" s="78">
        <v>-250579</v>
      </c>
      <c r="P40" s="41"/>
      <c r="Q40" s="41">
        <v>0</v>
      </c>
      <c r="R40" s="41"/>
      <c r="S40" s="41">
        <f t="shared" si="1"/>
        <v>-250579</v>
      </c>
      <c r="T40" s="45"/>
      <c r="U40" s="67">
        <f>S40/درآمد!$F$12</f>
        <v>-5.3030122628155611E-7</v>
      </c>
      <c r="W40" s="58"/>
    </row>
    <row r="41" spans="1:23" ht="21.75" customHeight="1" x14ac:dyDescent="0.2">
      <c r="A41" s="29" t="s">
        <v>761</v>
      </c>
      <c r="C41" s="68">
        <f>SUM(C9:C40)</f>
        <v>0</v>
      </c>
      <c r="D41" s="45"/>
      <c r="E41" s="68">
        <f>SUM(E9:E40)</f>
        <v>66815771659</v>
      </c>
      <c r="F41" s="41"/>
      <c r="G41" s="68">
        <f>SUM(G9:G40)</f>
        <v>-20175911553</v>
      </c>
      <c r="H41" s="41"/>
      <c r="I41" s="68">
        <f>SUM(I9:I40)</f>
        <v>46639860106</v>
      </c>
      <c r="J41" s="41"/>
      <c r="K41" s="69">
        <f>SUM(K9:K40)</f>
        <v>9.8704101332561939E-2</v>
      </c>
      <c r="L41" s="41"/>
      <c r="M41" s="68">
        <f>SUM(M9:M40)</f>
        <v>12476319750</v>
      </c>
      <c r="N41" s="41"/>
      <c r="O41" s="79">
        <f>SUM(O9:O40)</f>
        <v>63996223750</v>
      </c>
      <c r="P41" s="41"/>
      <c r="Q41" s="68">
        <f>SUM(Q9:Q40)</f>
        <v>-19995029240</v>
      </c>
      <c r="R41" s="41"/>
      <c r="S41" s="68">
        <f>SUM(S9:S40)</f>
        <v>56477514260</v>
      </c>
      <c r="T41" s="45"/>
      <c r="U41" s="69">
        <f>SUM(U9:U40)</f>
        <v>0.11952356370410959</v>
      </c>
      <c r="W41" s="58"/>
    </row>
    <row r="42" spans="1:23" ht="21.75" customHeight="1" x14ac:dyDescent="0.2">
      <c r="A42" s="196">
        <v>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W42" s="58"/>
    </row>
    <row r="43" spans="1:23" ht="21.75" customHeight="1" x14ac:dyDescent="0.2">
      <c r="A43" s="200" t="s">
        <v>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W43" s="58"/>
    </row>
    <row r="44" spans="1:23" ht="21.75" customHeight="1" x14ac:dyDescent="0.2">
      <c r="A44" s="200" t="s">
        <v>259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W44" s="58"/>
    </row>
    <row r="45" spans="1:23" ht="21.75" customHeight="1" x14ac:dyDescent="0.2">
      <c r="A45" s="200" t="s">
        <v>2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W45" s="58"/>
    </row>
    <row r="46" spans="1:23" ht="21.75" customHeight="1" x14ac:dyDescent="0.2">
      <c r="A46" s="216" t="s">
        <v>823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W46" s="58"/>
    </row>
    <row r="47" spans="1:23" ht="21.75" customHeight="1" x14ac:dyDescent="0.2">
      <c r="C47" s="197" t="s">
        <v>274</v>
      </c>
      <c r="D47" s="197"/>
      <c r="E47" s="197"/>
      <c r="F47" s="197"/>
      <c r="G47" s="197"/>
      <c r="H47" s="197"/>
      <c r="I47" s="197"/>
      <c r="J47" s="197"/>
      <c r="K47" s="197"/>
      <c r="M47" s="197" t="s">
        <v>275</v>
      </c>
      <c r="N47" s="197"/>
      <c r="O47" s="197"/>
      <c r="P47" s="197"/>
      <c r="Q47" s="197"/>
      <c r="R47" s="197"/>
      <c r="S47" s="197"/>
      <c r="T47" s="197"/>
      <c r="U47" s="197"/>
      <c r="W47" s="58"/>
    </row>
    <row r="48" spans="1:23" ht="21.75" customHeight="1" x14ac:dyDescent="0.2">
      <c r="C48" s="4"/>
      <c r="D48" s="4"/>
      <c r="E48" s="4"/>
      <c r="F48" s="4"/>
      <c r="G48" s="4"/>
      <c r="H48" s="4"/>
      <c r="I48" s="5" t="s">
        <v>75</v>
      </c>
      <c r="J48" s="32"/>
      <c r="K48" s="32"/>
      <c r="M48" s="4"/>
      <c r="N48" s="4"/>
      <c r="O48" s="225"/>
      <c r="P48" s="4"/>
      <c r="Q48" s="4"/>
      <c r="R48" s="4"/>
      <c r="S48" s="5" t="s">
        <v>75</v>
      </c>
      <c r="T48" s="50"/>
      <c r="U48" s="62"/>
      <c r="W48" s="58"/>
    </row>
    <row r="49" spans="1:23" ht="21.75" customHeight="1" x14ac:dyDescent="0.2">
      <c r="A49" s="31" t="s">
        <v>276</v>
      </c>
      <c r="C49" s="3" t="s">
        <v>277</v>
      </c>
      <c r="D49" s="45"/>
      <c r="E49" s="3" t="s">
        <v>278</v>
      </c>
      <c r="F49" s="45"/>
      <c r="G49" s="3" t="s">
        <v>279</v>
      </c>
      <c r="H49" s="45"/>
      <c r="I49" s="3" t="s">
        <v>247</v>
      </c>
      <c r="J49" s="51"/>
      <c r="K49" s="52" t="s">
        <v>264</v>
      </c>
      <c r="L49" s="45"/>
      <c r="M49" s="34" t="s">
        <v>277</v>
      </c>
      <c r="N49" s="45"/>
      <c r="O49" s="77" t="s">
        <v>278</v>
      </c>
      <c r="P49" s="45"/>
      <c r="Q49" s="34" t="s">
        <v>279</v>
      </c>
      <c r="R49" s="45"/>
      <c r="S49" s="52" t="s">
        <v>247</v>
      </c>
      <c r="T49" s="45"/>
      <c r="U49" s="63" t="s">
        <v>264</v>
      </c>
      <c r="W49" s="58"/>
    </row>
    <row r="50" spans="1:23" ht="21.75" customHeight="1" x14ac:dyDescent="0.2">
      <c r="A50" s="30" t="s">
        <v>762</v>
      </c>
      <c r="C50" s="36">
        <f>C41</f>
        <v>0</v>
      </c>
      <c r="D50" s="45"/>
      <c r="E50" s="36">
        <f>E41</f>
        <v>66815771659</v>
      </c>
      <c r="F50" s="41"/>
      <c r="G50" s="36">
        <f>G41</f>
        <v>-20175911553</v>
      </c>
      <c r="H50" s="41"/>
      <c r="I50" s="36">
        <f>I41</f>
        <v>46639860106</v>
      </c>
      <c r="J50" s="41"/>
      <c r="K50" s="66">
        <f>K41</f>
        <v>9.8704101332561939E-2</v>
      </c>
      <c r="L50" s="41"/>
      <c r="M50" s="36">
        <f>M41</f>
        <v>12476319750</v>
      </c>
      <c r="N50" s="41"/>
      <c r="O50" s="80">
        <f>O41</f>
        <v>63996223750</v>
      </c>
      <c r="P50" s="41"/>
      <c r="Q50" s="36">
        <f>Q41</f>
        <v>-19995029240</v>
      </c>
      <c r="R50" s="41"/>
      <c r="S50" s="36">
        <f>S41</f>
        <v>56477514260</v>
      </c>
      <c r="T50" s="45"/>
      <c r="U50" s="66">
        <f>U41</f>
        <v>0.11952356370410959</v>
      </c>
      <c r="W50" s="58"/>
    </row>
    <row r="51" spans="1:23" ht="21.75" customHeight="1" x14ac:dyDescent="0.2">
      <c r="A51" s="29" t="s">
        <v>34</v>
      </c>
      <c r="C51" s="37">
        <v>0</v>
      </c>
      <c r="D51" s="45"/>
      <c r="E51" s="41">
        <v>-300062681</v>
      </c>
      <c r="F51" s="41"/>
      <c r="G51" s="41">
        <v>-289</v>
      </c>
      <c r="H51" s="41"/>
      <c r="I51" s="41">
        <f t="shared" si="0"/>
        <v>-300062970</v>
      </c>
      <c r="J51" s="41"/>
      <c r="K51" s="67">
        <f>I51/درآمد!$F$12</f>
        <v>-6.3502432746832653E-4</v>
      </c>
      <c r="L51" s="41"/>
      <c r="M51" s="41">
        <v>0</v>
      </c>
      <c r="N51" s="41"/>
      <c r="O51" s="78">
        <v>-1352300419</v>
      </c>
      <c r="P51" s="41"/>
      <c r="Q51" s="41">
        <v>-289</v>
      </c>
      <c r="R51" s="41"/>
      <c r="S51" s="41">
        <f t="shared" si="1"/>
        <v>-1352300708</v>
      </c>
      <c r="T51" s="45"/>
      <c r="U51" s="67">
        <f>S51/درآمد!$F$12</f>
        <v>-2.8618787837520962E-3</v>
      </c>
      <c r="W51" s="58"/>
    </row>
    <row r="52" spans="1:23" ht="21.75" customHeight="1" x14ac:dyDescent="0.2">
      <c r="A52" s="29" t="s">
        <v>146</v>
      </c>
      <c r="C52" s="37">
        <v>0</v>
      </c>
      <c r="D52" s="45"/>
      <c r="E52" s="41">
        <v>-16429637</v>
      </c>
      <c r="F52" s="41"/>
      <c r="G52" s="41">
        <v>96399121</v>
      </c>
      <c r="H52" s="41"/>
      <c r="I52" s="41">
        <f t="shared" ref="I52:I58" si="2">C52+E52+G52</f>
        <v>79969484</v>
      </c>
      <c r="J52" s="41"/>
      <c r="K52" s="67">
        <f>I52/درآمد!$F$12</f>
        <v>1.6923970257006087E-4</v>
      </c>
      <c r="L52" s="41"/>
      <c r="M52" s="41">
        <v>0</v>
      </c>
      <c r="N52" s="41"/>
      <c r="O52" s="78">
        <v>0</v>
      </c>
      <c r="P52" s="41"/>
      <c r="Q52" s="41">
        <v>96399121</v>
      </c>
      <c r="R52" s="41"/>
      <c r="S52" s="41">
        <f t="shared" ref="S52:S58" si="3">M52+O52+Q52</f>
        <v>96399121</v>
      </c>
      <c r="T52" s="45"/>
      <c r="U52" s="67">
        <f>S52/درآمد!$F$12</f>
        <v>2.040098016145172E-4</v>
      </c>
      <c r="W52" s="58"/>
    </row>
    <row r="53" spans="1:23" ht="21.75" customHeight="1" x14ac:dyDescent="0.2">
      <c r="A53" s="29" t="s">
        <v>170</v>
      </c>
      <c r="C53" s="37">
        <v>0</v>
      </c>
      <c r="D53" s="45"/>
      <c r="E53" s="41">
        <v>-7091602765</v>
      </c>
      <c r="F53" s="41"/>
      <c r="G53" s="41">
        <v>18978208893</v>
      </c>
      <c r="H53" s="41"/>
      <c r="I53" s="41">
        <f t="shared" si="2"/>
        <v>11886606128</v>
      </c>
      <c r="J53" s="41"/>
      <c r="K53" s="67">
        <f>I53/درآمد!$F$12</f>
        <v>2.5155666699939978E-2</v>
      </c>
      <c r="L53" s="41"/>
      <c r="M53" s="41">
        <v>0</v>
      </c>
      <c r="N53" s="41"/>
      <c r="O53" s="78">
        <v>0</v>
      </c>
      <c r="P53" s="41"/>
      <c r="Q53" s="41">
        <v>18965168767</v>
      </c>
      <c r="R53" s="41"/>
      <c r="S53" s="41">
        <f t="shared" si="3"/>
        <v>18965168767</v>
      </c>
      <c r="T53" s="45"/>
      <c r="U53" s="67">
        <f>S53/درآمد!$F$12</f>
        <v>4.0136053914241687E-2</v>
      </c>
      <c r="W53" s="58"/>
    </row>
    <row r="54" spans="1:23" ht="21.75" customHeight="1" x14ac:dyDescent="0.2">
      <c r="A54" s="29" t="s">
        <v>186</v>
      </c>
      <c r="C54" s="37">
        <v>0</v>
      </c>
      <c r="D54" s="45"/>
      <c r="E54" s="41">
        <v>-6471598917</v>
      </c>
      <c r="F54" s="41"/>
      <c r="G54" s="41">
        <v>4199468504</v>
      </c>
      <c r="H54" s="41"/>
      <c r="I54" s="41">
        <f t="shared" si="2"/>
        <v>-2272130413</v>
      </c>
      <c r="J54" s="41"/>
      <c r="K54" s="67">
        <f>I54/درآمد!$F$12</f>
        <v>-4.8085176502640622E-3</v>
      </c>
      <c r="L54" s="41"/>
      <c r="M54" s="41">
        <v>0</v>
      </c>
      <c r="N54" s="41"/>
      <c r="O54" s="78">
        <v>7</v>
      </c>
      <c r="P54" s="41"/>
      <c r="Q54" s="41">
        <v>5772919289</v>
      </c>
      <c r="R54" s="41"/>
      <c r="S54" s="41">
        <f t="shared" si="3"/>
        <v>5772919296</v>
      </c>
      <c r="T54" s="45"/>
      <c r="U54" s="67">
        <f>S54/درآمد!$F$12</f>
        <v>1.2217249577551421E-2</v>
      </c>
      <c r="W54" s="58"/>
    </row>
    <row r="55" spans="1:23" ht="21.75" customHeight="1" x14ac:dyDescent="0.2">
      <c r="A55" s="29" t="s">
        <v>163</v>
      </c>
      <c r="C55" s="37">
        <v>0</v>
      </c>
      <c r="D55" s="45"/>
      <c r="E55" s="41">
        <v>-4035127237</v>
      </c>
      <c r="F55" s="41"/>
      <c r="G55" s="41">
        <v>4340550381</v>
      </c>
      <c r="H55" s="41"/>
      <c r="I55" s="41">
        <f t="shared" si="2"/>
        <v>305423144</v>
      </c>
      <c r="J55" s="41"/>
      <c r="K55" s="67">
        <f>I55/درآمد!$F$12</f>
        <v>6.4636808271231142E-4</v>
      </c>
      <c r="L55" s="41"/>
      <c r="M55" s="41">
        <v>0</v>
      </c>
      <c r="N55" s="41"/>
      <c r="O55" s="78">
        <v>0</v>
      </c>
      <c r="P55" s="41"/>
      <c r="Q55" s="41">
        <v>6988676296</v>
      </c>
      <c r="R55" s="41"/>
      <c r="S55" s="41">
        <f t="shared" si="3"/>
        <v>6988676296</v>
      </c>
      <c r="T55" s="45"/>
      <c r="U55" s="67">
        <f>S55/درآمد!$F$12</f>
        <v>1.4790160427863642E-2</v>
      </c>
      <c r="W55" s="58"/>
    </row>
    <row r="56" spans="1:23" ht="21.75" customHeight="1" x14ac:dyDescent="0.2">
      <c r="A56" s="29" t="s">
        <v>144</v>
      </c>
      <c r="C56" s="37">
        <v>0</v>
      </c>
      <c r="D56" s="45"/>
      <c r="E56" s="41">
        <v>-177300959</v>
      </c>
      <c r="F56" s="41"/>
      <c r="G56" s="41">
        <v>191732242</v>
      </c>
      <c r="H56" s="41"/>
      <c r="I56" s="41">
        <f t="shared" si="2"/>
        <v>14431283</v>
      </c>
      <c r="J56" s="41"/>
      <c r="K56" s="67">
        <f>I56/درآمد!$F$12</f>
        <v>3.0540975387866398E-5</v>
      </c>
      <c r="L56" s="41"/>
      <c r="M56" s="41">
        <v>0</v>
      </c>
      <c r="N56" s="41"/>
      <c r="O56" s="78">
        <v>0</v>
      </c>
      <c r="P56" s="41"/>
      <c r="Q56" s="41">
        <v>1782020640</v>
      </c>
      <c r="R56" s="41"/>
      <c r="S56" s="41">
        <f t="shared" si="3"/>
        <v>1782020640</v>
      </c>
      <c r="T56" s="45"/>
      <c r="U56" s="67">
        <f>S56/درآمد!$F$12</f>
        <v>3.7712965996793166E-3</v>
      </c>
      <c r="W56" s="58"/>
    </row>
    <row r="57" spans="1:23" ht="21.75" customHeight="1" x14ac:dyDescent="0.2">
      <c r="A57" s="29" t="s">
        <v>592</v>
      </c>
      <c r="C57" s="37">
        <v>0</v>
      </c>
      <c r="D57" s="45"/>
      <c r="E57" s="41">
        <v>-628420061</v>
      </c>
      <c r="F57" s="41"/>
      <c r="G57" s="41">
        <v>1277432388</v>
      </c>
      <c r="H57" s="41"/>
      <c r="I57" s="41">
        <f t="shared" si="2"/>
        <v>649012327</v>
      </c>
      <c r="J57" s="41"/>
      <c r="K57" s="67">
        <f>I57/درآمد!$F$12</f>
        <v>1.3735070891014263E-3</v>
      </c>
      <c r="L57" s="41"/>
      <c r="M57" s="41">
        <v>0</v>
      </c>
      <c r="N57" s="41"/>
      <c r="O57" s="78">
        <v>0</v>
      </c>
      <c r="P57" s="41"/>
      <c r="Q57" s="41">
        <v>1277432388</v>
      </c>
      <c r="R57" s="41"/>
      <c r="S57" s="41">
        <f t="shared" si="3"/>
        <v>1277432388</v>
      </c>
      <c r="T57" s="45"/>
      <c r="U57" s="67">
        <f>S57/درآمد!$F$12</f>
        <v>2.7034346926445413E-3</v>
      </c>
      <c r="W57" s="58"/>
    </row>
    <row r="58" spans="1:23" ht="21.75" customHeight="1" x14ac:dyDescent="0.2">
      <c r="A58" s="29" t="s">
        <v>593</v>
      </c>
      <c r="C58" s="37">
        <v>0</v>
      </c>
      <c r="D58" s="45"/>
      <c r="E58" s="41">
        <v>-4264743461</v>
      </c>
      <c r="F58" s="41"/>
      <c r="G58" s="41">
        <v>5040641361</v>
      </c>
      <c r="H58" s="41"/>
      <c r="I58" s="41">
        <f t="shared" si="2"/>
        <v>775897900</v>
      </c>
      <c r="J58" s="41"/>
      <c r="K58" s="67">
        <f>I58/درآمد!$F$12</f>
        <v>1.6420354771919602E-3</v>
      </c>
      <c r="L58" s="41"/>
      <c r="M58" s="41">
        <v>0</v>
      </c>
      <c r="N58" s="41"/>
      <c r="O58" s="78">
        <v>0</v>
      </c>
      <c r="P58" s="41"/>
      <c r="Q58" s="41">
        <v>5055569599</v>
      </c>
      <c r="R58" s="41"/>
      <c r="S58" s="41">
        <f t="shared" si="3"/>
        <v>5055569599</v>
      </c>
      <c r="T58" s="45"/>
      <c r="U58" s="67">
        <f>S58/درآمد!$F$12</f>
        <v>1.069911986998693E-2</v>
      </c>
      <c r="W58" s="58"/>
    </row>
    <row r="59" spans="1:23" ht="21.75" customHeight="1" x14ac:dyDescent="0.2">
      <c r="A59" s="29" t="s">
        <v>35</v>
      </c>
      <c r="C59" s="37">
        <v>0</v>
      </c>
      <c r="D59" s="45"/>
      <c r="E59" s="41">
        <v>-359735380</v>
      </c>
      <c r="F59" s="41"/>
      <c r="G59" s="41">
        <v>-100142</v>
      </c>
      <c r="H59" s="41"/>
      <c r="I59" s="41">
        <f t="shared" si="0"/>
        <v>-359835522</v>
      </c>
      <c r="J59" s="41"/>
      <c r="K59" s="67">
        <f>I59/درآمد!$F$12</f>
        <v>-7.6152119122617566E-4</v>
      </c>
      <c r="L59" s="41"/>
      <c r="M59" s="41">
        <v>0</v>
      </c>
      <c r="N59" s="41"/>
      <c r="O59" s="78">
        <v>-2620355595</v>
      </c>
      <c r="P59" s="41"/>
      <c r="Q59" s="41">
        <v>-380593</v>
      </c>
      <c r="R59" s="41"/>
      <c r="S59" s="41">
        <f t="shared" si="1"/>
        <v>-2620736188</v>
      </c>
      <c r="T59" s="45"/>
      <c r="U59" s="67">
        <f>S59/درآمد!$F$12</f>
        <v>-5.5462732880921812E-3</v>
      </c>
      <c r="W59" s="58"/>
    </row>
    <row r="60" spans="1:23" ht="21.75" customHeight="1" x14ac:dyDescent="0.2">
      <c r="A60" s="29" t="s">
        <v>26</v>
      </c>
      <c r="C60" s="37">
        <v>0</v>
      </c>
      <c r="D60" s="45"/>
      <c r="E60" s="41">
        <v>-93117016</v>
      </c>
      <c r="F60" s="41"/>
      <c r="G60" s="41">
        <v>0</v>
      </c>
      <c r="H60" s="41"/>
      <c r="I60" s="41">
        <f t="shared" si="0"/>
        <v>-93117016</v>
      </c>
      <c r="J60" s="41"/>
      <c r="K60" s="67">
        <f>I60/درآمد!$F$12</f>
        <v>-1.9706387116430059E-4</v>
      </c>
      <c r="L60" s="41"/>
      <c r="M60" s="41">
        <v>0</v>
      </c>
      <c r="N60" s="41"/>
      <c r="O60" s="78">
        <v>-1235196420</v>
      </c>
      <c r="P60" s="41"/>
      <c r="Q60" s="41">
        <v>1999099</v>
      </c>
      <c r="R60" s="41"/>
      <c r="S60" s="41">
        <f t="shared" si="1"/>
        <v>-1233197321</v>
      </c>
      <c r="T60" s="45"/>
      <c r="U60" s="67">
        <f>S60/درآمد!$F$12</f>
        <v>-2.6098198634898766E-3</v>
      </c>
      <c r="W60" s="58"/>
    </row>
    <row r="61" spans="1:23" ht="21.75" customHeight="1" x14ac:dyDescent="0.2">
      <c r="A61" s="29" t="s">
        <v>25</v>
      </c>
      <c r="C61" s="37">
        <v>0</v>
      </c>
      <c r="D61" s="45"/>
      <c r="E61" s="41">
        <v>-2807182</v>
      </c>
      <c r="F61" s="41"/>
      <c r="G61" s="41">
        <v>-174274469</v>
      </c>
      <c r="H61" s="41"/>
      <c r="I61" s="41">
        <f t="shared" si="0"/>
        <v>-177081651</v>
      </c>
      <c r="J61" s="41"/>
      <c r="K61" s="67">
        <f>I61/درآمد!$F$12</f>
        <v>-3.7475852596292007E-4</v>
      </c>
      <c r="L61" s="41"/>
      <c r="M61" s="41">
        <v>0</v>
      </c>
      <c r="N61" s="41"/>
      <c r="O61" s="78">
        <v>2</v>
      </c>
      <c r="P61" s="41"/>
      <c r="Q61" s="41">
        <v>-174274469</v>
      </c>
      <c r="R61" s="41"/>
      <c r="S61" s="41">
        <f t="shared" si="1"/>
        <v>-174274467</v>
      </c>
      <c r="T61" s="45"/>
      <c r="U61" s="67">
        <f>S61/درآمد!$F$12</f>
        <v>-3.6881767250912718E-4</v>
      </c>
      <c r="W61" s="58"/>
    </row>
    <row r="62" spans="1:23" ht="21.75" customHeight="1" x14ac:dyDescent="0.2">
      <c r="A62" s="29" t="s">
        <v>105</v>
      </c>
      <c r="C62" s="37">
        <v>0</v>
      </c>
      <c r="D62" s="45"/>
      <c r="E62" s="41">
        <v>-24928396</v>
      </c>
      <c r="F62" s="41"/>
      <c r="G62" s="41">
        <v>260900431</v>
      </c>
      <c r="H62" s="41"/>
      <c r="I62" s="41">
        <f t="shared" si="0"/>
        <v>235972035</v>
      </c>
      <c r="J62" s="41"/>
      <c r="K62" s="67">
        <f>I62/درآمد!$F$12</f>
        <v>4.9938845445410144E-4</v>
      </c>
      <c r="L62" s="41"/>
      <c r="M62" s="41">
        <v>0</v>
      </c>
      <c r="N62" s="41"/>
      <c r="O62" s="78">
        <v>-1</v>
      </c>
      <c r="P62" s="41"/>
      <c r="Q62" s="41">
        <v>264668427</v>
      </c>
      <c r="R62" s="41"/>
      <c r="S62" s="41">
        <f t="shared" si="1"/>
        <v>264668426</v>
      </c>
      <c r="T62" s="45"/>
      <c r="U62" s="67">
        <f>S62/درآمد!$F$12</f>
        <v>5.601187284880588E-4</v>
      </c>
      <c r="W62" s="58"/>
    </row>
    <row r="63" spans="1:23" ht="21.75" customHeight="1" x14ac:dyDescent="0.2">
      <c r="A63" s="29" t="s">
        <v>91</v>
      </c>
      <c r="C63" s="37">
        <v>0</v>
      </c>
      <c r="D63" s="45"/>
      <c r="E63" s="41">
        <v>69150188</v>
      </c>
      <c r="F63" s="41"/>
      <c r="G63" s="41">
        <v>0</v>
      </c>
      <c r="H63" s="41"/>
      <c r="I63" s="41">
        <f t="shared" si="0"/>
        <v>69150188</v>
      </c>
      <c r="J63" s="41"/>
      <c r="K63" s="67">
        <f>I63/درآمد!$F$12</f>
        <v>1.4634278807881007E-4</v>
      </c>
      <c r="L63" s="41"/>
      <c r="M63" s="41">
        <v>0</v>
      </c>
      <c r="N63" s="41"/>
      <c r="O63" s="78">
        <v>100223500</v>
      </c>
      <c r="P63" s="41"/>
      <c r="Q63" s="41">
        <v>0</v>
      </c>
      <c r="R63" s="41"/>
      <c r="S63" s="41">
        <f t="shared" si="1"/>
        <v>100223500</v>
      </c>
      <c r="T63" s="45"/>
      <c r="U63" s="67">
        <f>S63/درآمد!$F$12</f>
        <v>2.1210334845389893E-4</v>
      </c>
      <c r="W63" s="58"/>
    </row>
    <row r="64" spans="1:23" ht="21.75" customHeight="1" x14ac:dyDescent="0.2">
      <c r="A64" s="29" t="s">
        <v>20</v>
      </c>
      <c r="C64" s="37">
        <v>0</v>
      </c>
      <c r="D64" s="45"/>
      <c r="E64" s="41">
        <v>-46285531</v>
      </c>
      <c r="F64" s="41"/>
      <c r="G64" s="41">
        <v>-65373218</v>
      </c>
      <c r="H64" s="41"/>
      <c r="I64" s="41">
        <f t="shared" si="0"/>
        <v>-111658749</v>
      </c>
      <c r="J64" s="41"/>
      <c r="K64" s="67">
        <f>I64/درآمد!$F$12</f>
        <v>-2.3630380646328893E-4</v>
      </c>
      <c r="L64" s="41"/>
      <c r="M64" s="41">
        <v>0</v>
      </c>
      <c r="N64" s="41"/>
      <c r="O64" s="78">
        <v>0</v>
      </c>
      <c r="P64" s="41"/>
      <c r="Q64" s="41">
        <v>407106338</v>
      </c>
      <c r="R64" s="41"/>
      <c r="S64" s="41">
        <f t="shared" si="1"/>
        <v>407106338</v>
      </c>
      <c r="T64" s="45"/>
      <c r="U64" s="67">
        <f>S64/درآمد!$F$12</f>
        <v>8.6156058675465087E-4</v>
      </c>
      <c r="W64" s="58"/>
    </row>
    <row r="65" spans="1:23" ht="21.75" customHeight="1" x14ac:dyDescent="0.2">
      <c r="A65" s="29" t="s">
        <v>21</v>
      </c>
      <c r="C65" s="37">
        <v>0</v>
      </c>
      <c r="D65" s="45"/>
      <c r="E65" s="41">
        <v>-998865752</v>
      </c>
      <c r="F65" s="41"/>
      <c r="G65" s="41">
        <v>-867730429</v>
      </c>
      <c r="H65" s="41"/>
      <c r="I65" s="41">
        <f t="shared" si="0"/>
        <v>-1866596181</v>
      </c>
      <c r="J65" s="41"/>
      <c r="K65" s="67">
        <f>I65/درآمد!$F$12</f>
        <v>-3.9502841170120781E-3</v>
      </c>
      <c r="L65" s="41"/>
      <c r="M65" s="41">
        <v>0</v>
      </c>
      <c r="N65" s="41"/>
      <c r="O65" s="78">
        <v>-1</v>
      </c>
      <c r="P65" s="41"/>
      <c r="Q65" s="41">
        <v>-679367824</v>
      </c>
      <c r="R65" s="41"/>
      <c r="S65" s="41">
        <f t="shared" si="1"/>
        <v>-679367825</v>
      </c>
      <c r="T65" s="45"/>
      <c r="U65" s="67">
        <f>S65/درآمد!$F$12</f>
        <v>-1.4377485371628652E-3</v>
      </c>
      <c r="W65" s="58"/>
    </row>
    <row r="66" spans="1:23" ht="21.75" customHeight="1" x14ac:dyDescent="0.2">
      <c r="A66" s="29" t="s">
        <v>22</v>
      </c>
      <c r="C66" s="37">
        <v>0</v>
      </c>
      <c r="D66" s="45"/>
      <c r="E66" s="41">
        <v>-604592461</v>
      </c>
      <c r="F66" s="41"/>
      <c r="G66" s="41">
        <v>-774182257</v>
      </c>
      <c r="H66" s="41"/>
      <c r="I66" s="41">
        <f t="shared" si="0"/>
        <v>-1378774718</v>
      </c>
      <c r="J66" s="41"/>
      <c r="K66" s="67">
        <f>I66/درآمد!$F$12</f>
        <v>-2.9179058249949384E-3</v>
      </c>
      <c r="L66" s="41"/>
      <c r="M66" s="41">
        <v>0</v>
      </c>
      <c r="N66" s="41"/>
      <c r="O66" s="78">
        <v>0</v>
      </c>
      <c r="P66" s="41"/>
      <c r="Q66" s="41">
        <v>-618411160</v>
      </c>
      <c r="R66" s="41"/>
      <c r="S66" s="41">
        <f t="shared" si="1"/>
        <v>-618411160</v>
      </c>
      <c r="T66" s="45"/>
      <c r="U66" s="67">
        <f>S66/درآمد!$F$12</f>
        <v>-1.3087457308641171E-3</v>
      </c>
      <c r="W66" s="58"/>
    </row>
    <row r="67" spans="1:23" ht="21.75" customHeight="1" x14ac:dyDescent="0.2">
      <c r="A67" s="29" t="s">
        <v>23</v>
      </c>
      <c r="C67" s="37">
        <v>0</v>
      </c>
      <c r="D67" s="45"/>
      <c r="E67" s="41">
        <v>-5617933642</v>
      </c>
      <c r="F67" s="45"/>
      <c r="G67" s="41">
        <v>-4815778985</v>
      </c>
      <c r="H67" s="45"/>
      <c r="I67" s="41">
        <f t="shared" si="0"/>
        <v>-10433712627</v>
      </c>
      <c r="J67" s="45"/>
      <c r="K67" s="67">
        <f>I67/درآمد!$F$12</f>
        <v>-2.2080903031648526E-2</v>
      </c>
      <c r="L67" s="45"/>
      <c r="M67" s="37">
        <v>0</v>
      </c>
      <c r="N67" s="45"/>
      <c r="O67" s="78">
        <v>0</v>
      </c>
      <c r="P67" s="45"/>
      <c r="Q67" s="41">
        <v>-4814840171</v>
      </c>
      <c r="R67" s="45"/>
      <c r="S67" s="41">
        <f t="shared" si="1"/>
        <v>-4814840171</v>
      </c>
      <c r="T67" s="45"/>
      <c r="U67" s="67">
        <f>S67/درآمد!$F$12</f>
        <v>-1.0189663327856674E-2</v>
      </c>
      <c r="W67" s="58"/>
    </row>
    <row r="68" spans="1:23" ht="21.75" customHeight="1" x14ac:dyDescent="0.2">
      <c r="A68" s="29" t="s">
        <v>188</v>
      </c>
      <c r="C68" s="37">
        <v>0</v>
      </c>
      <c r="D68" s="45"/>
      <c r="E68" s="41">
        <v>14622867</v>
      </c>
      <c r="F68" s="45"/>
      <c r="G68" s="41">
        <v>137308000</v>
      </c>
      <c r="H68" s="45"/>
      <c r="I68" s="41">
        <f t="shared" si="0"/>
        <v>151930867</v>
      </c>
      <c r="J68" s="45"/>
      <c r="K68" s="67">
        <f>I68/درآمد!$F$12</f>
        <v>3.2153183259618726E-4</v>
      </c>
      <c r="L68" s="45"/>
      <c r="M68" s="37">
        <v>0</v>
      </c>
      <c r="N68" s="45"/>
      <c r="O68" s="78">
        <v>0</v>
      </c>
      <c r="P68" s="45"/>
      <c r="Q68" s="41">
        <v>137308000</v>
      </c>
      <c r="R68" s="45"/>
      <c r="S68" s="41">
        <f t="shared" si="1"/>
        <v>137308000</v>
      </c>
      <c r="T68" s="45"/>
      <c r="U68" s="67">
        <f>S68/درآمد!$F$12</f>
        <v>2.9058540730974225E-4</v>
      </c>
      <c r="W68" s="58"/>
    </row>
    <row r="69" spans="1:23" ht="21.75" customHeight="1" x14ac:dyDescent="0.2">
      <c r="A69" s="29" t="s">
        <v>24</v>
      </c>
      <c r="C69" s="37">
        <v>0</v>
      </c>
      <c r="D69" s="45"/>
      <c r="E69" s="41">
        <v>1816144022</v>
      </c>
      <c r="F69" s="45"/>
      <c r="G69" s="41">
        <v>-5504249</v>
      </c>
      <c r="H69" s="45"/>
      <c r="I69" s="41">
        <f t="shared" si="0"/>
        <v>1810639773</v>
      </c>
      <c r="J69" s="45"/>
      <c r="K69" s="67">
        <f>I69/درآمد!$F$12</f>
        <v>3.8318633723339081E-3</v>
      </c>
      <c r="L69" s="45"/>
      <c r="M69" s="37">
        <v>0</v>
      </c>
      <c r="N69" s="45"/>
      <c r="O69" s="78">
        <v>-424449261</v>
      </c>
      <c r="P69" s="45"/>
      <c r="Q69" s="41">
        <v>-5005665</v>
      </c>
      <c r="R69" s="45"/>
      <c r="S69" s="41">
        <f t="shared" si="1"/>
        <v>-429454926</v>
      </c>
      <c r="T69" s="45"/>
      <c r="U69" s="67">
        <f>S69/درآمد!$F$12</f>
        <v>-9.0885698278967884E-4</v>
      </c>
      <c r="W69" s="58"/>
    </row>
    <row r="70" spans="1:23" ht="21.75" customHeight="1" x14ac:dyDescent="0.2">
      <c r="A70" s="29" t="s">
        <v>119</v>
      </c>
      <c r="C70" s="37">
        <v>0</v>
      </c>
      <c r="D70" s="45"/>
      <c r="E70" s="41">
        <v>52486480</v>
      </c>
      <c r="F70" s="45"/>
      <c r="G70" s="41">
        <v>0</v>
      </c>
      <c r="H70" s="45"/>
      <c r="I70" s="41">
        <f t="shared" si="0"/>
        <v>52486480</v>
      </c>
      <c r="J70" s="45"/>
      <c r="K70" s="67">
        <f>I70/درآمد!$F$12</f>
        <v>1.110773237470114E-4</v>
      </c>
      <c r="L70" s="45"/>
      <c r="M70" s="37">
        <v>0</v>
      </c>
      <c r="N70" s="45"/>
      <c r="O70" s="78">
        <v>19312</v>
      </c>
      <c r="P70" s="45"/>
      <c r="Q70" s="41">
        <v>0</v>
      </c>
      <c r="R70" s="45"/>
      <c r="S70" s="41">
        <f t="shared" si="1"/>
        <v>19312</v>
      </c>
      <c r="T70" s="45"/>
      <c r="U70" s="67">
        <f>S70/درآمد!$F$12</f>
        <v>4.0870054082542479E-8</v>
      </c>
      <c r="W70" s="58"/>
    </row>
    <row r="71" spans="1:23" ht="21.75" customHeight="1" x14ac:dyDescent="0.2">
      <c r="A71" s="29" t="s">
        <v>156</v>
      </c>
      <c r="C71" s="37">
        <v>0</v>
      </c>
      <c r="D71" s="45"/>
      <c r="E71" s="41">
        <v>-4938729</v>
      </c>
      <c r="F71" s="45"/>
      <c r="G71" s="41">
        <v>0</v>
      </c>
      <c r="H71" s="45"/>
      <c r="I71" s="41">
        <f t="shared" si="0"/>
        <v>-4938729</v>
      </c>
      <c r="J71" s="45"/>
      <c r="K71" s="67">
        <f>I71/درآمد!$F$12</f>
        <v>-1.0451849695993213E-5</v>
      </c>
      <c r="L71" s="45"/>
      <c r="M71" s="37">
        <v>0</v>
      </c>
      <c r="N71" s="45"/>
      <c r="O71" s="78">
        <v>-14227984</v>
      </c>
      <c r="P71" s="45"/>
      <c r="Q71" s="41">
        <v>0</v>
      </c>
      <c r="R71" s="45"/>
      <c r="S71" s="41">
        <f t="shared" si="1"/>
        <v>-14227984</v>
      </c>
      <c r="T71" s="45"/>
      <c r="U71" s="67">
        <f>S71/درآمد!$F$12</f>
        <v>-3.0110732993245085E-5</v>
      </c>
      <c r="W71" s="58"/>
    </row>
    <row r="72" spans="1:23" ht="21.75" customHeight="1" x14ac:dyDescent="0.2">
      <c r="A72" s="29" t="s">
        <v>117</v>
      </c>
      <c r="C72" s="37">
        <v>0</v>
      </c>
      <c r="D72" s="45"/>
      <c r="E72" s="41">
        <v>-6198404</v>
      </c>
      <c r="F72" s="45"/>
      <c r="G72" s="41">
        <v>0</v>
      </c>
      <c r="H72" s="45"/>
      <c r="I72" s="41">
        <f t="shared" si="0"/>
        <v>-6198404</v>
      </c>
      <c r="J72" s="45"/>
      <c r="K72" s="67">
        <f>I72/درآمد!$F$12</f>
        <v>-1.3117704365443643E-5</v>
      </c>
      <c r="L72" s="45"/>
      <c r="M72" s="37">
        <v>0</v>
      </c>
      <c r="N72" s="45"/>
      <c r="O72" s="78">
        <v>-13981975</v>
      </c>
      <c r="P72" s="45"/>
      <c r="Q72" s="41">
        <v>0</v>
      </c>
      <c r="R72" s="45"/>
      <c r="S72" s="41">
        <f t="shared" si="1"/>
        <v>-13981975</v>
      </c>
      <c r="T72" s="45"/>
      <c r="U72" s="67">
        <f>S72/درآمد!$F$12</f>
        <v>-2.9590103274169266E-5</v>
      </c>
      <c r="W72" s="58"/>
    </row>
    <row r="73" spans="1:23" ht="21.75" customHeight="1" x14ac:dyDescent="0.2">
      <c r="A73" s="29" t="s">
        <v>161</v>
      </c>
      <c r="C73" s="37">
        <v>0</v>
      </c>
      <c r="D73" s="45"/>
      <c r="E73" s="41">
        <v>-1923799494</v>
      </c>
      <c r="F73" s="45"/>
      <c r="G73" s="41">
        <v>0</v>
      </c>
      <c r="H73" s="45"/>
      <c r="I73" s="41">
        <f t="shared" si="0"/>
        <v>-1923799494</v>
      </c>
      <c r="J73" s="45"/>
      <c r="K73" s="67">
        <f>I73/درآمد!$F$12</f>
        <v>-4.0713436911634137E-3</v>
      </c>
      <c r="L73" s="45"/>
      <c r="M73" s="37">
        <v>0</v>
      </c>
      <c r="N73" s="45"/>
      <c r="O73" s="78">
        <v>-4530541633</v>
      </c>
      <c r="P73" s="45"/>
      <c r="Q73" s="41">
        <v>0</v>
      </c>
      <c r="R73" s="45"/>
      <c r="S73" s="41">
        <f t="shared" si="1"/>
        <v>-4530541633</v>
      </c>
      <c r="T73" s="45"/>
      <c r="U73" s="67">
        <f>S73/درآمد!$F$12</f>
        <v>-9.5880013237324112E-3</v>
      </c>
      <c r="W73" s="58"/>
    </row>
    <row r="74" spans="1:23" ht="21.75" customHeight="1" x14ac:dyDescent="0.2">
      <c r="A74" s="29" t="s">
        <v>158</v>
      </c>
      <c r="C74" s="37">
        <v>0</v>
      </c>
      <c r="D74" s="45"/>
      <c r="E74" s="41">
        <v>-919059281</v>
      </c>
      <c r="F74" s="45"/>
      <c r="G74" s="41">
        <v>0</v>
      </c>
      <c r="H74" s="45"/>
      <c r="I74" s="41">
        <f t="shared" si="0"/>
        <v>-919059281</v>
      </c>
      <c r="J74" s="45"/>
      <c r="K74" s="67">
        <f>I74/درآمد!$F$12</f>
        <v>-1.9450084154687553E-3</v>
      </c>
      <c r="L74" s="45"/>
      <c r="M74" s="37">
        <v>0</v>
      </c>
      <c r="N74" s="45"/>
      <c r="O74" s="78">
        <v>-2034515953</v>
      </c>
      <c r="P74" s="45"/>
      <c r="Q74" s="41">
        <v>0</v>
      </c>
      <c r="R74" s="45"/>
      <c r="S74" s="41">
        <f t="shared" si="1"/>
        <v>-2034515953</v>
      </c>
      <c r="T74" s="45"/>
      <c r="U74" s="67">
        <f>S74/درآمد!$F$12</f>
        <v>-4.3056533259582357E-3</v>
      </c>
      <c r="W74" s="58"/>
    </row>
    <row r="75" spans="1:23" ht="21.75" customHeight="1" x14ac:dyDescent="0.2">
      <c r="A75" s="29" t="s">
        <v>190</v>
      </c>
      <c r="C75" s="37">
        <v>0</v>
      </c>
      <c r="D75" s="45"/>
      <c r="E75" s="41">
        <v>1420897435</v>
      </c>
      <c r="F75" s="45"/>
      <c r="G75" s="41">
        <v>-11888843</v>
      </c>
      <c r="H75" s="45"/>
      <c r="I75" s="41">
        <f t="shared" si="0"/>
        <v>1409008592</v>
      </c>
      <c r="J75" s="45"/>
      <c r="K75" s="67">
        <f>I75/درآمد!$F$12</f>
        <v>2.9818898797538849E-3</v>
      </c>
      <c r="L75" s="45"/>
      <c r="M75" s="37">
        <v>0</v>
      </c>
      <c r="N75" s="45"/>
      <c r="O75" s="78">
        <v>2270620673</v>
      </c>
      <c r="P75" s="45"/>
      <c r="Q75" s="41">
        <v>-11888843</v>
      </c>
      <c r="R75" s="45"/>
      <c r="S75" s="41">
        <f t="shared" si="1"/>
        <v>2258731830</v>
      </c>
      <c r="T75" s="45"/>
      <c r="U75" s="67">
        <f>S75/درآمد!$F$12</f>
        <v>4.7801621815482679E-3</v>
      </c>
      <c r="W75" s="58"/>
    </row>
    <row r="76" spans="1:23" ht="21.75" customHeight="1" x14ac:dyDescent="0.2">
      <c r="A76" s="29" t="s">
        <v>185</v>
      </c>
      <c r="C76" s="37">
        <v>0</v>
      </c>
      <c r="D76" s="45"/>
      <c r="E76" s="41">
        <v>-1581508130</v>
      </c>
      <c r="F76" s="45"/>
      <c r="G76" s="41">
        <v>45721222</v>
      </c>
      <c r="H76" s="45"/>
      <c r="I76" s="41">
        <f t="shared" si="0"/>
        <v>-1535786908</v>
      </c>
      <c r="J76" s="45"/>
      <c r="K76" s="67">
        <f>I76/درآمد!$F$12</f>
        <v>-3.2501912794749735E-3</v>
      </c>
      <c r="L76" s="45"/>
      <c r="M76" s="37">
        <v>0</v>
      </c>
      <c r="N76" s="45"/>
      <c r="O76" s="78">
        <v>862238433</v>
      </c>
      <c r="P76" s="45"/>
      <c r="Q76" s="41">
        <v>45786523</v>
      </c>
      <c r="R76" s="45"/>
      <c r="S76" s="41">
        <f t="shared" si="1"/>
        <v>908024956</v>
      </c>
      <c r="T76" s="45"/>
      <c r="U76" s="67">
        <f>S76/درآمد!$F$12</f>
        <v>1.9216564343422873E-3</v>
      </c>
      <c r="W76" s="58"/>
    </row>
    <row r="77" spans="1:23" ht="21.75" customHeight="1" x14ac:dyDescent="0.2">
      <c r="A77" s="29" t="s">
        <v>171</v>
      </c>
      <c r="C77" s="37">
        <v>0</v>
      </c>
      <c r="D77" s="45"/>
      <c r="E77" s="41">
        <v>248031068</v>
      </c>
      <c r="F77" s="45"/>
      <c r="G77" s="41">
        <v>0</v>
      </c>
      <c r="H77" s="45"/>
      <c r="I77" s="41">
        <f t="shared" si="0"/>
        <v>248031068</v>
      </c>
      <c r="J77" s="45"/>
      <c r="K77" s="67">
        <f>I77/درآمد!$F$12</f>
        <v>5.2490902875470028E-4</v>
      </c>
      <c r="L77" s="45"/>
      <c r="M77" s="37">
        <v>0</v>
      </c>
      <c r="N77" s="45"/>
      <c r="O77" s="78">
        <v>245228049</v>
      </c>
      <c r="P77" s="45"/>
      <c r="Q77" s="41">
        <v>0</v>
      </c>
      <c r="R77" s="45"/>
      <c r="S77" s="41">
        <f t="shared" si="1"/>
        <v>245228049</v>
      </c>
      <c r="T77" s="45"/>
      <c r="U77" s="67">
        <f>S77/درآمد!$F$12</f>
        <v>5.1897698970517696E-4</v>
      </c>
      <c r="W77" s="58"/>
    </row>
    <row r="78" spans="1:23" ht="21.75" customHeight="1" x14ac:dyDescent="0.2">
      <c r="A78" s="29" t="s">
        <v>174</v>
      </c>
      <c r="C78" s="37">
        <v>0</v>
      </c>
      <c r="D78" s="45"/>
      <c r="E78" s="41">
        <v>-2149447</v>
      </c>
      <c r="F78" s="45"/>
      <c r="G78" s="41">
        <v>0</v>
      </c>
      <c r="H78" s="45"/>
      <c r="I78" s="41">
        <f t="shared" si="0"/>
        <v>-2149447</v>
      </c>
      <c r="J78" s="45"/>
      <c r="K78" s="67">
        <f>I78/درآمد!$F$12</f>
        <v>-4.5488823082828645E-6</v>
      </c>
      <c r="L78" s="45"/>
      <c r="M78" s="37">
        <v>0</v>
      </c>
      <c r="N78" s="45"/>
      <c r="O78" s="78">
        <v>-2143911</v>
      </c>
      <c r="P78" s="45"/>
      <c r="Q78" s="41">
        <v>0</v>
      </c>
      <c r="R78" s="45"/>
      <c r="S78" s="41">
        <f t="shared" si="1"/>
        <v>-2143911</v>
      </c>
      <c r="T78" s="45"/>
      <c r="U78" s="67">
        <f>S78/درآمد!$F$12</f>
        <v>-4.5371664518515806E-6</v>
      </c>
      <c r="W78" s="58"/>
    </row>
    <row r="79" spans="1:23" ht="21.75" customHeight="1" x14ac:dyDescent="0.2">
      <c r="A79" s="29" t="s">
        <v>115</v>
      </c>
      <c r="C79" s="37">
        <v>0</v>
      </c>
      <c r="D79" s="45"/>
      <c r="E79" s="41">
        <v>-68982</v>
      </c>
      <c r="F79" s="45"/>
      <c r="G79" s="41">
        <v>0</v>
      </c>
      <c r="H79" s="45"/>
      <c r="I79" s="41">
        <f t="shared" si="0"/>
        <v>-68982</v>
      </c>
      <c r="J79" s="45"/>
      <c r="K79" s="67">
        <f>I79/درآمد!$F$12</f>
        <v>-1.4598685121799633E-7</v>
      </c>
      <c r="L79" s="45"/>
      <c r="M79" s="37">
        <v>0</v>
      </c>
      <c r="N79" s="45"/>
      <c r="O79" s="78">
        <v>-68905</v>
      </c>
      <c r="P79" s="45"/>
      <c r="Q79" s="41">
        <v>0</v>
      </c>
      <c r="R79" s="45"/>
      <c r="S79" s="41">
        <f t="shared" si="1"/>
        <v>-68905</v>
      </c>
      <c r="T79" s="45"/>
      <c r="U79" s="67">
        <f>S79/درآمد!$F$12</f>
        <v>-1.4582389584494561E-7</v>
      </c>
      <c r="W79" s="58"/>
    </row>
    <row r="80" spans="1:23" ht="21.75" customHeight="1" x14ac:dyDescent="0.2">
      <c r="A80" s="29" t="s">
        <v>132</v>
      </c>
      <c r="C80" s="37">
        <v>0</v>
      </c>
      <c r="D80" s="45"/>
      <c r="E80" s="41">
        <v>-65299181</v>
      </c>
      <c r="F80" s="45"/>
      <c r="G80" s="41">
        <v>0</v>
      </c>
      <c r="H80" s="45"/>
      <c r="I80" s="41">
        <f t="shared" si="0"/>
        <v>-65299181</v>
      </c>
      <c r="J80" s="45"/>
      <c r="K80" s="67">
        <f>I80/درآمد!$F$12</f>
        <v>-1.3819288830860244E-4</v>
      </c>
      <c r="L80" s="45"/>
      <c r="M80" s="37">
        <v>0</v>
      </c>
      <c r="N80" s="45"/>
      <c r="O80" s="78">
        <v>-366977504</v>
      </c>
      <c r="P80" s="45"/>
      <c r="Q80" s="41">
        <v>0</v>
      </c>
      <c r="R80" s="45"/>
      <c r="S80" s="41">
        <f t="shared" si="1"/>
        <v>-366977504</v>
      </c>
      <c r="T80" s="45"/>
      <c r="U80" s="67">
        <f>S80/درآمد!$F$12</f>
        <v>-7.7663579305905389E-4</v>
      </c>
      <c r="W80" s="58"/>
    </row>
    <row r="81" spans="1:23" ht="21.75" customHeight="1" x14ac:dyDescent="0.2">
      <c r="A81" s="29" t="s">
        <v>164</v>
      </c>
      <c r="C81" s="37">
        <v>0</v>
      </c>
      <c r="D81" s="45"/>
      <c r="E81" s="41">
        <v>-170542075</v>
      </c>
      <c r="F81" s="45"/>
      <c r="G81" s="41">
        <v>0</v>
      </c>
      <c r="H81" s="45"/>
      <c r="I81" s="41">
        <f t="shared" si="0"/>
        <v>-170542075</v>
      </c>
      <c r="J81" s="45"/>
      <c r="K81" s="67">
        <f>I81/درآمد!$F$12</f>
        <v>-3.6091879808404184E-4</v>
      </c>
      <c r="L81" s="45"/>
      <c r="M81" s="37">
        <v>0</v>
      </c>
      <c r="N81" s="45"/>
      <c r="O81" s="78">
        <v>226538134</v>
      </c>
      <c r="P81" s="45"/>
      <c r="Q81" s="41">
        <v>0</v>
      </c>
      <c r="R81" s="45"/>
      <c r="S81" s="41">
        <f t="shared" si="1"/>
        <v>226538134</v>
      </c>
      <c r="T81" s="45"/>
      <c r="U81" s="67">
        <f>S81/درآمد!$F$12</f>
        <v>4.7942345631411842E-4</v>
      </c>
      <c r="W81" s="58"/>
    </row>
    <row r="82" spans="1:23" ht="18.75" x14ac:dyDescent="0.2">
      <c r="A82" s="29" t="s">
        <v>197</v>
      </c>
      <c r="C82" s="37">
        <v>0</v>
      </c>
      <c r="D82" s="45"/>
      <c r="E82" s="41">
        <v>-40787033</v>
      </c>
      <c r="F82" s="45"/>
      <c r="G82" s="41">
        <v>0</v>
      </c>
      <c r="H82" s="45"/>
      <c r="I82" s="41">
        <f t="shared" ref="I82:I167" si="4">C82+E82+G82</f>
        <v>-40787033</v>
      </c>
      <c r="J82" s="45"/>
      <c r="K82" s="67">
        <f>I82/درآمد!$F$12</f>
        <v>-8.6317742573345323E-5</v>
      </c>
      <c r="L82" s="45"/>
      <c r="M82" s="37">
        <v>0</v>
      </c>
      <c r="N82" s="45"/>
      <c r="O82" s="78">
        <v>-40787033</v>
      </c>
      <c r="P82" s="45"/>
      <c r="Q82" s="41">
        <v>0</v>
      </c>
      <c r="R82" s="45"/>
      <c r="S82" s="41">
        <f t="shared" ref="S82:S167" si="5">M82+O82+Q82</f>
        <v>-40787033</v>
      </c>
      <c r="T82" s="45"/>
      <c r="U82" s="67">
        <f>S82/درآمد!$F$12</f>
        <v>-8.6317742573345323E-5</v>
      </c>
      <c r="W82" s="58"/>
    </row>
    <row r="83" spans="1:23" ht="18.75" x14ac:dyDescent="0.2">
      <c r="A83" s="29" t="s">
        <v>761</v>
      </c>
      <c r="C83" s="68">
        <f>SUM(C50:C82)</f>
        <v>0</v>
      </c>
      <c r="D83" s="45"/>
      <c r="E83" s="68">
        <f>SUM(E50:E82)</f>
        <v>34989201885</v>
      </c>
      <c r="F83" s="41"/>
      <c r="G83" s="68">
        <f>SUM(G50:G82)</f>
        <v>7677618109</v>
      </c>
      <c r="H83" s="41"/>
      <c r="I83" s="68">
        <f>SUM(I50:I82)</f>
        <v>42666819994</v>
      </c>
      <c r="J83" s="41"/>
      <c r="K83" s="69">
        <f>SUM(K50:K82)</f>
        <v>9.029594245468546E-2</v>
      </c>
      <c r="L83" s="41"/>
      <c r="M83" s="68">
        <f>SUM(M50:M82)</f>
        <v>12476319750</v>
      </c>
      <c r="N83" s="41"/>
      <c r="O83" s="79">
        <f>SUM(O50:O82)</f>
        <v>55065545265</v>
      </c>
      <c r="P83" s="41"/>
      <c r="Q83" s="68">
        <f>SUM(Q50:Q82)</f>
        <v>14495856233</v>
      </c>
      <c r="R83" s="41"/>
      <c r="S83" s="68">
        <f>SUM(S50:S82)</f>
        <v>82037721248</v>
      </c>
      <c r="T83" s="45"/>
      <c r="U83" s="69">
        <f>SUM(U50:U82)</f>
        <v>0.17361672039220716</v>
      </c>
      <c r="W83" s="58"/>
    </row>
    <row r="84" spans="1:23" ht="18.75" x14ac:dyDescent="0.2">
      <c r="A84" s="196">
        <v>9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W84" s="58"/>
    </row>
    <row r="85" spans="1:23" ht="25.5" x14ac:dyDescent="0.2">
      <c r="A85" s="200" t="s">
        <v>0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W85" s="58"/>
    </row>
    <row r="86" spans="1:23" ht="25.5" x14ac:dyDescent="0.2">
      <c r="A86" s="200" t="s">
        <v>259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W86" s="58"/>
    </row>
    <row r="87" spans="1:23" ht="25.5" x14ac:dyDescent="0.2">
      <c r="A87" s="200" t="s">
        <v>2</v>
      </c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W87" s="58"/>
    </row>
    <row r="88" spans="1:23" ht="24" x14ac:dyDescent="0.2">
      <c r="A88" s="216" t="s">
        <v>823</v>
      </c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W88" s="58"/>
    </row>
    <row r="89" spans="1:23" ht="21" x14ac:dyDescent="0.2">
      <c r="C89" s="197" t="s">
        <v>274</v>
      </c>
      <c r="D89" s="197"/>
      <c r="E89" s="197"/>
      <c r="F89" s="197"/>
      <c r="G89" s="197"/>
      <c r="H89" s="197"/>
      <c r="I89" s="197"/>
      <c r="J89" s="197"/>
      <c r="K89" s="197"/>
      <c r="M89" s="197" t="s">
        <v>275</v>
      </c>
      <c r="N89" s="197"/>
      <c r="O89" s="197"/>
      <c r="P89" s="197"/>
      <c r="Q89" s="197"/>
      <c r="R89" s="197"/>
      <c r="S89" s="197"/>
      <c r="T89" s="197"/>
      <c r="U89" s="197"/>
      <c r="W89" s="58"/>
    </row>
    <row r="90" spans="1:23" ht="21" x14ac:dyDescent="0.2">
      <c r="C90" s="4"/>
      <c r="D90" s="4"/>
      <c r="E90" s="4"/>
      <c r="F90" s="4"/>
      <c r="G90" s="4"/>
      <c r="H90" s="4"/>
      <c r="I90" s="5" t="s">
        <v>75</v>
      </c>
      <c r="J90" s="32"/>
      <c r="K90" s="32"/>
      <c r="M90" s="4"/>
      <c r="N90" s="4"/>
      <c r="O90" s="225"/>
      <c r="P90" s="4"/>
      <c r="Q90" s="4"/>
      <c r="R90" s="4"/>
      <c r="S90" s="5" t="s">
        <v>75</v>
      </c>
      <c r="T90" s="50"/>
      <c r="U90" s="62"/>
      <c r="W90" s="58"/>
    </row>
    <row r="91" spans="1:23" ht="21" x14ac:dyDescent="0.2">
      <c r="A91" s="31" t="s">
        <v>276</v>
      </c>
      <c r="C91" s="3" t="s">
        <v>277</v>
      </c>
      <c r="D91" s="45"/>
      <c r="E91" s="3" t="s">
        <v>278</v>
      </c>
      <c r="F91" s="45"/>
      <c r="G91" s="3" t="s">
        <v>279</v>
      </c>
      <c r="H91" s="45"/>
      <c r="I91" s="3" t="s">
        <v>247</v>
      </c>
      <c r="J91" s="51"/>
      <c r="K91" s="52" t="s">
        <v>264</v>
      </c>
      <c r="L91" s="45"/>
      <c r="M91" s="34" t="s">
        <v>277</v>
      </c>
      <c r="N91" s="45"/>
      <c r="O91" s="77" t="s">
        <v>278</v>
      </c>
      <c r="P91" s="45"/>
      <c r="Q91" s="34" t="s">
        <v>279</v>
      </c>
      <c r="R91" s="45"/>
      <c r="S91" s="52" t="s">
        <v>247</v>
      </c>
      <c r="T91" s="45"/>
      <c r="U91" s="63" t="s">
        <v>264</v>
      </c>
      <c r="W91" s="58"/>
    </row>
    <row r="92" spans="1:23" ht="18.75" x14ac:dyDescent="0.2">
      <c r="A92" s="30" t="s">
        <v>762</v>
      </c>
      <c r="C92" s="36">
        <f>C83</f>
        <v>0</v>
      </c>
      <c r="D92" s="45"/>
      <c r="E92" s="36">
        <f>E83</f>
        <v>34989201885</v>
      </c>
      <c r="F92" s="41"/>
      <c r="G92" s="36">
        <f>G83</f>
        <v>7677618109</v>
      </c>
      <c r="H92" s="41"/>
      <c r="I92" s="36">
        <f>I83</f>
        <v>42666819994</v>
      </c>
      <c r="J92" s="41"/>
      <c r="K92" s="66">
        <f>K83</f>
        <v>9.029594245468546E-2</v>
      </c>
      <c r="L92" s="41"/>
      <c r="M92" s="36">
        <f>M83</f>
        <v>12476319750</v>
      </c>
      <c r="N92" s="41"/>
      <c r="O92" s="80">
        <f>O83</f>
        <v>55065545265</v>
      </c>
      <c r="P92" s="41"/>
      <c r="Q92" s="36">
        <f>Q83</f>
        <v>14495856233</v>
      </c>
      <c r="R92" s="41"/>
      <c r="S92" s="36">
        <f>S83</f>
        <v>82037721248</v>
      </c>
      <c r="T92" s="45"/>
      <c r="U92" s="66">
        <f>U83</f>
        <v>0.17361672039220716</v>
      </c>
      <c r="W92" s="58"/>
    </row>
    <row r="93" spans="1:23" ht="18.75" x14ac:dyDescent="0.2">
      <c r="A93" s="29" t="s">
        <v>594</v>
      </c>
      <c r="C93" s="74">
        <v>0</v>
      </c>
      <c r="E93" s="64">
        <v>0</v>
      </c>
      <c r="F93" s="55"/>
      <c r="G93" s="64">
        <v>0</v>
      </c>
      <c r="H93" s="55"/>
      <c r="I93" s="64">
        <f t="shared" si="4"/>
        <v>0</v>
      </c>
      <c r="K93" s="65">
        <f>I93/درآمد!$F$12</f>
        <v>0</v>
      </c>
      <c r="L93" s="55"/>
      <c r="M93" s="74">
        <v>0</v>
      </c>
      <c r="O93" s="81">
        <v>-104674571</v>
      </c>
      <c r="P93" s="55"/>
      <c r="Q93" s="64">
        <v>0</v>
      </c>
      <c r="R93" s="55"/>
      <c r="S93" s="64">
        <f t="shared" si="5"/>
        <v>-104674571</v>
      </c>
      <c r="U93" s="65">
        <f>S93/درآمد!$F$12</f>
        <v>-2.2152316579520154E-4</v>
      </c>
      <c r="W93" s="58"/>
    </row>
    <row r="94" spans="1:23" ht="18.75" x14ac:dyDescent="0.2">
      <c r="A94" s="29" t="s">
        <v>595</v>
      </c>
      <c r="C94" s="74">
        <v>0</v>
      </c>
      <c r="E94" s="64">
        <v>83498494</v>
      </c>
      <c r="F94" s="55"/>
      <c r="G94" s="64">
        <v>0</v>
      </c>
      <c r="H94" s="55"/>
      <c r="I94" s="64">
        <f t="shared" si="4"/>
        <v>83498494</v>
      </c>
      <c r="K94" s="65">
        <f>I94/درآمد!$F$12</f>
        <v>1.7670815894733061E-4</v>
      </c>
      <c r="L94" s="55"/>
      <c r="M94" s="74">
        <v>0</v>
      </c>
      <c r="O94" s="81">
        <v>33512360</v>
      </c>
      <c r="P94" s="55"/>
      <c r="Q94" s="64">
        <v>0</v>
      </c>
      <c r="R94" s="55"/>
      <c r="S94" s="64">
        <f t="shared" si="5"/>
        <v>33512360</v>
      </c>
      <c r="U94" s="65">
        <f>S94/درآمد!$F$12</f>
        <v>7.092232630662973E-5</v>
      </c>
      <c r="W94" s="58"/>
    </row>
    <row r="95" spans="1:23" ht="18.75" x14ac:dyDescent="0.2">
      <c r="A95" s="29" t="s">
        <v>154</v>
      </c>
      <c r="C95" s="74">
        <v>0</v>
      </c>
      <c r="E95" s="64">
        <v>-114654469</v>
      </c>
      <c r="F95" s="55"/>
      <c r="G95" s="64">
        <v>0</v>
      </c>
      <c r="H95" s="55"/>
      <c r="I95" s="64">
        <f t="shared" si="4"/>
        <v>-114654469</v>
      </c>
      <c r="K95" s="65">
        <f>I95/درآمد!$F$12</f>
        <v>-2.4264365932245185E-4</v>
      </c>
      <c r="L95" s="55"/>
      <c r="M95" s="74">
        <v>0</v>
      </c>
      <c r="O95" s="81">
        <v>-111548201</v>
      </c>
      <c r="P95" s="55"/>
      <c r="Q95" s="64">
        <v>0</v>
      </c>
      <c r="R95" s="55"/>
      <c r="S95" s="64">
        <f t="shared" si="5"/>
        <v>-111548201</v>
      </c>
      <c r="U95" s="65">
        <f>S95/درآمد!$F$12</f>
        <v>-2.3606985333887319E-4</v>
      </c>
      <c r="W95" s="58"/>
    </row>
    <row r="96" spans="1:23" ht="18.75" x14ac:dyDescent="0.2">
      <c r="A96" s="29" t="s">
        <v>127</v>
      </c>
      <c r="C96" s="74">
        <v>0</v>
      </c>
      <c r="E96" s="64">
        <v>-198644836</v>
      </c>
      <c r="F96" s="55"/>
      <c r="G96" s="64">
        <v>0</v>
      </c>
      <c r="H96" s="55"/>
      <c r="I96" s="64">
        <f t="shared" si="4"/>
        <v>-198644836</v>
      </c>
      <c r="K96" s="65">
        <f>I96/درآمد!$F$12</f>
        <v>-4.203927708439199E-4</v>
      </c>
      <c r="L96" s="55"/>
      <c r="M96" s="74">
        <v>0</v>
      </c>
      <c r="O96" s="81">
        <v>-276745377</v>
      </c>
      <c r="P96" s="55"/>
      <c r="Q96" s="64">
        <v>-9781048</v>
      </c>
      <c r="R96" s="55"/>
      <c r="S96" s="64">
        <f t="shared" si="5"/>
        <v>-286526425</v>
      </c>
      <c r="U96" s="65">
        <f>S96/درآمد!$F$12</f>
        <v>-6.0637688928270254E-4</v>
      </c>
      <c r="W96" s="58"/>
    </row>
    <row r="97" spans="1:23" ht="18.75" x14ac:dyDescent="0.2">
      <c r="A97" s="29" t="s">
        <v>111</v>
      </c>
      <c r="C97" s="74">
        <v>0</v>
      </c>
      <c r="E97" s="64">
        <v>2540398054</v>
      </c>
      <c r="F97" s="55"/>
      <c r="G97" s="64">
        <v>-5841124526</v>
      </c>
      <c r="H97" s="55"/>
      <c r="I97" s="64">
        <f t="shared" si="4"/>
        <v>-3300726472</v>
      </c>
      <c r="K97" s="65">
        <f>I97/درآمد!$F$12</f>
        <v>-6.9853391374440571E-3</v>
      </c>
      <c r="L97" s="55"/>
      <c r="M97" s="74">
        <v>0</v>
      </c>
      <c r="O97" s="81">
        <v>0</v>
      </c>
      <c r="P97" s="55"/>
      <c r="Q97" s="64">
        <v>-5841124526</v>
      </c>
      <c r="R97" s="55"/>
      <c r="S97" s="64">
        <f t="shared" si="5"/>
        <v>-5841124526</v>
      </c>
      <c r="U97" s="65">
        <f>S97/درآمد!$F$12</f>
        <v>-1.2361592547663903E-2</v>
      </c>
      <c r="W97" s="58"/>
    </row>
    <row r="98" spans="1:23" ht="21.75" customHeight="1" x14ac:dyDescent="0.2">
      <c r="A98" s="29" t="s">
        <v>162</v>
      </c>
      <c r="C98" s="37">
        <v>0</v>
      </c>
      <c r="D98" s="45"/>
      <c r="E98" s="41">
        <v>7614039</v>
      </c>
      <c r="F98" s="45"/>
      <c r="G98" s="41">
        <v>0</v>
      </c>
      <c r="H98" s="45"/>
      <c r="I98" s="41">
        <f t="shared" ref="I98:I114" si="6">C98+E98+G98</f>
        <v>7614039</v>
      </c>
      <c r="J98" s="45"/>
      <c r="K98" s="67">
        <f>I98/درآمد!$F$12</f>
        <v>1.6113617735945922E-5</v>
      </c>
      <c r="L98" s="45"/>
      <c r="M98" s="37">
        <v>0</v>
      </c>
      <c r="N98" s="45"/>
      <c r="O98" s="78">
        <v>210613245</v>
      </c>
      <c r="P98" s="45"/>
      <c r="Q98" s="41">
        <v>0</v>
      </c>
      <c r="R98" s="45"/>
      <c r="S98" s="41">
        <f t="shared" ref="S98:S114" si="7">M98+O98+Q98</f>
        <v>210613245</v>
      </c>
      <c r="T98" s="45"/>
      <c r="U98" s="67">
        <f>S98/درآمد!$F$12</f>
        <v>4.4572155725195573E-4</v>
      </c>
      <c r="W98" s="58"/>
    </row>
    <row r="99" spans="1:23" ht="21.75" customHeight="1" x14ac:dyDescent="0.2">
      <c r="A99" s="29" t="s">
        <v>101</v>
      </c>
      <c r="C99" s="37">
        <v>0</v>
      </c>
      <c r="D99" s="45"/>
      <c r="E99" s="41">
        <v>1247875</v>
      </c>
      <c r="F99" s="45"/>
      <c r="G99" s="41">
        <v>-18954780</v>
      </c>
      <c r="H99" s="45"/>
      <c r="I99" s="41">
        <f t="shared" si="6"/>
        <v>-17706905</v>
      </c>
      <c r="J99" s="45"/>
      <c r="K99" s="67">
        <f>I99/درآمد!$F$12</f>
        <v>-3.7473185842193548E-5</v>
      </c>
      <c r="L99" s="45"/>
      <c r="M99" s="37">
        <v>0</v>
      </c>
      <c r="N99" s="45"/>
      <c r="O99" s="78">
        <v>0</v>
      </c>
      <c r="P99" s="45"/>
      <c r="Q99" s="41">
        <v>-18954780</v>
      </c>
      <c r="R99" s="45"/>
      <c r="S99" s="41">
        <f t="shared" si="7"/>
        <v>-18954780</v>
      </c>
      <c r="T99" s="45"/>
      <c r="U99" s="67">
        <f>S99/درآمد!$F$12</f>
        <v>-4.0114068129799839E-5</v>
      </c>
      <c r="W99" s="58"/>
    </row>
    <row r="100" spans="1:23" ht="21.75" customHeight="1" x14ac:dyDescent="0.2">
      <c r="A100" s="29" t="s">
        <v>179</v>
      </c>
      <c r="C100" s="37">
        <v>0</v>
      </c>
      <c r="D100" s="45"/>
      <c r="E100" s="41">
        <v>-4842081285</v>
      </c>
      <c r="F100" s="45"/>
      <c r="G100" s="41">
        <v>5125708447</v>
      </c>
      <c r="H100" s="45"/>
      <c r="I100" s="41">
        <f t="shared" si="6"/>
        <v>283627162</v>
      </c>
      <c r="J100" s="45"/>
      <c r="K100" s="67">
        <f>I100/درآمد!$F$12</f>
        <v>6.0024116871468703E-4</v>
      </c>
      <c r="L100" s="45"/>
      <c r="M100" s="37">
        <v>0</v>
      </c>
      <c r="N100" s="45"/>
      <c r="O100" s="78">
        <v>-4</v>
      </c>
      <c r="P100" s="45"/>
      <c r="Q100" s="41">
        <v>9632054672</v>
      </c>
      <c r="R100" s="45"/>
      <c r="S100" s="41">
        <f t="shared" si="7"/>
        <v>9632054668</v>
      </c>
      <c r="T100" s="45"/>
      <c r="U100" s="67">
        <f>S100/درآمد!$F$12</f>
        <v>2.0384351450246776E-2</v>
      </c>
      <c r="W100" s="58"/>
    </row>
    <row r="101" spans="1:23" ht="18.75" x14ac:dyDescent="0.2">
      <c r="A101" s="29" t="s">
        <v>104</v>
      </c>
      <c r="C101" s="37">
        <v>0</v>
      </c>
      <c r="D101" s="45"/>
      <c r="E101" s="41">
        <v>-3326893366</v>
      </c>
      <c r="F101" s="45"/>
      <c r="G101" s="41">
        <v>3372289430</v>
      </c>
      <c r="H101" s="45"/>
      <c r="I101" s="41">
        <f t="shared" si="6"/>
        <v>45396064</v>
      </c>
      <c r="J101" s="45"/>
      <c r="K101" s="67">
        <f>I101/درآمد!$F$12</f>
        <v>9.6071851222792024E-5</v>
      </c>
      <c r="L101" s="45"/>
      <c r="M101" s="37">
        <v>0</v>
      </c>
      <c r="N101" s="45"/>
      <c r="O101" s="78">
        <v>-6</v>
      </c>
      <c r="P101" s="45"/>
      <c r="Q101" s="41">
        <v>11036702929</v>
      </c>
      <c r="R101" s="45"/>
      <c r="S101" s="41">
        <f t="shared" si="7"/>
        <v>11036702923</v>
      </c>
      <c r="T101" s="45"/>
      <c r="U101" s="67">
        <f>S101/درآمد!$F$12</f>
        <v>2.3357013533345312E-2</v>
      </c>
      <c r="W101" s="58"/>
    </row>
    <row r="102" spans="1:23" ht="18.75" x14ac:dyDescent="0.2">
      <c r="A102" s="29" t="s">
        <v>134</v>
      </c>
      <c r="C102" s="37">
        <v>0</v>
      </c>
      <c r="D102" s="45"/>
      <c r="E102" s="41">
        <v>-349910</v>
      </c>
      <c r="F102" s="45"/>
      <c r="G102" s="41">
        <v>0</v>
      </c>
      <c r="H102" s="45"/>
      <c r="I102" s="41">
        <f t="shared" si="6"/>
        <v>-349910</v>
      </c>
      <c r="J102" s="45"/>
      <c r="K102" s="67">
        <f>I102/درآمد!$F$12</f>
        <v>-7.4051577382054875E-7</v>
      </c>
      <c r="L102" s="45"/>
      <c r="M102" s="37">
        <v>0</v>
      </c>
      <c r="N102" s="45"/>
      <c r="O102" s="78">
        <v>-379644</v>
      </c>
      <c r="P102" s="45"/>
      <c r="Q102" s="41">
        <v>0</v>
      </c>
      <c r="R102" s="45"/>
      <c r="S102" s="41">
        <f t="shared" si="7"/>
        <v>-379644</v>
      </c>
      <c r="T102" s="45"/>
      <c r="U102" s="67">
        <f>S102/درآمد!$F$12</f>
        <v>-8.0344194346068535E-7</v>
      </c>
      <c r="W102" s="58"/>
    </row>
    <row r="103" spans="1:23" ht="18.75" x14ac:dyDescent="0.2">
      <c r="A103" s="29" t="s">
        <v>192</v>
      </c>
      <c r="C103" s="37">
        <v>0</v>
      </c>
      <c r="D103" s="45"/>
      <c r="E103" s="41">
        <v>-875775</v>
      </c>
      <c r="F103" s="45"/>
      <c r="G103" s="41">
        <v>0</v>
      </c>
      <c r="H103" s="45"/>
      <c r="I103" s="41">
        <f t="shared" si="6"/>
        <v>-875775</v>
      </c>
      <c r="J103" s="45"/>
      <c r="K103" s="67">
        <f>I103/درآمد!$F$12</f>
        <v>-1.8534057380974854E-6</v>
      </c>
      <c r="L103" s="45"/>
      <c r="M103" s="37">
        <v>0</v>
      </c>
      <c r="N103" s="45"/>
      <c r="O103" s="78">
        <v>-723912</v>
      </c>
      <c r="P103" s="45"/>
      <c r="Q103" s="41">
        <v>0</v>
      </c>
      <c r="R103" s="45"/>
      <c r="S103" s="41">
        <f t="shared" si="7"/>
        <v>-723912</v>
      </c>
      <c r="T103" s="45"/>
      <c r="U103" s="67">
        <f>S103/درآمد!$F$12</f>
        <v>-1.5320175326740622E-6</v>
      </c>
      <c r="W103" s="58"/>
    </row>
    <row r="104" spans="1:23" ht="18.75" x14ac:dyDescent="0.2">
      <c r="A104" s="29" t="s">
        <v>176</v>
      </c>
      <c r="C104" s="37">
        <v>0</v>
      </c>
      <c r="D104" s="45"/>
      <c r="E104" s="41">
        <v>-2144109453</v>
      </c>
      <c r="F104" s="45"/>
      <c r="G104" s="41">
        <v>-160531580</v>
      </c>
      <c r="H104" s="45"/>
      <c r="I104" s="41">
        <f t="shared" si="6"/>
        <v>-2304641033</v>
      </c>
      <c r="J104" s="45"/>
      <c r="K104" s="67">
        <f>I104/درآمد!$F$12</f>
        <v>-4.8773199906564082E-3</v>
      </c>
      <c r="L104" s="45"/>
      <c r="M104" s="37">
        <v>0</v>
      </c>
      <c r="N104" s="45"/>
      <c r="O104" s="78">
        <v>-1954815592</v>
      </c>
      <c r="P104" s="45"/>
      <c r="Q104" s="41">
        <v>135909697</v>
      </c>
      <c r="R104" s="45"/>
      <c r="S104" s="41">
        <f t="shared" si="7"/>
        <v>-1818905895</v>
      </c>
      <c r="T104" s="45"/>
      <c r="U104" s="67">
        <f>S104/درآمد!$F$12</f>
        <v>-3.8493569956351142E-3</v>
      </c>
      <c r="W104" s="58"/>
    </row>
    <row r="105" spans="1:23" ht="18.75" x14ac:dyDescent="0.2">
      <c r="A105" s="29" t="s">
        <v>68</v>
      </c>
      <c r="C105" s="37">
        <v>0</v>
      </c>
      <c r="D105" s="45"/>
      <c r="E105" s="41">
        <v>-1822974490</v>
      </c>
      <c r="F105" s="45"/>
      <c r="G105" s="41">
        <v>4234095121</v>
      </c>
      <c r="H105" s="45"/>
      <c r="I105" s="41">
        <f t="shared" si="6"/>
        <v>2411120631</v>
      </c>
      <c r="J105" s="45"/>
      <c r="K105" s="67">
        <f>I105/درآمد!$F$12</f>
        <v>5.1026631414925402E-3</v>
      </c>
      <c r="L105" s="45"/>
      <c r="M105" s="37">
        <v>0</v>
      </c>
      <c r="N105" s="45"/>
      <c r="O105" s="78">
        <v>-651563364</v>
      </c>
      <c r="P105" s="45"/>
      <c r="Q105" s="41">
        <v>4939581022</v>
      </c>
      <c r="R105" s="45"/>
      <c r="S105" s="41">
        <f t="shared" si="7"/>
        <v>4288017658</v>
      </c>
      <c r="T105" s="45"/>
      <c r="U105" s="67">
        <f>S105/درآمد!$F$12</f>
        <v>9.0747469754223868E-3</v>
      </c>
      <c r="W105" s="58"/>
    </row>
    <row r="106" spans="1:23" ht="18.75" x14ac:dyDescent="0.2">
      <c r="A106" s="29" t="s">
        <v>129</v>
      </c>
      <c r="C106" s="37">
        <v>0</v>
      </c>
      <c r="D106" s="45"/>
      <c r="E106" s="41">
        <v>-3894996</v>
      </c>
      <c r="F106" s="45"/>
      <c r="G106" s="41">
        <v>0</v>
      </c>
      <c r="H106" s="45"/>
      <c r="I106" s="41">
        <f t="shared" si="6"/>
        <v>-3894996</v>
      </c>
      <c r="J106" s="45"/>
      <c r="K106" s="67">
        <f>I106/درآمد!$F$12</f>
        <v>-8.242993846897608E-6</v>
      </c>
      <c r="L106" s="45"/>
      <c r="M106" s="37">
        <v>0</v>
      </c>
      <c r="N106" s="45"/>
      <c r="O106" s="78">
        <v>1201521</v>
      </c>
      <c r="P106" s="45"/>
      <c r="Q106" s="41">
        <v>0</v>
      </c>
      <c r="R106" s="45"/>
      <c r="S106" s="41">
        <f t="shared" si="7"/>
        <v>1201521</v>
      </c>
      <c r="T106" s="45"/>
      <c r="U106" s="67">
        <f>S106/درآمد!$F$12</f>
        <v>2.5427831530297493E-6</v>
      </c>
      <c r="W106" s="58"/>
    </row>
    <row r="107" spans="1:23" ht="18.75" x14ac:dyDescent="0.2">
      <c r="A107" s="29" t="s">
        <v>191</v>
      </c>
      <c r="C107" s="37">
        <v>0</v>
      </c>
      <c r="D107" s="45"/>
      <c r="E107" s="41">
        <v>-12146871</v>
      </c>
      <c r="F107" s="45"/>
      <c r="G107" s="41">
        <v>0</v>
      </c>
      <c r="H107" s="45"/>
      <c r="I107" s="41">
        <f t="shared" si="6"/>
        <v>-12146871</v>
      </c>
      <c r="J107" s="45"/>
      <c r="K107" s="67">
        <f>I107/درآمد!$F$12</f>
        <v>-2.5706466171482334E-5</v>
      </c>
      <c r="L107" s="45"/>
      <c r="M107" s="37">
        <v>0</v>
      </c>
      <c r="N107" s="45"/>
      <c r="O107" s="78">
        <v>-12144206</v>
      </c>
      <c r="P107" s="45"/>
      <c r="Q107" s="41">
        <v>0</v>
      </c>
      <c r="R107" s="45"/>
      <c r="S107" s="41">
        <f t="shared" si="7"/>
        <v>-12144206</v>
      </c>
      <c r="T107" s="45"/>
      <c r="U107" s="67">
        <f>S107/درآمد!$F$12</f>
        <v>-2.5700826222531941E-5</v>
      </c>
      <c r="W107" s="58"/>
    </row>
    <row r="108" spans="1:23" ht="18.75" x14ac:dyDescent="0.2">
      <c r="A108" s="29" t="s">
        <v>194</v>
      </c>
      <c r="C108" s="37">
        <v>0</v>
      </c>
      <c r="D108" s="45"/>
      <c r="E108" s="41">
        <v>-8091710439</v>
      </c>
      <c r="F108" s="45"/>
      <c r="G108" s="41">
        <v>-3955459</v>
      </c>
      <c r="H108" s="45"/>
      <c r="I108" s="41">
        <f t="shared" si="6"/>
        <v>-8095665898</v>
      </c>
      <c r="J108" s="45"/>
      <c r="K108" s="67">
        <f>I108/درآمد!$F$12</f>
        <v>-1.7132886448086932E-2</v>
      </c>
      <c r="L108" s="45"/>
      <c r="M108" s="37">
        <v>0</v>
      </c>
      <c r="N108" s="45"/>
      <c r="O108" s="78">
        <v>-9418689438</v>
      </c>
      <c r="P108" s="45"/>
      <c r="Q108" s="41">
        <v>-3955459</v>
      </c>
      <c r="R108" s="45"/>
      <c r="S108" s="41">
        <f t="shared" si="7"/>
        <v>-9422644897</v>
      </c>
      <c r="T108" s="45"/>
      <c r="U108" s="67">
        <f>S108/درآمد!$F$12</f>
        <v>-1.9941176809288676E-2</v>
      </c>
      <c r="W108" s="58"/>
    </row>
    <row r="109" spans="1:23" ht="18.75" x14ac:dyDescent="0.2">
      <c r="A109" s="29" t="s">
        <v>173</v>
      </c>
      <c r="C109" s="37">
        <v>0</v>
      </c>
      <c r="D109" s="45"/>
      <c r="E109" s="41">
        <v>-2196180404</v>
      </c>
      <c r="F109" s="45"/>
      <c r="G109" s="41">
        <v>-14262668</v>
      </c>
      <c r="H109" s="45"/>
      <c r="I109" s="41">
        <f t="shared" si="6"/>
        <v>-2210443072</v>
      </c>
      <c r="J109" s="45"/>
      <c r="K109" s="67">
        <f>I109/درآمد!$F$12</f>
        <v>-4.6779685117554542E-3</v>
      </c>
      <c r="L109" s="45"/>
      <c r="M109" s="37">
        <v>0</v>
      </c>
      <c r="N109" s="45"/>
      <c r="O109" s="78">
        <v>-2204527729</v>
      </c>
      <c r="P109" s="45"/>
      <c r="Q109" s="41">
        <v>-14262668</v>
      </c>
      <c r="R109" s="45"/>
      <c r="S109" s="41">
        <f t="shared" si="7"/>
        <v>-2218790397</v>
      </c>
      <c r="T109" s="45"/>
      <c r="U109" s="67">
        <f>S109/درآمد!$F$12</f>
        <v>-4.6956339852535153E-3</v>
      </c>
      <c r="W109" s="58"/>
    </row>
    <row r="110" spans="1:23" ht="18.75" x14ac:dyDescent="0.2">
      <c r="A110" s="29" t="s">
        <v>135</v>
      </c>
      <c r="C110" s="37">
        <v>0</v>
      </c>
      <c r="D110" s="45"/>
      <c r="E110" s="41">
        <v>-260932792</v>
      </c>
      <c r="F110" s="45"/>
      <c r="G110" s="41">
        <v>0</v>
      </c>
      <c r="H110" s="45"/>
      <c r="I110" s="41">
        <f t="shared" si="6"/>
        <v>-260932792</v>
      </c>
      <c r="J110" s="45"/>
      <c r="K110" s="67">
        <f>I110/درآمد!$F$12</f>
        <v>-5.5221299300687687E-4</v>
      </c>
      <c r="L110" s="45"/>
      <c r="M110" s="37">
        <v>0</v>
      </c>
      <c r="N110" s="45"/>
      <c r="O110" s="78">
        <v>-259922750</v>
      </c>
      <c r="P110" s="45"/>
      <c r="Q110" s="41">
        <v>0</v>
      </c>
      <c r="R110" s="45"/>
      <c r="S110" s="41">
        <f t="shared" si="7"/>
        <v>-259922750</v>
      </c>
      <c r="T110" s="45"/>
      <c r="U110" s="67">
        <f>S110/درآمد!$F$12</f>
        <v>-5.500754375405534E-4</v>
      </c>
      <c r="W110" s="58"/>
    </row>
    <row r="111" spans="1:23" ht="18.75" x14ac:dyDescent="0.2">
      <c r="A111" s="29" t="s">
        <v>202</v>
      </c>
      <c r="C111" s="37">
        <v>0</v>
      </c>
      <c r="D111" s="45"/>
      <c r="E111" s="41">
        <v>-58782387</v>
      </c>
      <c r="F111" s="45"/>
      <c r="G111" s="41">
        <v>0</v>
      </c>
      <c r="H111" s="45"/>
      <c r="I111" s="41">
        <f t="shared" si="6"/>
        <v>-58782387</v>
      </c>
      <c r="J111" s="45"/>
      <c r="K111" s="67">
        <f>I111/درآمد!$F$12</f>
        <v>-1.2440137405711173E-4</v>
      </c>
      <c r="L111" s="45"/>
      <c r="M111" s="37">
        <v>0</v>
      </c>
      <c r="N111" s="45"/>
      <c r="O111" s="78">
        <v>-58782387</v>
      </c>
      <c r="P111" s="45"/>
      <c r="Q111" s="41">
        <v>0</v>
      </c>
      <c r="R111" s="45"/>
      <c r="S111" s="41">
        <f t="shared" si="7"/>
        <v>-58782387</v>
      </c>
      <c r="T111" s="45"/>
      <c r="U111" s="67">
        <f>S111/درآمد!$F$12</f>
        <v>-1.2440137405711173E-4</v>
      </c>
      <c r="W111" s="58"/>
    </row>
    <row r="112" spans="1:23" ht="18.75" x14ac:dyDescent="0.2">
      <c r="A112" s="29" t="s">
        <v>196</v>
      </c>
      <c r="C112" s="37">
        <v>0</v>
      </c>
      <c r="D112" s="45"/>
      <c r="E112" s="41">
        <v>-7495236</v>
      </c>
      <c r="F112" s="45"/>
      <c r="G112" s="41">
        <v>0</v>
      </c>
      <c r="H112" s="45"/>
      <c r="I112" s="41">
        <f t="shared" si="6"/>
        <v>-7495236</v>
      </c>
      <c r="J112" s="45"/>
      <c r="K112" s="67">
        <f>I112/درآمد!$F$12</f>
        <v>-1.5862194525757008E-5</v>
      </c>
      <c r="L112" s="45"/>
      <c r="M112" s="37">
        <v>0</v>
      </c>
      <c r="N112" s="45"/>
      <c r="O112" s="78">
        <v>-7495236</v>
      </c>
      <c r="P112" s="45"/>
      <c r="Q112" s="41">
        <v>0</v>
      </c>
      <c r="R112" s="45"/>
      <c r="S112" s="41">
        <f t="shared" si="7"/>
        <v>-7495236</v>
      </c>
      <c r="T112" s="45"/>
      <c r="U112" s="67">
        <f>S112/درآمد!$F$12</f>
        <v>-1.5862194525757008E-5</v>
      </c>
      <c r="W112" s="58"/>
    </row>
    <row r="113" spans="1:23" ht="18.75" x14ac:dyDescent="0.2">
      <c r="A113" s="29" t="s">
        <v>148</v>
      </c>
      <c r="C113" s="37">
        <v>0</v>
      </c>
      <c r="D113" s="45"/>
      <c r="E113" s="41">
        <v>-1053729</v>
      </c>
      <c r="F113" s="45"/>
      <c r="G113" s="41">
        <v>0</v>
      </c>
      <c r="H113" s="45"/>
      <c r="I113" s="41">
        <f t="shared" si="6"/>
        <v>-1053729</v>
      </c>
      <c r="J113" s="45"/>
      <c r="K113" s="67">
        <f>I113/درآمد!$F$12</f>
        <v>-2.2300104193425541E-6</v>
      </c>
      <c r="L113" s="45"/>
      <c r="M113" s="37">
        <v>0</v>
      </c>
      <c r="N113" s="45"/>
      <c r="O113" s="78">
        <v>-916249</v>
      </c>
      <c r="P113" s="45"/>
      <c r="Q113" s="41">
        <v>0</v>
      </c>
      <c r="R113" s="45"/>
      <c r="S113" s="41">
        <f t="shared" si="7"/>
        <v>-916249</v>
      </c>
      <c r="T113" s="45"/>
      <c r="U113" s="67">
        <f>S113/درآمد!$F$12</f>
        <v>-1.9390610078228801E-6</v>
      </c>
      <c r="W113" s="58"/>
    </row>
    <row r="114" spans="1:23" ht="18.75" x14ac:dyDescent="0.2">
      <c r="A114" s="29" t="s">
        <v>136</v>
      </c>
      <c r="C114" s="37">
        <v>0</v>
      </c>
      <c r="D114" s="45"/>
      <c r="E114" s="41">
        <v>-343111626</v>
      </c>
      <c r="F114" s="45"/>
      <c r="G114" s="41">
        <v>0</v>
      </c>
      <c r="H114" s="45"/>
      <c r="I114" s="41">
        <f t="shared" si="6"/>
        <v>-343111626</v>
      </c>
      <c r="J114" s="45"/>
      <c r="K114" s="67">
        <f>I114/درآمد!$F$12</f>
        <v>-7.261283508165435E-4</v>
      </c>
      <c r="L114" s="45"/>
      <c r="M114" s="37">
        <v>0</v>
      </c>
      <c r="N114" s="45"/>
      <c r="O114" s="78">
        <v>-138572652</v>
      </c>
      <c r="P114" s="45"/>
      <c r="Q114" s="41">
        <v>18564762</v>
      </c>
      <c r="R114" s="45"/>
      <c r="S114" s="41">
        <f t="shared" si="7"/>
        <v>-120007890</v>
      </c>
      <c r="T114" s="45"/>
      <c r="U114" s="67">
        <f>S114/درآمد!$F$12</f>
        <v>-2.5397312316858991E-4</v>
      </c>
      <c r="W114" s="58"/>
    </row>
    <row r="115" spans="1:23" ht="18.75" x14ac:dyDescent="0.2">
      <c r="A115" s="29" t="s">
        <v>149</v>
      </c>
      <c r="C115" s="74">
        <v>0</v>
      </c>
      <c r="E115" s="64">
        <v>-651594710</v>
      </c>
      <c r="F115" s="55"/>
      <c r="G115" s="64">
        <v>5723640855</v>
      </c>
      <c r="H115" s="55"/>
      <c r="I115" s="64">
        <f t="shared" si="4"/>
        <v>5072046145</v>
      </c>
      <c r="K115" s="65">
        <f>I115/درآمد!$F$12</f>
        <v>1.0733989242714431E-2</v>
      </c>
      <c r="L115" s="55"/>
      <c r="M115" s="74">
        <v>0</v>
      </c>
      <c r="O115" s="81">
        <v>0</v>
      </c>
      <c r="P115" s="55"/>
      <c r="Q115" s="64">
        <v>5723640855</v>
      </c>
      <c r="R115" s="55"/>
      <c r="S115" s="64">
        <f t="shared" si="5"/>
        <v>5723640855</v>
      </c>
      <c r="U115" s="65">
        <f>S115/درآمد!$F$12</f>
        <v>1.2112961438116181E-2</v>
      </c>
      <c r="W115" s="58"/>
    </row>
    <row r="116" spans="1:23" ht="18.75" x14ac:dyDescent="0.2">
      <c r="A116" s="29" t="s">
        <v>95</v>
      </c>
      <c r="C116" s="74">
        <v>0</v>
      </c>
      <c r="E116" s="64">
        <v>-22859013</v>
      </c>
      <c r="F116" s="55"/>
      <c r="G116" s="64">
        <v>42321000</v>
      </c>
      <c r="H116" s="55"/>
      <c r="I116" s="64">
        <f t="shared" si="4"/>
        <v>19461987</v>
      </c>
      <c r="K116" s="65">
        <f>I116/درآمد!$F$12</f>
        <v>4.1187472102513391E-5</v>
      </c>
      <c r="L116" s="55"/>
      <c r="M116" s="74">
        <v>0</v>
      </c>
      <c r="O116" s="81">
        <v>0</v>
      </c>
      <c r="P116" s="55"/>
      <c r="Q116" s="64">
        <v>42321000</v>
      </c>
      <c r="R116" s="55"/>
      <c r="S116" s="64">
        <f t="shared" si="5"/>
        <v>42321000</v>
      </c>
      <c r="U116" s="65">
        <f>S116/درآمد!$F$12</f>
        <v>8.9564082375066293E-5</v>
      </c>
      <c r="W116" s="58"/>
    </row>
    <row r="117" spans="1:23" ht="18.75" x14ac:dyDescent="0.2">
      <c r="A117" s="29" t="s">
        <v>145</v>
      </c>
      <c r="C117" s="74">
        <v>0</v>
      </c>
      <c r="E117" s="64">
        <v>-1399863523</v>
      </c>
      <c r="F117" s="55"/>
      <c r="G117" s="64">
        <v>0</v>
      </c>
      <c r="H117" s="55"/>
      <c r="I117" s="64">
        <f t="shared" si="4"/>
        <v>-1399863523</v>
      </c>
      <c r="K117" s="65">
        <f>I117/درآمد!$F$12</f>
        <v>-2.962536137799733E-3</v>
      </c>
      <c r="L117" s="55"/>
      <c r="M117" s="74">
        <v>0</v>
      </c>
      <c r="O117" s="81">
        <v>-1388432055</v>
      </c>
      <c r="P117" s="55"/>
      <c r="Q117" s="64">
        <v>0</v>
      </c>
      <c r="R117" s="55"/>
      <c r="S117" s="64">
        <f t="shared" si="5"/>
        <v>-1388432055</v>
      </c>
      <c r="U117" s="65">
        <f>S117/درآمد!$F$12</f>
        <v>-2.9383436815340509E-3</v>
      </c>
      <c r="W117" s="58"/>
    </row>
    <row r="118" spans="1:23" ht="18.75" x14ac:dyDescent="0.2">
      <c r="A118" s="29" t="s">
        <v>159</v>
      </c>
      <c r="C118" s="74">
        <v>0</v>
      </c>
      <c r="E118" s="64">
        <v>546121192</v>
      </c>
      <c r="F118" s="55"/>
      <c r="G118" s="64">
        <v>0</v>
      </c>
      <c r="H118" s="55"/>
      <c r="I118" s="64">
        <f t="shared" si="4"/>
        <v>546121192</v>
      </c>
      <c r="K118" s="65">
        <f>I118/درآمد!$F$12</f>
        <v>1.1557582152372911E-3</v>
      </c>
      <c r="L118" s="55"/>
      <c r="M118" s="74">
        <v>0</v>
      </c>
      <c r="O118" s="81">
        <v>491226259</v>
      </c>
      <c r="P118" s="55"/>
      <c r="Q118" s="64">
        <v>0</v>
      </c>
      <c r="R118" s="55"/>
      <c r="S118" s="64">
        <f t="shared" si="5"/>
        <v>491226259</v>
      </c>
      <c r="U118" s="65">
        <f>S118/درآمد!$F$12</f>
        <v>1.0395838738657321E-3</v>
      </c>
      <c r="W118" s="58"/>
    </row>
    <row r="119" spans="1:23" ht="18.75" x14ac:dyDescent="0.2">
      <c r="A119" s="29" t="s">
        <v>180</v>
      </c>
      <c r="C119" s="74">
        <v>0</v>
      </c>
      <c r="E119" s="64">
        <v>189952</v>
      </c>
      <c r="F119" s="55"/>
      <c r="G119" s="64">
        <v>0</v>
      </c>
      <c r="H119" s="55"/>
      <c r="I119" s="64">
        <f t="shared" si="4"/>
        <v>189952</v>
      </c>
      <c r="K119" s="65">
        <f>I119/درآمد!$F$12</f>
        <v>4.0199609119133742E-7</v>
      </c>
      <c r="L119" s="55"/>
      <c r="M119" s="74">
        <v>0</v>
      </c>
      <c r="O119" s="81">
        <v>211204</v>
      </c>
      <c r="P119" s="55"/>
      <c r="Q119" s="64">
        <v>0</v>
      </c>
      <c r="R119" s="55"/>
      <c r="S119" s="64">
        <f t="shared" si="5"/>
        <v>211204</v>
      </c>
      <c r="U119" s="65">
        <f>S119/درآمد!$F$12</f>
        <v>4.4697177415333998E-7</v>
      </c>
      <c r="W119" s="58"/>
    </row>
    <row r="120" spans="1:23" ht="18.75" x14ac:dyDescent="0.2">
      <c r="A120" s="29" t="s">
        <v>184</v>
      </c>
      <c r="C120" s="74">
        <v>0</v>
      </c>
      <c r="E120" s="64">
        <v>505869</v>
      </c>
      <c r="F120" s="55"/>
      <c r="G120" s="64">
        <v>0</v>
      </c>
      <c r="H120" s="55"/>
      <c r="I120" s="64">
        <f t="shared" si="4"/>
        <v>505869</v>
      </c>
      <c r="K120" s="65">
        <f>I120/درآمد!$F$12</f>
        <v>1.0705723585688526E-6</v>
      </c>
      <c r="L120" s="55"/>
      <c r="M120" s="74">
        <v>0</v>
      </c>
      <c r="O120" s="81">
        <v>-1787020</v>
      </c>
      <c r="P120" s="55"/>
      <c r="Q120" s="64">
        <v>0</v>
      </c>
      <c r="R120" s="55"/>
      <c r="S120" s="64">
        <f t="shared" si="5"/>
        <v>-1787020</v>
      </c>
      <c r="U120" s="65">
        <f>S120/درآمد!$F$12</f>
        <v>-3.7818767629756142E-6</v>
      </c>
      <c r="W120" s="58"/>
    </row>
    <row r="121" spans="1:23" ht="18.75" x14ac:dyDescent="0.2">
      <c r="A121" s="29" t="s">
        <v>166</v>
      </c>
      <c r="C121" s="74">
        <v>0</v>
      </c>
      <c r="E121" s="64">
        <v>-60984</v>
      </c>
      <c r="F121" s="55"/>
      <c r="G121" s="64">
        <v>0</v>
      </c>
      <c r="H121" s="55"/>
      <c r="I121" s="64">
        <f t="shared" si="4"/>
        <v>-60984</v>
      </c>
      <c r="K121" s="65">
        <f>I121/درآمد!$F$12</f>
        <v>-1.2906065545618115E-7</v>
      </c>
      <c r="L121" s="55"/>
      <c r="M121" s="74">
        <v>0</v>
      </c>
      <c r="O121" s="81">
        <v>199155</v>
      </c>
      <c r="P121" s="55"/>
      <c r="Q121" s="64">
        <v>0</v>
      </c>
      <c r="R121" s="55"/>
      <c r="S121" s="64">
        <f t="shared" si="5"/>
        <v>199155</v>
      </c>
      <c r="U121" s="65">
        <f>S121/درآمد!$F$12</f>
        <v>4.2147243272621932E-7</v>
      </c>
      <c r="W121" s="58"/>
    </row>
    <row r="122" spans="1:23" ht="18.75" x14ac:dyDescent="0.2">
      <c r="A122" s="29" t="s">
        <v>137</v>
      </c>
      <c r="C122" s="74">
        <v>0</v>
      </c>
      <c r="E122" s="64">
        <v>-45588257</v>
      </c>
      <c r="F122" s="55"/>
      <c r="G122" s="64">
        <v>0</v>
      </c>
      <c r="H122" s="55"/>
      <c r="I122" s="64">
        <f t="shared" si="4"/>
        <v>-45588257</v>
      </c>
      <c r="K122" s="65">
        <f>I122/درآمد!$F$12</f>
        <v>-9.6478589950230208E-5</v>
      </c>
      <c r="L122" s="55"/>
      <c r="M122" s="74">
        <v>0</v>
      </c>
      <c r="O122" s="81">
        <v>-45465005</v>
      </c>
      <c r="P122" s="55"/>
      <c r="Q122" s="64">
        <v>0</v>
      </c>
      <c r="R122" s="55"/>
      <c r="S122" s="64">
        <f t="shared" si="5"/>
        <v>-45465005</v>
      </c>
      <c r="U122" s="65">
        <f>S122/درآمد!$F$12</f>
        <v>-9.6217751305564627E-5</v>
      </c>
      <c r="W122" s="58"/>
    </row>
    <row r="123" spans="1:23" ht="18.75" x14ac:dyDescent="0.2">
      <c r="A123" s="29" t="s">
        <v>143</v>
      </c>
      <c r="C123" s="74">
        <v>0</v>
      </c>
      <c r="E123" s="64">
        <v>-384924440</v>
      </c>
      <c r="F123" s="55"/>
      <c r="G123" s="64">
        <v>0</v>
      </c>
      <c r="H123" s="55"/>
      <c r="I123" s="64">
        <f t="shared" si="4"/>
        <v>-384924440</v>
      </c>
      <c r="K123" s="65">
        <f>I123/درآمد!$F$12</f>
        <v>-8.1461695735772456E-4</v>
      </c>
      <c r="L123" s="55"/>
      <c r="M123" s="74">
        <v>0</v>
      </c>
      <c r="O123" s="81">
        <v>-440652787</v>
      </c>
      <c r="P123" s="55"/>
      <c r="Q123" s="64">
        <v>0</v>
      </c>
      <c r="R123" s="55"/>
      <c r="S123" s="64">
        <f t="shared" si="5"/>
        <v>-440652787</v>
      </c>
      <c r="U123" s="65">
        <f>S123/درآمد!$F$12</f>
        <v>-9.3255505573286402E-4</v>
      </c>
      <c r="W123" s="58"/>
    </row>
    <row r="124" spans="1:23" ht="18.75" x14ac:dyDescent="0.2">
      <c r="A124" s="29" t="s">
        <v>153</v>
      </c>
      <c r="C124" s="74">
        <v>0</v>
      </c>
      <c r="E124" s="64">
        <v>-352426572</v>
      </c>
      <c r="F124" s="55"/>
      <c r="G124" s="64">
        <v>0</v>
      </c>
      <c r="H124" s="55"/>
      <c r="I124" s="64">
        <f t="shared" si="4"/>
        <v>-352426572</v>
      </c>
      <c r="K124" s="65">
        <f>I124/درآمد!$F$12</f>
        <v>-7.4584160406819858E-4</v>
      </c>
      <c r="L124" s="55"/>
      <c r="M124" s="74">
        <v>0</v>
      </c>
      <c r="O124" s="81">
        <v>-275794770</v>
      </c>
      <c r="P124" s="55"/>
      <c r="Q124" s="64">
        <v>0</v>
      </c>
      <c r="R124" s="55"/>
      <c r="S124" s="64">
        <f t="shared" si="5"/>
        <v>-275794770</v>
      </c>
      <c r="U124" s="65">
        <f>S124/درآمد!$F$12</f>
        <v>-5.8366544975053665E-4</v>
      </c>
      <c r="W124" s="58"/>
    </row>
    <row r="125" spans="1:23" ht="18.75" x14ac:dyDescent="0.2">
      <c r="A125" s="29" t="s">
        <v>155</v>
      </c>
      <c r="C125" s="74">
        <v>0</v>
      </c>
      <c r="E125" s="64">
        <v>124813500</v>
      </c>
      <c r="F125" s="55"/>
      <c r="G125" s="64">
        <v>0</v>
      </c>
      <c r="H125" s="55"/>
      <c r="I125" s="64">
        <f t="shared" si="4"/>
        <v>124813500</v>
      </c>
      <c r="K125" s="65">
        <f>I125/درآمد!$F$12</f>
        <v>2.6414325265282807E-4</v>
      </c>
      <c r="L125" s="55"/>
      <c r="M125" s="74">
        <v>0</v>
      </c>
      <c r="O125" s="81">
        <v>90853155</v>
      </c>
      <c r="P125" s="55"/>
      <c r="Q125" s="64">
        <v>0</v>
      </c>
      <c r="R125" s="55"/>
      <c r="S125" s="64">
        <f t="shared" si="5"/>
        <v>90853155</v>
      </c>
      <c r="U125" s="65">
        <f>S125/درآمد!$F$12</f>
        <v>1.9227285410209271E-4</v>
      </c>
      <c r="W125" s="58"/>
    </row>
    <row r="126" spans="1:23" ht="18.75" x14ac:dyDescent="0.2">
      <c r="A126" s="29" t="s">
        <v>102</v>
      </c>
      <c r="C126" s="74">
        <v>0</v>
      </c>
      <c r="E126" s="64">
        <v>53491888</v>
      </c>
      <c r="F126" s="55"/>
      <c r="G126" s="64">
        <v>0</v>
      </c>
      <c r="H126" s="55"/>
      <c r="I126" s="64">
        <f t="shared" si="4"/>
        <v>53491888</v>
      </c>
      <c r="K126" s="65">
        <f>I126/درآمد!$F$12</f>
        <v>1.1320507226270221E-4</v>
      </c>
      <c r="L126" s="55"/>
      <c r="M126" s="74">
        <v>0</v>
      </c>
      <c r="O126" s="81">
        <v>60798235</v>
      </c>
      <c r="P126" s="55"/>
      <c r="Q126" s="64">
        <v>0</v>
      </c>
      <c r="R126" s="55"/>
      <c r="S126" s="64">
        <f t="shared" si="5"/>
        <v>60798235</v>
      </c>
      <c r="U126" s="65">
        <f>S126/درآمد!$F$12</f>
        <v>1.286675203279374E-4</v>
      </c>
      <c r="W126" s="58"/>
    </row>
    <row r="127" spans="1:23" ht="18.75" x14ac:dyDescent="0.2">
      <c r="A127" s="29" t="s">
        <v>596</v>
      </c>
      <c r="C127" s="74">
        <v>0</v>
      </c>
      <c r="E127" s="64">
        <v>0</v>
      </c>
      <c r="F127" s="55"/>
      <c r="G127" s="64">
        <v>0</v>
      </c>
      <c r="H127" s="55"/>
      <c r="I127" s="64">
        <f t="shared" si="4"/>
        <v>0</v>
      </c>
      <c r="K127" s="65">
        <f>I127/درآمد!$F$12</f>
        <v>0</v>
      </c>
      <c r="L127" s="55"/>
      <c r="M127" s="74">
        <v>0</v>
      </c>
      <c r="O127" s="81">
        <v>-104883</v>
      </c>
      <c r="P127" s="55"/>
      <c r="Q127" s="64">
        <v>0</v>
      </c>
      <c r="R127" s="55"/>
      <c r="S127" s="64">
        <f t="shared" si="5"/>
        <v>-104883</v>
      </c>
      <c r="U127" s="65">
        <f>S127/درآمد!$F$12</f>
        <v>-2.2196426482701443E-7</v>
      </c>
      <c r="W127" s="58"/>
    </row>
    <row r="128" spans="1:23" ht="18.75" x14ac:dyDescent="0.2">
      <c r="A128" s="29" t="s">
        <v>160</v>
      </c>
      <c r="C128" s="74">
        <v>0</v>
      </c>
      <c r="E128" s="64">
        <v>-10337338</v>
      </c>
      <c r="F128" s="55"/>
      <c r="G128" s="64">
        <v>0</v>
      </c>
      <c r="H128" s="55"/>
      <c r="I128" s="64">
        <f t="shared" si="4"/>
        <v>-10337338</v>
      </c>
      <c r="K128" s="65">
        <f>I128/درآمد!$F$12</f>
        <v>-2.1876945066773068E-5</v>
      </c>
      <c r="L128" s="55"/>
      <c r="M128" s="74">
        <v>0</v>
      </c>
      <c r="O128" s="81">
        <v>-10633372</v>
      </c>
      <c r="P128" s="55"/>
      <c r="Q128" s="64">
        <v>0</v>
      </c>
      <c r="R128" s="55"/>
      <c r="S128" s="64">
        <f t="shared" si="5"/>
        <v>-10633372</v>
      </c>
      <c r="U128" s="65">
        <f>S128/درآمد!$F$12</f>
        <v>-2.2503442870743209E-5</v>
      </c>
      <c r="W128" s="58"/>
    </row>
    <row r="129" spans="1:23" ht="18.75" x14ac:dyDescent="0.2">
      <c r="A129" s="29" t="s">
        <v>761</v>
      </c>
      <c r="C129" s="68">
        <f>SUM(C92:C128)</f>
        <v>0</v>
      </c>
      <c r="D129" s="49"/>
      <c r="E129" s="68">
        <f>SUM(E92:E128)</f>
        <v>12053535847</v>
      </c>
      <c r="F129" s="41"/>
      <c r="G129" s="68">
        <f>SUM(G92:G128)</f>
        <v>20136843949</v>
      </c>
      <c r="H129" s="41"/>
      <c r="I129" s="68">
        <f>SUM(I92:I128)</f>
        <v>32190379796</v>
      </c>
      <c r="J129" s="73"/>
      <c r="K129" s="69">
        <f>SUM(K92:K128)</f>
        <v>6.812461491301279E-2</v>
      </c>
      <c r="L129" s="41"/>
      <c r="M129" s="68">
        <f>SUM(M92:M128)</f>
        <v>12476319750</v>
      </c>
      <c r="N129" s="73"/>
      <c r="O129" s="79">
        <f>SUM(O92:O128)</f>
        <v>38589789189</v>
      </c>
      <c r="P129" s="41"/>
      <c r="Q129" s="68">
        <f>SUM(Q92:Q128)</f>
        <v>40136552689</v>
      </c>
      <c r="R129" s="41"/>
      <c r="S129" s="68">
        <f>SUM(S92:S128)</f>
        <v>91202661628</v>
      </c>
      <c r="T129" s="49"/>
      <c r="U129" s="69">
        <f>SUM(U92:U128)</f>
        <v>0.19301251621831936</v>
      </c>
      <c r="W129" s="58"/>
    </row>
    <row r="130" spans="1:23" ht="18.75" x14ac:dyDescent="0.2">
      <c r="A130" s="196">
        <v>10</v>
      </c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W130" s="58"/>
    </row>
    <row r="131" spans="1:23" ht="25.5" x14ac:dyDescent="0.2">
      <c r="A131" s="200" t="s">
        <v>0</v>
      </c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W131" s="58"/>
    </row>
    <row r="132" spans="1:23" ht="25.5" x14ac:dyDescent="0.2">
      <c r="A132" s="200" t="s">
        <v>259</v>
      </c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W132" s="58"/>
    </row>
    <row r="133" spans="1:23" ht="25.5" x14ac:dyDescent="0.2">
      <c r="A133" s="200" t="s">
        <v>2</v>
      </c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W133" s="58"/>
    </row>
    <row r="134" spans="1:23" ht="24" x14ac:dyDescent="0.2">
      <c r="A134" s="216" t="s">
        <v>823</v>
      </c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W134" s="58"/>
    </row>
    <row r="135" spans="1:23" ht="21" x14ac:dyDescent="0.2">
      <c r="C135" s="197" t="s">
        <v>274</v>
      </c>
      <c r="D135" s="197"/>
      <c r="E135" s="197"/>
      <c r="F135" s="197"/>
      <c r="G135" s="197"/>
      <c r="H135" s="197"/>
      <c r="I135" s="197"/>
      <c r="J135" s="197"/>
      <c r="K135" s="197"/>
      <c r="M135" s="197" t="s">
        <v>275</v>
      </c>
      <c r="N135" s="197"/>
      <c r="O135" s="197"/>
      <c r="P135" s="197"/>
      <c r="Q135" s="197"/>
      <c r="R135" s="197"/>
      <c r="S135" s="197"/>
      <c r="T135" s="197"/>
      <c r="U135" s="197"/>
      <c r="W135" s="58"/>
    </row>
    <row r="136" spans="1:23" ht="21" x14ac:dyDescent="0.2">
      <c r="C136" s="4"/>
      <c r="D136" s="4"/>
      <c r="E136" s="4"/>
      <c r="F136" s="4"/>
      <c r="G136" s="4"/>
      <c r="H136" s="4"/>
      <c r="I136" s="5" t="s">
        <v>75</v>
      </c>
      <c r="J136" s="32"/>
      <c r="K136" s="32"/>
      <c r="M136" s="4"/>
      <c r="N136" s="4"/>
      <c r="O136" s="225"/>
      <c r="P136" s="4"/>
      <c r="Q136" s="4"/>
      <c r="R136" s="4"/>
      <c r="S136" s="5" t="s">
        <v>75</v>
      </c>
      <c r="T136" s="50"/>
      <c r="U136" s="62"/>
      <c r="W136" s="58"/>
    </row>
    <row r="137" spans="1:23" ht="21" x14ac:dyDescent="0.2">
      <c r="A137" s="31" t="s">
        <v>276</v>
      </c>
      <c r="C137" s="3" t="s">
        <v>277</v>
      </c>
      <c r="D137" s="45"/>
      <c r="E137" s="3" t="s">
        <v>278</v>
      </c>
      <c r="F137" s="45"/>
      <c r="G137" s="3" t="s">
        <v>279</v>
      </c>
      <c r="H137" s="45"/>
      <c r="I137" s="3" t="s">
        <v>247</v>
      </c>
      <c r="J137" s="51"/>
      <c r="K137" s="52" t="s">
        <v>264</v>
      </c>
      <c r="L137" s="45"/>
      <c r="M137" s="34" t="s">
        <v>277</v>
      </c>
      <c r="N137" s="45"/>
      <c r="O137" s="77" t="s">
        <v>278</v>
      </c>
      <c r="P137" s="45"/>
      <c r="Q137" s="34" t="s">
        <v>279</v>
      </c>
      <c r="R137" s="45"/>
      <c r="S137" s="52" t="s">
        <v>247</v>
      </c>
      <c r="T137" s="45"/>
      <c r="U137" s="63" t="s">
        <v>264</v>
      </c>
      <c r="W137" s="58"/>
    </row>
    <row r="138" spans="1:23" ht="18.75" x14ac:dyDescent="0.45">
      <c r="A138" s="30" t="s">
        <v>762</v>
      </c>
      <c r="C138" s="70">
        <f>C129</f>
        <v>0</v>
      </c>
      <c r="D138" s="55"/>
      <c r="E138" s="70">
        <f>E129</f>
        <v>12053535847</v>
      </c>
      <c r="F138" s="71"/>
      <c r="G138" s="70">
        <f>G129</f>
        <v>20136843949</v>
      </c>
      <c r="H138" s="71"/>
      <c r="I138" s="70">
        <f>I129</f>
        <v>32190379796</v>
      </c>
      <c r="J138" s="71"/>
      <c r="K138" s="72">
        <f>K129</f>
        <v>6.812461491301279E-2</v>
      </c>
      <c r="L138" s="71"/>
      <c r="M138" s="70">
        <f>M129</f>
        <v>12476319750</v>
      </c>
      <c r="N138" s="71"/>
      <c r="O138" s="82">
        <f>O129</f>
        <v>38589789189</v>
      </c>
      <c r="P138" s="71"/>
      <c r="Q138" s="70">
        <f>Q129</f>
        <v>40136552689</v>
      </c>
      <c r="R138" s="71"/>
      <c r="S138" s="70">
        <f>S129</f>
        <v>91202661628</v>
      </c>
      <c r="T138" s="55"/>
      <c r="U138" s="72">
        <f>U129</f>
        <v>0.19301251621831936</v>
      </c>
      <c r="W138" s="58"/>
    </row>
    <row r="139" spans="1:23" ht="18.75" x14ac:dyDescent="0.45">
      <c r="A139" s="29" t="s">
        <v>177</v>
      </c>
      <c r="C139" s="75">
        <v>0</v>
      </c>
      <c r="D139" s="55"/>
      <c r="E139" s="71">
        <v>-1441905</v>
      </c>
      <c r="F139" s="55"/>
      <c r="G139" s="71">
        <v>0</v>
      </c>
      <c r="H139" s="55"/>
      <c r="I139" s="71">
        <f t="shared" si="4"/>
        <v>-1441905</v>
      </c>
      <c r="J139" s="55"/>
      <c r="K139" s="76">
        <f>I139/درآمد!$F$12</f>
        <v>-3.0515086646586791E-6</v>
      </c>
      <c r="L139" s="55"/>
      <c r="M139" s="75">
        <v>0</v>
      </c>
      <c r="N139" s="55"/>
      <c r="O139" s="83">
        <v>-3336705</v>
      </c>
      <c r="P139" s="55"/>
      <c r="Q139" s="71">
        <v>0</v>
      </c>
      <c r="R139" s="55"/>
      <c r="S139" s="71">
        <f t="shared" si="5"/>
        <v>-3336705</v>
      </c>
      <c r="T139" s="55"/>
      <c r="U139" s="76">
        <f>S139/درآمد!$F$12</f>
        <v>-7.0614806238343984E-6</v>
      </c>
      <c r="W139" s="58"/>
    </row>
    <row r="140" spans="1:23" ht="18.75" x14ac:dyDescent="0.2">
      <c r="A140" s="29" t="s">
        <v>195</v>
      </c>
      <c r="C140" s="74">
        <v>0</v>
      </c>
      <c r="E140" s="64">
        <v>210010</v>
      </c>
      <c r="F140" s="55"/>
      <c r="G140" s="64">
        <v>0</v>
      </c>
      <c r="H140" s="55"/>
      <c r="I140" s="64">
        <f t="shared" ref="I140:I166" si="8">C140+E140+G140</f>
        <v>210010</v>
      </c>
      <c r="K140" s="65">
        <f>I140/درآمد!$F$12</f>
        <v>4.4444490771928051E-7</v>
      </c>
      <c r="L140" s="55"/>
      <c r="M140" s="74">
        <v>0</v>
      </c>
      <c r="O140" s="81">
        <v>210010</v>
      </c>
      <c r="P140" s="55"/>
      <c r="Q140" s="64">
        <v>0</v>
      </c>
      <c r="R140" s="55"/>
      <c r="S140" s="64">
        <f t="shared" ref="S140:S166" si="9">M140+O140+Q140</f>
        <v>210010</v>
      </c>
      <c r="U140" s="65">
        <f>S140/درآمد!$F$12</f>
        <v>4.4444490771928051E-7</v>
      </c>
      <c r="W140" s="58"/>
    </row>
    <row r="141" spans="1:23" ht="18.75" x14ac:dyDescent="0.2">
      <c r="A141" s="29" t="s">
        <v>597</v>
      </c>
      <c r="C141" s="74">
        <v>0</v>
      </c>
      <c r="E141" s="64">
        <v>-3918990</v>
      </c>
      <c r="F141" s="55"/>
      <c r="G141" s="64">
        <v>0</v>
      </c>
      <c r="H141" s="55"/>
      <c r="I141" s="64">
        <f t="shared" si="8"/>
        <v>-3918990</v>
      </c>
      <c r="K141" s="65">
        <f>I141/درآمد!$F$12</f>
        <v>-8.2937724341830547E-6</v>
      </c>
      <c r="L141" s="55"/>
      <c r="M141" s="74">
        <v>0</v>
      </c>
      <c r="O141" s="81">
        <v>25691628</v>
      </c>
      <c r="P141" s="55"/>
      <c r="Q141" s="64">
        <v>0</v>
      </c>
      <c r="R141" s="55"/>
      <c r="S141" s="64">
        <f t="shared" si="9"/>
        <v>25691628</v>
      </c>
      <c r="U141" s="65">
        <f>S141/درآمد!$F$12</f>
        <v>5.4371283441826981E-5</v>
      </c>
      <c r="W141" s="58"/>
    </row>
    <row r="142" spans="1:23" ht="18.75" x14ac:dyDescent="0.2">
      <c r="A142" s="29" t="s">
        <v>193</v>
      </c>
      <c r="C142" s="74">
        <v>0</v>
      </c>
      <c r="E142" s="64">
        <v>-142963</v>
      </c>
      <c r="F142" s="55"/>
      <c r="G142" s="64">
        <v>0</v>
      </c>
      <c r="H142" s="55"/>
      <c r="I142" s="64">
        <f t="shared" si="8"/>
        <v>-142963</v>
      </c>
      <c r="K142" s="65">
        <f>I142/درآمد!$F$12</f>
        <v>-3.0255310386301371E-7</v>
      </c>
      <c r="L142" s="55"/>
      <c r="M142" s="74">
        <v>0</v>
      </c>
      <c r="O142" s="81">
        <v>-171788</v>
      </c>
      <c r="P142" s="55"/>
      <c r="Q142" s="64">
        <v>0</v>
      </c>
      <c r="R142" s="55"/>
      <c r="S142" s="64">
        <f t="shared" si="9"/>
        <v>-171788</v>
      </c>
      <c r="U142" s="65">
        <f>S142/درآمد!$F$12</f>
        <v>-3.6355555357973319E-7</v>
      </c>
      <c r="W142" s="58"/>
    </row>
    <row r="143" spans="1:23" ht="18.75" x14ac:dyDescent="0.2">
      <c r="A143" s="29" t="s">
        <v>204</v>
      </c>
      <c r="C143" s="74">
        <v>0</v>
      </c>
      <c r="E143" s="64">
        <v>-76935110</v>
      </c>
      <c r="F143" s="55"/>
      <c r="G143" s="64">
        <v>0</v>
      </c>
      <c r="H143" s="55"/>
      <c r="I143" s="64">
        <f t="shared" si="8"/>
        <v>-76935110</v>
      </c>
      <c r="K143" s="65">
        <f>I143/درآمد!$F$12</f>
        <v>-1.6281804611362649E-4</v>
      </c>
      <c r="L143" s="55"/>
      <c r="M143" s="74">
        <v>0</v>
      </c>
      <c r="O143" s="81">
        <v>-76935110</v>
      </c>
      <c r="P143" s="55"/>
      <c r="Q143" s="64">
        <v>0</v>
      </c>
      <c r="R143" s="55"/>
      <c r="S143" s="64">
        <f t="shared" si="9"/>
        <v>-76935110</v>
      </c>
      <c r="U143" s="65">
        <f>S143/درآمد!$F$12</f>
        <v>-1.6281804611362649E-4</v>
      </c>
      <c r="W143" s="58"/>
    </row>
    <row r="144" spans="1:23" ht="18.75" x14ac:dyDescent="0.2">
      <c r="A144" s="29" t="s">
        <v>183</v>
      </c>
      <c r="C144" s="74">
        <v>0</v>
      </c>
      <c r="E144" s="64">
        <v>-19834891</v>
      </c>
      <c r="F144" s="55"/>
      <c r="G144" s="64">
        <v>0</v>
      </c>
      <c r="H144" s="55"/>
      <c r="I144" s="64">
        <f t="shared" si="8"/>
        <v>-19834891</v>
      </c>
      <c r="K144" s="65">
        <f>I144/درآمد!$F$12</f>
        <v>-4.1976650160073273E-5</v>
      </c>
      <c r="L144" s="55"/>
      <c r="M144" s="74">
        <v>0</v>
      </c>
      <c r="O144" s="81">
        <v>-19938767</v>
      </c>
      <c r="P144" s="55"/>
      <c r="Q144" s="64">
        <v>0</v>
      </c>
      <c r="R144" s="55"/>
      <c r="S144" s="64">
        <f t="shared" si="9"/>
        <v>-19938767</v>
      </c>
      <c r="U144" s="65">
        <f>S144/درآمد!$F$12</f>
        <v>-4.2196483307229348E-5</v>
      </c>
      <c r="W144" s="58"/>
    </row>
    <row r="145" spans="1:23" ht="18.75" x14ac:dyDescent="0.2">
      <c r="A145" s="29" t="s">
        <v>109</v>
      </c>
      <c r="C145" s="74">
        <v>0</v>
      </c>
      <c r="E145" s="64">
        <v>610342796</v>
      </c>
      <c r="F145" s="55"/>
      <c r="G145" s="64">
        <v>0</v>
      </c>
      <c r="H145" s="55"/>
      <c r="I145" s="64">
        <f t="shared" si="8"/>
        <v>610342796</v>
      </c>
      <c r="K145" s="65">
        <f>I145/درآمد!$F$12</f>
        <v>1.2916706235195832E-3</v>
      </c>
      <c r="L145" s="55"/>
      <c r="M145" s="74">
        <v>0</v>
      </c>
      <c r="O145" s="81">
        <v>-9402279</v>
      </c>
      <c r="P145" s="55"/>
      <c r="Q145" s="64">
        <v>0</v>
      </c>
      <c r="R145" s="55"/>
      <c r="S145" s="64">
        <f t="shared" si="9"/>
        <v>-9402279</v>
      </c>
      <c r="U145" s="65">
        <f>S145/درآمد!$F$12</f>
        <v>-1.9898076389247793E-5</v>
      </c>
      <c r="W145" s="58"/>
    </row>
    <row r="146" spans="1:23" ht="18.75" x14ac:dyDescent="0.2">
      <c r="A146" s="29" t="s">
        <v>208</v>
      </c>
      <c r="C146" s="74">
        <v>0</v>
      </c>
      <c r="E146" s="64">
        <v>-44980687</v>
      </c>
      <c r="F146" s="55"/>
      <c r="G146" s="64">
        <v>0</v>
      </c>
      <c r="H146" s="55"/>
      <c r="I146" s="64">
        <f t="shared" si="8"/>
        <v>-44980687</v>
      </c>
      <c r="K146" s="65">
        <f>I146/درآمد!$F$12</f>
        <v>-9.5192787404718067E-5</v>
      </c>
      <c r="L146" s="55"/>
      <c r="M146" s="74">
        <v>0</v>
      </c>
      <c r="O146" s="81">
        <v>-44980687</v>
      </c>
      <c r="P146" s="55"/>
      <c r="Q146" s="64">
        <v>0</v>
      </c>
      <c r="R146" s="55"/>
      <c r="S146" s="64">
        <f t="shared" si="9"/>
        <v>-44980687</v>
      </c>
      <c r="U146" s="65">
        <f>S146/درآمد!$F$12</f>
        <v>-9.5192787404718067E-5</v>
      </c>
      <c r="W146" s="58"/>
    </row>
    <row r="147" spans="1:23" ht="18.75" x14ac:dyDescent="0.2">
      <c r="A147" s="29" t="s">
        <v>181</v>
      </c>
      <c r="C147" s="74">
        <v>0</v>
      </c>
      <c r="E147" s="64">
        <v>-28000</v>
      </c>
      <c r="F147" s="55"/>
      <c r="G147" s="64">
        <v>30000</v>
      </c>
      <c r="H147" s="55"/>
      <c r="I147" s="64">
        <f t="shared" si="8"/>
        <v>2000</v>
      </c>
      <c r="K147" s="65">
        <f>I147/درآمد!$F$12</f>
        <v>4.2326070922268517E-9</v>
      </c>
      <c r="L147" s="55"/>
      <c r="M147" s="74">
        <v>0</v>
      </c>
      <c r="O147" s="81">
        <v>0</v>
      </c>
      <c r="P147" s="55"/>
      <c r="Q147" s="64">
        <v>30000</v>
      </c>
      <c r="R147" s="55"/>
      <c r="S147" s="64">
        <f t="shared" si="9"/>
        <v>30000</v>
      </c>
      <c r="U147" s="65">
        <f>S147/درآمد!$F$12</f>
        <v>6.3489106383402774E-8</v>
      </c>
      <c r="W147" s="58"/>
    </row>
    <row r="148" spans="1:23" ht="18.75" x14ac:dyDescent="0.2">
      <c r="A148" s="29" t="s">
        <v>203</v>
      </c>
      <c r="C148" s="74">
        <v>0</v>
      </c>
      <c r="E148" s="64">
        <v>55493627</v>
      </c>
      <c r="F148" s="55"/>
      <c r="G148" s="64">
        <v>0</v>
      </c>
      <c r="H148" s="55"/>
      <c r="I148" s="64">
        <f t="shared" si="8"/>
        <v>55493627</v>
      </c>
      <c r="K148" s="65">
        <f>I148/درآمد!$F$12</f>
        <v>1.1744135960679575E-4</v>
      </c>
      <c r="L148" s="55"/>
      <c r="M148" s="74">
        <v>0</v>
      </c>
      <c r="O148" s="81">
        <v>55493627</v>
      </c>
      <c r="P148" s="55"/>
      <c r="Q148" s="64">
        <v>0</v>
      </c>
      <c r="R148" s="55"/>
      <c r="S148" s="64">
        <f t="shared" si="9"/>
        <v>55493627</v>
      </c>
      <c r="U148" s="65">
        <f>S148/درآمد!$F$12</f>
        <v>1.1744135960679575E-4</v>
      </c>
      <c r="W148" s="58"/>
    </row>
    <row r="149" spans="1:23" ht="18.75" x14ac:dyDescent="0.2">
      <c r="A149" s="29" t="s">
        <v>133</v>
      </c>
      <c r="C149" s="74">
        <v>0</v>
      </c>
      <c r="E149" s="64">
        <v>-1600284</v>
      </c>
      <c r="F149" s="55"/>
      <c r="G149" s="64">
        <v>-878516</v>
      </c>
      <c r="H149" s="55"/>
      <c r="I149" s="64">
        <f t="shared" si="8"/>
        <v>-2478800</v>
      </c>
      <c r="K149" s="65">
        <f>I149/درآمد!$F$12</f>
        <v>-5.2458932301059598E-6</v>
      </c>
      <c r="L149" s="55"/>
      <c r="M149" s="74">
        <v>0</v>
      </c>
      <c r="O149" s="81">
        <v>0</v>
      </c>
      <c r="P149" s="55"/>
      <c r="Q149" s="64">
        <v>-878516</v>
      </c>
      <c r="R149" s="55"/>
      <c r="S149" s="64">
        <f t="shared" si="9"/>
        <v>-878516</v>
      </c>
      <c r="U149" s="65">
        <f>S149/درآمد!$F$12</f>
        <v>-1.8592065261173823E-6</v>
      </c>
      <c r="W149" s="58"/>
    </row>
    <row r="150" spans="1:23" ht="18.75" x14ac:dyDescent="0.2">
      <c r="A150" s="29" t="s">
        <v>123</v>
      </c>
      <c r="C150" s="74">
        <v>0</v>
      </c>
      <c r="E150" s="64">
        <v>1307329</v>
      </c>
      <c r="F150" s="55"/>
      <c r="G150" s="64">
        <v>-6085983</v>
      </c>
      <c r="H150" s="55"/>
      <c r="I150" s="64">
        <f t="shared" si="8"/>
        <v>-4778654</v>
      </c>
      <c r="K150" s="65">
        <f>I150/درآمد!$F$12</f>
        <v>-1.0113082405849107E-5</v>
      </c>
      <c r="L150" s="55"/>
      <c r="M150" s="74">
        <v>0</v>
      </c>
      <c r="O150" s="81">
        <v>0</v>
      </c>
      <c r="P150" s="55"/>
      <c r="Q150" s="64">
        <v>-6085983</v>
      </c>
      <c r="R150" s="55"/>
      <c r="S150" s="64">
        <f t="shared" si="9"/>
        <v>-6085983</v>
      </c>
      <c r="U150" s="65">
        <f>S150/درآمد!$F$12</f>
        <v>-1.2879787404486024E-5</v>
      </c>
      <c r="W150" s="58"/>
    </row>
    <row r="151" spans="1:23" ht="18.75" x14ac:dyDescent="0.2">
      <c r="A151" s="29" t="s">
        <v>168</v>
      </c>
      <c r="C151" s="74">
        <v>0</v>
      </c>
      <c r="E151" s="64">
        <v>-386</v>
      </c>
      <c r="F151" s="55"/>
      <c r="G151" s="64">
        <v>1500000</v>
      </c>
      <c r="H151" s="55"/>
      <c r="I151" s="64">
        <f t="shared" si="8"/>
        <v>1499614</v>
      </c>
      <c r="K151" s="65">
        <f>I151/درآمد!$F$12</f>
        <v>3.173638426001339E-6</v>
      </c>
      <c r="L151" s="55"/>
      <c r="M151" s="74">
        <v>0</v>
      </c>
      <c r="O151" s="81">
        <v>0</v>
      </c>
      <c r="P151" s="55"/>
      <c r="Q151" s="64">
        <v>1500000</v>
      </c>
      <c r="R151" s="55"/>
      <c r="S151" s="64">
        <f t="shared" si="9"/>
        <v>1500000</v>
      </c>
      <c r="U151" s="65">
        <f>S151/درآمد!$F$12</f>
        <v>3.1744553191701385E-6</v>
      </c>
      <c r="W151" s="58"/>
    </row>
    <row r="152" spans="1:23" ht="18.75" x14ac:dyDescent="0.2">
      <c r="A152" s="29" t="s">
        <v>172</v>
      </c>
      <c r="C152" s="74">
        <v>0</v>
      </c>
      <c r="E152" s="64">
        <v>-216249740</v>
      </c>
      <c r="F152" s="55"/>
      <c r="G152" s="64">
        <v>260185000</v>
      </c>
      <c r="H152" s="55"/>
      <c r="I152" s="64">
        <f t="shared" si="8"/>
        <v>43935260</v>
      </c>
      <c r="K152" s="65">
        <f>I152/درآمد!$F$12</f>
        <v>9.2980346537415348E-5</v>
      </c>
      <c r="L152" s="55"/>
      <c r="M152" s="74">
        <v>0</v>
      </c>
      <c r="O152" s="81">
        <v>0</v>
      </c>
      <c r="P152" s="55"/>
      <c r="Q152" s="64">
        <v>260185000</v>
      </c>
      <c r="R152" s="55"/>
      <c r="S152" s="64">
        <f t="shared" si="9"/>
        <v>260185000</v>
      </c>
      <c r="U152" s="65">
        <f>S152/درآمد!$F$12</f>
        <v>5.5063043814552169E-4</v>
      </c>
      <c r="W152" s="58"/>
    </row>
    <row r="153" spans="1:23" ht="18.75" x14ac:dyDescent="0.2">
      <c r="A153" s="29" t="s">
        <v>106</v>
      </c>
      <c r="C153" s="74">
        <v>0</v>
      </c>
      <c r="E153" s="64">
        <v>0</v>
      </c>
      <c r="F153" s="55"/>
      <c r="G153" s="64">
        <v>0</v>
      </c>
      <c r="H153" s="55"/>
      <c r="I153" s="64">
        <f t="shared" si="8"/>
        <v>0</v>
      </c>
      <c r="K153" s="65">
        <f>I153/درآمد!$F$12</f>
        <v>0</v>
      </c>
      <c r="L153" s="55"/>
      <c r="M153" s="74">
        <v>0</v>
      </c>
      <c r="O153" s="81">
        <v>1030</v>
      </c>
      <c r="P153" s="55"/>
      <c r="Q153" s="64">
        <v>0</v>
      </c>
      <c r="R153" s="55"/>
      <c r="S153" s="64">
        <f t="shared" si="9"/>
        <v>1030</v>
      </c>
      <c r="U153" s="65">
        <f>S153/درآمد!$F$12</f>
        <v>2.1797926524968285E-9</v>
      </c>
      <c r="W153" s="58"/>
    </row>
    <row r="154" spans="1:23" ht="18.75" x14ac:dyDescent="0.2">
      <c r="A154" s="29" t="s">
        <v>89</v>
      </c>
      <c r="C154" s="74">
        <v>0</v>
      </c>
      <c r="E154" s="64">
        <v>1179695</v>
      </c>
      <c r="F154" s="55"/>
      <c r="G154" s="64">
        <v>0</v>
      </c>
      <c r="H154" s="55"/>
      <c r="I154" s="64">
        <f t="shared" si="8"/>
        <v>1179695</v>
      </c>
      <c r="K154" s="65">
        <f>I154/درآمد!$F$12</f>
        <v>2.4965927118322779E-6</v>
      </c>
      <c r="L154" s="55"/>
      <c r="M154" s="74">
        <v>0</v>
      </c>
      <c r="O154" s="81">
        <v>1120020</v>
      </c>
      <c r="P154" s="55"/>
      <c r="Q154" s="64">
        <v>0</v>
      </c>
      <c r="R154" s="55"/>
      <c r="S154" s="64">
        <f t="shared" si="9"/>
        <v>1120020</v>
      </c>
      <c r="U154" s="65">
        <f>S154/درآمد!$F$12</f>
        <v>2.3703022977179593E-6</v>
      </c>
      <c r="W154" s="58"/>
    </row>
    <row r="155" spans="1:23" ht="18.75" x14ac:dyDescent="0.2">
      <c r="A155" s="29" t="s">
        <v>198</v>
      </c>
      <c r="C155" s="74">
        <v>0</v>
      </c>
      <c r="E155" s="64">
        <v>127768</v>
      </c>
      <c r="F155" s="55"/>
      <c r="G155" s="64">
        <v>0</v>
      </c>
      <c r="H155" s="55"/>
      <c r="I155" s="64">
        <f t="shared" si="8"/>
        <v>127768</v>
      </c>
      <c r="K155" s="65">
        <f>I155/درآمد!$F$12</f>
        <v>2.7039587147982017E-7</v>
      </c>
      <c r="L155" s="55"/>
      <c r="M155" s="74">
        <v>0</v>
      </c>
      <c r="O155" s="81">
        <v>127768</v>
      </c>
      <c r="P155" s="55"/>
      <c r="Q155" s="64">
        <v>0</v>
      </c>
      <c r="R155" s="55"/>
      <c r="S155" s="64">
        <f t="shared" si="9"/>
        <v>127768</v>
      </c>
      <c r="U155" s="65">
        <f>S155/درآمد!$F$12</f>
        <v>2.7039587147982017E-7</v>
      </c>
      <c r="W155" s="58"/>
    </row>
    <row r="156" spans="1:23" ht="18.75" x14ac:dyDescent="0.2">
      <c r="A156" s="29" t="s">
        <v>93</v>
      </c>
      <c r="C156" s="74">
        <v>0</v>
      </c>
      <c r="E156" s="64">
        <v>281926</v>
      </c>
      <c r="F156" s="55"/>
      <c r="G156" s="64">
        <v>0</v>
      </c>
      <c r="H156" s="55"/>
      <c r="I156" s="64">
        <f t="shared" si="8"/>
        <v>281926</v>
      </c>
      <c r="K156" s="65">
        <f>I156/درآمد!$F$12</f>
        <v>5.9664099354157368E-7</v>
      </c>
      <c r="L156" s="55"/>
      <c r="M156" s="74">
        <v>0</v>
      </c>
      <c r="O156" s="81">
        <v>-281248</v>
      </c>
      <c r="P156" s="55"/>
      <c r="Q156" s="64">
        <v>0</v>
      </c>
      <c r="R156" s="55"/>
      <c r="S156" s="64">
        <f t="shared" si="9"/>
        <v>-281248</v>
      </c>
      <c r="U156" s="65">
        <f>S156/درآمد!$F$12</f>
        <v>-5.9520613973730879E-7</v>
      </c>
      <c r="W156" s="58"/>
    </row>
    <row r="157" spans="1:23" ht="18.75" x14ac:dyDescent="0.2">
      <c r="A157" s="29" t="s">
        <v>157</v>
      </c>
      <c r="C157" s="74">
        <v>0</v>
      </c>
      <c r="E157" s="64">
        <v>-10497296</v>
      </c>
      <c r="F157" s="55"/>
      <c r="G157" s="64">
        <v>0</v>
      </c>
      <c r="H157" s="55"/>
      <c r="I157" s="64">
        <f t="shared" si="8"/>
        <v>-10497296</v>
      </c>
      <c r="K157" s="65">
        <f>I157/درآمد!$F$12</f>
        <v>-2.2215464749402279E-5</v>
      </c>
      <c r="L157" s="55"/>
      <c r="M157" s="74">
        <v>0</v>
      </c>
      <c r="O157" s="81">
        <v>-10489185</v>
      </c>
      <c r="P157" s="55"/>
      <c r="Q157" s="64">
        <v>0</v>
      </c>
      <c r="R157" s="55"/>
      <c r="S157" s="64">
        <f t="shared" si="9"/>
        <v>-10489185</v>
      </c>
      <c r="U157" s="65">
        <f>S157/درآمد!$F$12</f>
        <v>-2.2198299411339753E-5</v>
      </c>
      <c r="W157" s="58"/>
    </row>
    <row r="158" spans="1:23" ht="18.75" x14ac:dyDescent="0.2">
      <c r="A158" s="29" t="s">
        <v>169</v>
      </c>
      <c r="C158" s="74">
        <v>0</v>
      </c>
      <c r="E158" s="64">
        <v>-110739476</v>
      </c>
      <c r="F158" s="55"/>
      <c r="G158" s="64">
        <v>0</v>
      </c>
      <c r="H158" s="55"/>
      <c r="I158" s="64">
        <f t="shared" si="8"/>
        <v>-110739476</v>
      </c>
      <c r="K158" s="65">
        <f>I158/درآمد!$F$12</f>
        <v>-2.343583457535426E-4</v>
      </c>
      <c r="L158" s="55"/>
      <c r="M158" s="74">
        <v>0</v>
      </c>
      <c r="O158" s="81">
        <v>-240585665</v>
      </c>
      <c r="P158" s="55"/>
      <c r="Q158" s="64">
        <v>0</v>
      </c>
      <c r="R158" s="55"/>
      <c r="S158" s="64">
        <f t="shared" si="9"/>
        <v>-240585665</v>
      </c>
      <c r="U158" s="65">
        <f>S158/درآمد!$F$12</f>
        <v>-5.0915229598355669E-4</v>
      </c>
      <c r="W158" s="58"/>
    </row>
    <row r="159" spans="1:23" ht="18.75" x14ac:dyDescent="0.2">
      <c r="A159" s="29" t="s">
        <v>150</v>
      </c>
      <c r="C159" s="74">
        <v>0</v>
      </c>
      <c r="E159" s="64">
        <v>-583803631</v>
      </c>
      <c r="F159" s="55"/>
      <c r="G159" s="64">
        <v>0</v>
      </c>
      <c r="H159" s="55"/>
      <c r="I159" s="64">
        <f t="shared" si="8"/>
        <v>-583803631</v>
      </c>
      <c r="K159" s="65">
        <f>I159/درآمد!$F$12</f>
        <v>-1.2355056945191939E-3</v>
      </c>
      <c r="L159" s="55"/>
      <c r="M159" s="74">
        <v>0</v>
      </c>
      <c r="O159" s="81">
        <v>-618125494</v>
      </c>
      <c r="P159" s="55"/>
      <c r="Q159" s="64">
        <v>0</v>
      </c>
      <c r="R159" s="55"/>
      <c r="S159" s="64">
        <f t="shared" si="9"/>
        <v>-618125494</v>
      </c>
      <c r="U159" s="65">
        <f>S159/درآمد!$F$12</f>
        <v>-1.3081411748953132E-3</v>
      </c>
      <c r="W159" s="58"/>
    </row>
    <row r="160" spans="1:23" ht="18.75" x14ac:dyDescent="0.2">
      <c r="A160" s="29" t="s">
        <v>73</v>
      </c>
      <c r="C160" s="74">
        <v>0</v>
      </c>
      <c r="E160" s="64">
        <v>1868803</v>
      </c>
      <c r="F160" s="55"/>
      <c r="G160" s="64">
        <v>0</v>
      </c>
      <c r="H160" s="55"/>
      <c r="I160" s="64">
        <f t="shared" si="8"/>
        <v>1868803</v>
      </c>
      <c r="K160" s="65">
        <f>I160/درآمد!$F$12</f>
        <v>3.9549544158874082E-6</v>
      </c>
      <c r="L160" s="55"/>
      <c r="M160" s="74">
        <v>0</v>
      </c>
      <c r="O160" s="81">
        <v>1868803</v>
      </c>
      <c r="P160" s="55"/>
      <c r="Q160" s="64">
        <v>0</v>
      </c>
      <c r="R160" s="55"/>
      <c r="S160" s="64">
        <f t="shared" si="9"/>
        <v>1868803</v>
      </c>
      <c r="U160" s="65">
        <f>S160/درآمد!$F$12</f>
        <v>3.9549544158874082E-6</v>
      </c>
      <c r="W160" s="58"/>
    </row>
    <row r="161" spans="1:23" ht="18.75" x14ac:dyDescent="0.2">
      <c r="A161" s="29" t="s">
        <v>28</v>
      </c>
      <c r="C161" s="74">
        <v>0</v>
      </c>
      <c r="E161" s="64">
        <v>1067163929</v>
      </c>
      <c r="F161" s="55"/>
      <c r="G161" s="64">
        <v>0</v>
      </c>
      <c r="H161" s="55"/>
      <c r="I161" s="64">
        <f t="shared" si="8"/>
        <v>1067163929</v>
      </c>
      <c r="K161" s="65">
        <f>I161/درآمد!$F$12</f>
        <v>2.2584428072270359E-3</v>
      </c>
      <c r="L161" s="55"/>
      <c r="M161" s="74">
        <v>0</v>
      </c>
      <c r="O161" s="81">
        <v>2489617246</v>
      </c>
      <c r="P161" s="55"/>
      <c r="Q161" s="64">
        <v>0</v>
      </c>
      <c r="R161" s="55"/>
      <c r="S161" s="64">
        <f t="shared" si="9"/>
        <v>2489617246</v>
      </c>
      <c r="U161" s="65">
        <f>S161/درآمد!$F$12</f>
        <v>5.2687858061749408E-3</v>
      </c>
      <c r="W161" s="58"/>
    </row>
    <row r="162" spans="1:23" ht="18.75" x14ac:dyDescent="0.2">
      <c r="A162" s="29" t="s">
        <v>30</v>
      </c>
      <c r="C162" s="74">
        <v>0</v>
      </c>
      <c r="E162" s="64">
        <v>461881</v>
      </c>
      <c r="F162" s="55"/>
      <c r="G162" s="64">
        <v>0</v>
      </c>
      <c r="H162" s="55"/>
      <c r="I162" s="64">
        <f t="shared" si="8"/>
        <v>461881</v>
      </c>
      <c r="K162" s="65">
        <f>I162/درآمد!$F$12</f>
        <v>9.7748039818241511E-7</v>
      </c>
      <c r="L162" s="55"/>
      <c r="M162" s="74">
        <v>0</v>
      </c>
      <c r="O162" s="81">
        <v>143190</v>
      </c>
      <c r="P162" s="55"/>
      <c r="Q162" s="64">
        <v>0</v>
      </c>
      <c r="R162" s="55"/>
      <c r="S162" s="64">
        <f t="shared" si="9"/>
        <v>143190</v>
      </c>
      <c r="U162" s="65">
        <f>S162/درآمد!$F$12</f>
        <v>3.0303350476798141E-7</v>
      </c>
      <c r="W162" s="58"/>
    </row>
    <row r="163" spans="1:23" ht="18.75" x14ac:dyDescent="0.2">
      <c r="A163" s="29" t="s">
        <v>151</v>
      </c>
      <c r="C163" s="74">
        <v>0</v>
      </c>
      <c r="E163" s="64">
        <v>-684143788</v>
      </c>
      <c r="F163" s="55"/>
      <c r="G163" s="64">
        <v>0</v>
      </c>
      <c r="H163" s="55"/>
      <c r="I163" s="64">
        <f t="shared" si="8"/>
        <v>-684143788</v>
      </c>
      <c r="K163" s="65">
        <f>I163/درآمد!$F$12</f>
        <v>-1.4478559245958717E-3</v>
      </c>
      <c r="L163" s="55"/>
      <c r="M163" s="74">
        <v>0</v>
      </c>
      <c r="O163" s="81">
        <v>-1362111748</v>
      </c>
      <c r="P163" s="55"/>
      <c r="Q163" s="64">
        <v>0</v>
      </c>
      <c r="R163" s="55"/>
      <c r="S163" s="64">
        <f t="shared" si="9"/>
        <v>-1362111748</v>
      </c>
      <c r="U163" s="65">
        <f>S163/درآمد!$F$12</f>
        <v>-2.8826419224951571E-3</v>
      </c>
      <c r="W163" s="58"/>
    </row>
    <row r="164" spans="1:23" ht="18.75" x14ac:dyDescent="0.2">
      <c r="A164" s="29" t="s">
        <v>71</v>
      </c>
      <c r="C164" s="74">
        <v>0</v>
      </c>
      <c r="E164" s="64">
        <v>182824401</v>
      </c>
      <c r="F164" s="55"/>
      <c r="G164" s="64">
        <v>6094795</v>
      </c>
      <c r="H164" s="55"/>
      <c r="I164" s="64">
        <f t="shared" si="8"/>
        <v>188919196</v>
      </c>
      <c r="K164" s="65">
        <f>I164/درآمد!$F$12</f>
        <v>3.9981036442369734E-4</v>
      </c>
      <c r="L164" s="55"/>
      <c r="M164" s="74">
        <v>0</v>
      </c>
      <c r="O164" s="81">
        <v>182824401</v>
      </c>
      <c r="P164" s="55"/>
      <c r="Q164" s="64">
        <v>6094795</v>
      </c>
      <c r="R164" s="55"/>
      <c r="S164" s="64">
        <f t="shared" si="9"/>
        <v>188919196</v>
      </c>
      <c r="U164" s="65">
        <f>S164/درآمد!$F$12</f>
        <v>3.9981036442369734E-4</v>
      </c>
      <c r="W164" s="58"/>
    </row>
    <row r="165" spans="1:23" ht="18.75" x14ac:dyDescent="0.2">
      <c r="A165" s="29" t="s">
        <v>69</v>
      </c>
      <c r="C165" s="74">
        <v>0</v>
      </c>
      <c r="E165" s="64">
        <v>362676563</v>
      </c>
      <c r="F165" s="55"/>
      <c r="G165" s="64">
        <v>0</v>
      </c>
      <c r="H165" s="55"/>
      <c r="I165" s="64">
        <f t="shared" si="8"/>
        <v>362676563</v>
      </c>
      <c r="K165" s="65">
        <f>I165/درآمد!$F$12</f>
        <v>7.6753369636912928E-4</v>
      </c>
      <c r="L165" s="55"/>
      <c r="M165" s="74">
        <v>0</v>
      </c>
      <c r="O165" s="81">
        <v>362676563</v>
      </c>
      <c r="P165" s="55"/>
      <c r="Q165" s="64">
        <v>0</v>
      </c>
      <c r="R165" s="55"/>
      <c r="S165" s="64">
        <f t="shared" si="9"/>
        <v>362676563</v>
      </c>
      <c r="U165" s="65">
        <f>S165/درآمد!$F$12</f>
        <v>7.6753369636912928E-4</v>
      </c>
      <c r="W165" s="58"/>
    </row>
    <row r="166" spans="1:23" ht="18.75" x14ac:dyDescent="0.2">
      <c r="A166" s="29" t="s">
        <v>139</v>
      </c>
      <c r="C166" s="74">
        <v>0</v>
      </c>
      <c r="E166" s="64">
        <v>-274883</v>
      </c>
      <c r="F166" s="55"/>
      <c r="G166" s="64">
        <v>0</v>
      </c>
      <c r="H166" s="55"/>
      <c r="I166" s="64">
        <f t="shared" si="8"/>
        <v>-274883</v>
      </c>
      <c r="K166" s="65">
        <f>I166/درآمد!$F$12</f>
        <v>-5.8173586766629682E-7</v>
      </c>
      <c r="L166" s="55"/>
      <c r="M166" s="74">
        <v>0</v>
      </c>
      <c r="O166" s="81">
        <v>281220</v>
      </c>
      <c r="P166" s="55"/>
      <c r="Q166" s="64">
        <v>0</v>
      </c>
      <c r="R166" s="55"/>
      <c r="S166" s="64">
        <f t="shared" si="9"/>
        <v>281220</v>
      </c>
      <c r="U166" s="65">
        <f>S166/درآمد!$F$12</f>
        <v>5.9514688323801758E-7</v>
      </c>
      <c r="W166" s="58"/>
    </row>
    <row r="167" spans="1:23" ht="18.75" x14ac:dyDescent="0.45">
      <c r="A167" s="29" t="s">
        <v>97</v>
      </c>
      <c r="C167" s="75">
        <v>0</v>
      </c>
      <c r="D167" s="55"/>
      <c r="E167" s="71">
        <v>799794</v>
      </c>
      <c r="F167" s="55"/>
      <c r="G167" s="71">
        <v>0</v>
      </c>
      <c r="H167" s="55"/>
      <c r="I167" s="71">
        <f t="shared" si="4"/>
        <v>799794</v>
      </c>
      <c r="J167" s="55"/>
      <c r="K167" s="76">
        <f>I167/درآمد!$F$12</f>
        <v>1.6926068783602413E-6</v>
      </c>
      <c r="L167" s="55"/>
      <c r="M167" s="75">
        <v>0</v>
      </c>
      <c r="N167" s="55"/>
      <c r="O167" s="83">
        <v>-12090446</v>
      </c>
      <c r="P167" s="55"/>
      <c r="Q167" s="71">
        <v>0</v>
      </c>
      <c r="R167" s="55"/>
      <c r="S167" s="71">
        <f t="shared" si="5"/>
        <v>-12090446</v>
      </c>
      <c r="T167" s="55"/>
      <c r="U167" s="76">
        <f>S167/درآمد!$F$12</f>
        <v>-2.5587053743892885E-5</v>
      </c>
      <c r="W167" s="58"/>
    </row>
    <row r="168" spans="1:23" ht="18.75" x14ac:dyDescent="0.45">
      <c r="A168" s="29" t="s">
        <v>114</v>
      </c>
      <c r="C168" s="75">
        <v>0</v>
      </c>
      <c r="D168" s="55"/>
      <c r="E168" s="71">
        <v>-2411815960</v>
      </c>
      <c r="F168" s="55"/>
      <c r="G168" s="71">
        <v>0</v>
      </c>
      <c r="H168" s="55"/>
      <c r="I168" s="71">
        <f t="shared" ref="I168:I241" si="10">C168+E168+G168</f>
        <v>-2411815960</v>
      </c>
      <c r="J168" s="55"/>
      <c r="K168" s="76">
        <f>I168/درآمد!$F$12</f>
        <v>-5.104134668720956E-3</v>
      </c>
      <c r="L168" s="55"/>
      <c r="M168" s="75">
        <v>0</v>
      </c>
      <c r="N168" s="55"/>
      <c r="O168" s="83">
        <v>-3601562862</v>
      </c>
      <c r="P168" s="55"/>
      <c r="Q168" s="71">
        <v>0</v>
      </c>
      <c r="R168" s="55"/>
      <c r="S168" s="71">
        <f t="shared" ref="S168:S241" si="11">M168+O168+Q168</f>
        <v>-3601562862</v>
      </c>
      <c r="T168" s="55"/>
      <c r="U168" s="76">
        <f>S168/درآمد!$F$12</f>
        <v>-7.6220002564010188E-3</v>
      </c>
      <c r="W168" s="58"/>
    </row>
    <row r="169" spans="1:23" ht="18.75" x14ac:dyDescent="0.45">
      <c r="A169" s="29" t="s">
        <v>131</v>
      </c>
      <c r="C169" s="75">
        <v>0</v>
      </c>
      <c r="D169" s="55"/>
      <c r="E169" s="71">
        <v>-2133449</v>
      </c>
      <c r="F169" s="55"/>
      <c r="G169" s="71">
        <v>0</v>
      </c>
      <c r="H169" s="55"/>
      <c r="I169" s="71">
        <f t="shared" si="10"/>
        <v>-2133449</v>
      </c>
      <c r="J169" s="55"/>
      <c r="K169" s="76">
        <f>I169/درآمد!$F$12</f>
        <v>-4.5150256841521419E-6</v>
      </c>
      <c r="L169" s="55"/>
      <c r="M169" s="75">
        <v>0</v>
      </c>
      <c r="N169" s="55"/>
      <c r="O169" s="83">
        <v>-1758130</v>
      </c>
      <c r="P169" s="55"/>
      <c r="Q169" s="71">
        <v>0</v>
      </c>
      <c r="R169" s="55"/>
      <c r="S169" s="71">
        <f t="shared" si="11"/>
        <v>-1758130</v>
      </c>
      <c r="T169" s="55"/>
      <c r="U169" s="76">
        <f>S169/درآمد!$F$12</f>
        <v>-3.720736753528397E-6</v>
      </c>
      <c r="W169" s="58"/>
    </row>
    <row r="170" spans="1:23" ht="18.75" x14ac:dyDescent="0.45">
      <c r="A170" s="29" t="s">
        <v>207</v>
      </c>
      <c r="C170" s="75">
        <v>0</v>
      </c>
      <c r="D170" s="55"/>
      <c r="E170" s="71">
        <v>-25477597</v>
      </c>
      <c r="F170" s="55"/>
      <c r="G170" s="71">
        <v>0</v>
      </c>
      <c r="H170" s="55"/>
      <c r="I170" s="71">
        <f t="shared" si="10"/>
        <v>-25477597</v>
      </c>
      <c r="J170" s="55"/>
      <c r="K170" s="76">
        <f>I170/درآمد!$F$12</f>
        <v>-5.3918328877548778E-5</v>
      </c>
      <c r="L170" s="55"/>
      <c r="M170" s="75">
        <v>0</v>
      </c>
      <c r="N170" s="55"/>
      <c r="O170" s="83">
        <v>-25477597</v>
      </c>
      <c r="P170" s="55"/>
      <c r="Q170" s="71">
        <v>0</v>
      </c>
      <c r="R170" s="55"/>
      <c r="S170" s="71">
        <f t="shared" si="11"/>
        <v>-25477597</v>
      </c>
      <c r="T170" s="55"/>
      <c r="U170" s="76">
        <f>S170/درآمد!$F$12</f>
        <v>-5.3918328877548778E-5</v>
      </c>
      <c r="W170" s="58"/>
    </row>
    <row r="171" spans="1:23" ht="18.75" x14ac:dyDescent="0.45">
      <c r="A171" s="29" t="s">
        <v>33</v>
      </c>
      <c r="C171" s="75">
        <v>0</v>
      </c>
      <c r="D171" s="55"/>
      <c r="E171" s="71">
        <v>-120509089</v>
      </c>
      <c r="F171" s="55"/>
      <c r="G171" s="71">
        <v>599471</v>
      </c>
      <c r="H171" s="55"/>
      <c r="I171" s="71">
        <f t="shared" si="10"/>
        <v>-119909618</v>
      </c>
      <c r="J171" s="55"/>
      <c r="K171" s="76">
        <f>I171/درآمد!$F$12</f>
        <v>-2.5376514978650626E-4</v>
      </c>
      <c r="L171" s="55"/>
      <c r="M171" s="75">
        <v>0</v>
      </c>
      <c r="N171" s="55"/>
      <c r="O171" s="83">
        <v>1735774710</v>
      </c>
      <c r="P171" s="55"/>
      <c r="Q171" s="71">
        <v>749060</v>
      </c>
      <c r="R171" s="55"/>
      <c r="S171" s="71">
        <f t="shared" si="11"/>
        <v>1736523770</v>
      </c>
      <c r="T171" s="55"/>
      <c r="U171" s="76">
        <f>S171/درآمد!$F$12</f>
        <v>3.6750114123612547E-3</v>
      </c>
      <c r="W171" s="58"/>
    </row>
    <row r="172" spans="1:23" ht="18.75" x14ac:dyDescent="0.45">
      <c r="A172" s="29" t="s">
        <v>121</v>
      </c>
      <c r="C172" s="75">
        <v>0</v>
      </c>
      <c r="D172" s="55"/>
      <c r="E172" s="71">
        <v>-17297544</v>
      </c>
      <c r="F172" s="55"/>
      <c r="G172" s="71">
        <v>0</v>
      </c>
      <c r="H172" s="55"/>
      <c r="I172" s="71">
        <f t="shared" si="10"/>
        <v>-17297544</v>
      </c>
      <c r="J172" s="55"/>
      <c r="K172" s="76">
        <f>I172/درآمد!$F$12</f>
        <v>-3.660685370625301E-5</v>
      </c>
      <c r="L172" s="55"/>
      <c r="M172" s="75">
        <v>0</v>
      </c>
      <c r="N172" s="55"/>
      <c r="O172" s="83">
        <v>-10137828</v>
      </c>
      <c r="P172" s="55"/>
      <c r="Q172" s="71">
        <v>0</v>
      </c>
      <c r="R172" s="55"/>
      <c r="S172" s="71">
        <f t="shared" si="11"/>
        <v>-10137828</v>
      </c>
      <c r="T172" s="55"/>
      <c r="U172" s="76">
        <f>S172/درآمد!$F$12</f>
        <v>-2.1454721346287978E-5</v>
      </c>
      <c r="W172" s="58"/>
    </row>
    <row r="173" spans="1:23" ht="18.75" x14ac:dyDescent="0.45">
      <c r="A173" s="29" t="s">
        <v>167</v>
      </c>
      <c r="C173" s="75">
        <v>0</v>
      </c>
      <c r="D173" s="55"/>
      <c r="E173" s="71">
        <v>-764802</v>
      </c>
      <c r="F173" s="55"/>
      <c r="G173" s="71">
        <v>0</v>
      </c>
      <c r="H173" s="55"/>
      <c r="I173" s="71">
        <f t="shared" si="10"/>
        <v>-764802</v>
      </c>
      <c r="J173" s="55"/>
      <c r="K173" s="76">
        <f>I173/درآمد!$F$12</f>
        <v>-1.6185531846746402E-6</v>
      </c>
      <c r="L173" s="55"/>
      <c r="M173" s="75">
        <v>0</v>
      </c>
      <c r="N173" s="55"/>
      <c r="O173" s="83">
        <v>-756792</v>
      </c>
      <c r="P173" s="55"/>
      <c r="Q173" s="71">
        <v>0</v>
      </c>
      <c r="R173" s="55"/>
      <c r="S173" s="71">
        <f t="shared" si="11"/>
        <v>-756792</v>
      </c>
      <c r="T173" s="55"/>
      <c r="U173" s="76">
        <f>S173/درآمد!$F$12</f>
        <v>-1.6016015932702717E-6</v>
      </c>
      <c r="W173" s="58"/>
    </row>
    <row r="174" spans="1:23" ht="18.75" x14ac:dyDescent="0.45">
      <c r="A174" s="29" t="s">
        <v>74</v>
      </c>
      <c r="C174" s="75">
        <v>0</v>
      </c>
      <c r="D174" s="55"/>
      <c r="E174" s="71">
        <v>-386</v>
      </c>
      <c r="F174" s="55"/>
      <c r="G174" s="71">
        <v>0</v>
      </c>
      <c r="H174" s="55"/>
      <c r="I174" s="71">
        <f t="shared" si="10"/>
        <v>-386</v>
      </c>
      <c r="J174" s="55"/>
      <c r="K174" s="76">
        <f>I174/درآمد!$F$12</f>
        <v>-8.1689316879978235E-10</v>
      </c>
      <c r="L174" s="55"/>
      <c r="M174" s="75">
        <v>0</v>
      </c>
      <c r="N174" s="55"/>
      <c r="O174" s="83">
        <v>-386</v>
      </c>
      <c r="P174" s="55"/>
      <c r="Q174" s="71">
        <v>0</v>
      </c>
      <c r="R174" s="55"/>
      <c r="S174" s="71">
        <f t="shared" si="11"/>
        <v>-386</v>
      </c>
      <c r="T174" s="55"/>
      <c r="U174" s="76">
        <f>S174/درآمد!$F$12</f>
        <v>-8.1689316879978235E-10</v>
      </c>
      <c r="W174" s="58"/>
    </row>
    <row r="175" spans="1:23" ht="18.75" x14ac:dyDescent="0.45">
      <c r="A175" s="29" t="s">
        <v>72</v>
      </c>
      <c r="C175" s="75">
        <v>0</v>
      </c>
      <c r="D175" s="55"/>
      <c r="E175" s="71">
        <v>-309</v>
      </c>
      <c r="F175" s="55"/>
      <c r="G175" s="71">
        <v>0</v>
      </c>
      <c r="H175" s="55"/>
      <c r="I175" s="71">
        <f t="shared" si="10"/>
        <v>-309</v>
      </c>
      <c r="J175" s="55"/>
      <c r="K175" s="76">
        <f>I175/درآمد!$F$12</f>
        <v>-6.5393779574904856E-10</v>
      </c>
      <c r="L175" s="55"/>
      <c r="M175" s="75">
        <v>0</v>
      </c>
      <c r="N175" s="55"/>
      <c r="O175" s="83">
        <v>-309</v>
      </c>
      <c r="P175" s="55"/>
      <c r="Q175" s="71">
        <v>0</v>
      </c>
      <c r="R175" s="55"/>
      <c r="S175" s="71">
        <f t="shared" si="11"/>
        <v>-309</v>
      </c>
      <c r="T175" s="55"/>
      <c r="U175" s="76">
        <f>S175/درآمد!$F$12</f>
        <v>-6.5393779574904856E-10</v>
      </c>
      <c r="W175" s="58"/>
    </row>
    <row r="176" spans="1:23" ht="18.75" x14ac:dyDescent="0.45">
      <c r="A176" s="29" t="s">
        <v>200</v>
      </c>
      <c r="C176" s="75">
        <v>0</v>
      </c>
      <c r="D176" s="55"/>
      <c r="E176" s="71">
        <v>-618707</v>
      </c>
      <c r="F176" s="55"/>
      <c r="G176" s="71">
        <v>0</v>
      </c>
      <c r="H176" s="55"/>
      <c r="I176" s="71">
        <f t="shared" si="10"/>
        <v>-618707</v>
      </c>
      <c r="J176" s="55"/>
      <c r="K176" s="76">
        <f>I176/درآمد!$F$12</f>
        <v>-1.3093718181051993E-6</v>
      </c>
      <c r="L176" s="55"/>
      <c r="M176" s="75">
        <v>0</v>
      </c>
      <c r="N176" s="55"/>
      <c r="O176" s="83">
        <v>-618707</v>
      </c>
      <c r="P176" s="55"/>
      <c r="Q176" s="71">
        <v>0</v>
      </c>
      <c r="R176" s="55"/>
      <c r="S176" s="71">
        <f t="shared" si="11"/>
        <v>-618707</v>
      </c>
      <c r="T176" s="55"/>
      <c r="U176" s="76">
        <f>S176/درآمد!$F$12</f>
        <v>-1.3093718181051993E-6</v>
      </c>
      <c r="W176" s="58"/>
    </row>
    <row r="177" spans="1:23" ht="18.75" x14ac:dyDescent="0.45">
      <c r="A177" s="29" t="s">
        <v>70</v>
      </c>
      <c r="C177" s="75">
        <v>0</v>
      </c>
      <c r="D177" s="55"/>
      <c r="E177" s="71">
        <v>377965894</v>
      </c>
      <c r="F177" s="55"/>
      <c r="G177" s="71">
        <v>18285400</v>
      </c>
      <c r="H177" s="55"/>
      <c r="I177" s="71">
        <f t="shared" si="10"/>
        <v>396251294</v>
      </c>
      <c r="J177" s="55"/>
      <c r="K177" s="76">
        <f>I177/درآمد!$F$12</f>
        <v>8.3858801864423365E-4</v>
      </c>
      <c r="L177" s="55"/>
      <c r="M177" s="75">
        <v>0</v>
      </c>
      <c r="N177" s="55"/>
      <c r="O177" s="83">
        <v>377965894</v>
      </c>
      <c r="P177" s="55"/>
      <c r="Q177" s="71">
        <v>18285400</v>
      </c>
      <c r="R177" s="55"/>
      <c r="S177" s="71">
        <f t="shared" si="11"/>
        <v>396251294</v>
      </c>
      <c r="T177" s="55"/>
      <c r="U177" s="76">
        <f>S177/درآمد!$F$12</f>
        <v>8.3858801864423365E-4</v>
      </c>
      <c r="W177" s="58"/>
    </row>
    <row r="178" spans="1:23" ht="18.75" x14ac:dyDescent="0.45">
      <c r="A178" s="29" t="s">
        <v>205</v>
      </c>
      <c r="C178" s="75">
        <v>0</v>
      </c>
      <c r="D178" s="55"/>
      <c r="E178" s="71">
        <v>-44872</v>
      </c>
      <c r="F178" s="55"/>
      <c r="G178" s="71">
        <v>0</v>
      </c>
      <c r="H178" s="55"/>
      <c r="I178" s="71">
        <f t="shared" si="10"/>
        <v>-44872</v>
      </c>
      <c r="J178" s="55"/>
      <c r="K178" s="76">
        <f>I178/درآمد!$F$12</f>
        <v>-9.4962772721201645E-8</v>
      </c>
      <c r="L178" s="55"/>
      <c r="M178" s="75">
        <v>0</v>
      </c>
      <c r="N178" s="55"/>
      <c r="O178" s="83">
        <v>-44872</v>
      </c>
      <c r="P178" s="55"/>
      <c r="Q178" s="71">
        <v>0</v>
      </c>
      <c r="R178" s="55"/>
      <c r="S178" s="71">
        <f t="shared" si="11"/>
        <v>-44872</v>
      </c>
      <c r="T178" s="55"/>
      <c r="U178" s="76">
        <f>S178/درآمد!$F$12</f>
        <v>-9.4962772721201645E-8</v>
      </c>
      <c r="W178" s="58"/>
    </row>
    <row r="179" spans="1:23" ht="18.75" x14ac:dyDescent="0.45">
      <c r="A179" s="29" t="s">
        <v>56</v>
      </c>
      <c r="C179" s="75">
        <v>0</v>
      </c>
      <c r="D179" s="55"/>
      <c r="E179" s="71">
        <v>93718220758</v>
      </c>
      <c r="F179" s="55"/>
      <c r="G179" s="71">
        <v>0</v>
      </c>
      <c r="H179" s="55"/>
      <c r="I179" s="71">
        <f t="shared" si="10"/>
        <v>93718220758</v>
      </c>
      <c r="J179" s="55"/>
      <c r="K179" s="76">
        <f>I179/درآمد!$F$12</f>
        <v>0.19833620292559626</v>
      </c>
      <c r="L179" s="55"/>
      <c r="M179" s="75">
        <v>0</v>
      </c>
      <c r="N179" s="55"/>
      <c r="O179" s="83">
        <v>25674469436</v>
      </c>
      <c r="P179" s="55"/>
      <c r="Q179" s="71">
        <v>0</v>
      </c>
      <c r="R179" s="55"/>
      <c r="S179" s="71">
        <f t="shared" si="11"/>
        <v>25674469436</v>
      </c>
      <c r="T179" s="55"/>
      <c r="U179" s="76">
        <f>S179/درآمد!$F$12</f>
        <v>5.4334970711987562E-2</v>
      </c>
      <c r="W179" s="58"/>
    </row>
    <row r="180" spans="1:23" ht="18.75" x14ac:dyDescent="0.45">
      <c r="A180" s="29" t="s">
        <v>38</v>
      </c>
      <c r="C180" s="75">
        <v>0</v>
      </c>
      <c r="D180" s="55"/>
      <c r="E180" s="71">
        <v>86185173212</v>
      </c>
      <c r="F180" s="55"/>
      <c r="G180" s="71">
        <v>0</v>
      </c>
      <c r="H180" s="55"/>
      <c r="I180" s="71">
        <f t="shared" si="10"/>
        <v>86185173212</v>
      </c>
      <c r="J180" s="55"/>
      <c r="K180" s="76">
        <f>I180/درآمد!$F$12</f>
        <v>0.18239398769095544</v>
      </c>
      <c r="L180" s="55"/>
      <c r="M180" s="75">
        <v>0</v>
      </c>
      <c r="N180" s="55"/>
      <c r="O180" s="83">
        <v>-58471586980</v>
      </c>
      <c r="P180" s="55"/>
      <c r="Q180" s="71">
        <v>0</v>
      </c>
      <c r="R180" s="55"/>
      <c r="S180" s="71">
        <f t="shared" si="11"/>
        <v>-58471586980</v>
      </c>
      <c r="T180" s="55"/>
      <c r="U180" s="76">
        <f>S180/درآمد!$F$12</f>
        <v>-0.12374362687265361</v>
      </c>
      <c r="W180" s="58"/>
    </row>
    <row r="181" spans="1:23" ht="18.75" x14ac:dyDescent="0.45">
      <c r="A181" s="29" t="s">
        <v>60</v>
      </c>
      <c r="C181" s="75">
        <v>0</v>
      </c>
      <c r="D181" s="55"/>
      <c r="E181" s="71">
        <v>2146510844</v>
      </c>
      <c r="F181" s="55"/>
      <c r="G181" s="71">
        <v>0</v>
      </c>
      <c r="H181" s="55"/>
      <c r="I181" s="71">
        <f t="shared" si="10"/>
        <v>2146510844</v>
      </c>
      <c r="J181" s="55"/>
      <c r="K181" s="76">
        <f>I181/درآمد!$F$12</f>
        <v>4.5426685109281224E-3</v>
      </c>
      <c r="L181" s="55"/>
      <c r="M181" s="75">
        <v>819000000</v>
      </c>
      <c r="N181" s="55"/>
      <c r="O181" s="83">
        <v>1362853346</v>
      </c>
      <c r="P181" s="55"/>
      <c r="Q181" s="71">
        <v>0</v>
      </c>
      <c r="R181" s="55"/>
      <c r="S181" s="71">
        <f t="shared" si="11"/>
        <v>2181853346</v>
      </c>
      <c r="T181" s="55"/>
      <c r="U181" s="76">
        <f>S181/درآمد!$F$12</f>
        <v>4.6174639732392431E-3</v>
      </c>
      <c r="W181" s="58"/>
    </row>
    <row r="182" spans="1:23" ht="18.75" x14ac:dyDescent="0.45">
      <c r="A182" s="29" t="s">
        <v>66</v>
      </c>
      <c r="C182" s="75">
        <v>0</v>
      </c>
      <c r="D182" s="55"/>
      <c r="E182" s="71">
        <v>-20556954</v>
      </c>
      <c r="F182" s="55"/>
      <c r="G182" s="71">
        <v>0</v>
      </c>
      <c r="H182" s="55"/>
      <c r="I182" s="71">
        <f t="shared" si="10"/>
        <v>-20556954</v>
      </c>
      <c r="J182" s="55"/>
      <c r="K182" s="76">
        <f>I182/درآمد!$F$12</f>
        <v>-4.350475464749057E-5</v>
      </c>
      <c r="L182" s="55"/>
      <c r="M182" s="75">
        <v>519480000</v>
      </c>
      <c r="N182" s="55"/>
      <c r="O182" s="83">
        <v>-65408443</v>
      </c>
      <c r="P182" s="55"/>
      <c r="Q182" s="71">
        <v>374155230</v>
      </c>
      <c r="R182" s="55"/>
      <c r="S182" s="71">
        <f t="shared" si="11"/>
        <v>828226787</v>
      </c>
      <c r="T182" s="55"/>
      <c r="U182" s="76">
        <f>S182/درآمد!$F$12</f>
        <v>1.7527792863142289E-3</v>
      </c>
      <c r="W182" s="58"/>
    </row>
    <row r="183" spans="1:23" ht="18.75" x14ac:dyDescent="0.45">
      <c r="A183" s="29" t="s">
        <v>48</v>
      </c>
      <c r="C183" s="75">
        <v>0</v>
      </c>
      <c r="D183" s="55"/>
      <c r="E183" s="71">
        <v>1221945902</v>
      </c>
      <c r="F183" s="55"/>
      <c r="G183" s="71">
        <v>-459436200</v>
      </c>
      <c r="H183" s="55"/>
      <c r="I183" s="71">
        <f t="shared" si="10"/>
        <v>762509702</v>
      </c>
      <c r="J183" s="55"/>
      <c r="K183" s="76">
        <f>I183/درآمد!$F$12</f>
        <v>1.6137019862884916E-3</v>
      </c>
      <c r="L183" s="55"/>
      <c r="M183" s="75">
        <v>10614000000</v>
      </c>
      <c r="N183" s="55"/>
      <c r="O183" s="83">
        <v>-24670869671</v>
      </c>
      <c r="P183" s="55"/>
      <c r="Q183" s="71">
        <v>-377120780</v>
      </c>
      <c r="R183" s="55"/>
      <c r="S183" s="71">
        <f t="shared" si="11"/>
        <v>-14433990451</v>
      </c>
      <c r="T183" s="55"/>
      <c r="U183" s="76">
        <f>S183/درآمد!$F$12</f>
        <v>-3.0546705176018624E-2</v>
      </c>
      <c r="W183" s="58"/>
    </row>
    <row r="184" spans="1:23" ht="18.75" x14ac:dyDescent="0.45">
      <c r="A184" s="29" t="s">
        <v>62</v>
      </c>
      <c r="C184" s="75">
        <v>0</v>
      </c>
      <c r="D184" s="55"/>
      <c r="E184" s="71">
        <v>-336936893</v>
      </c>
      <c r="F184" s="55"/>
      <c r="G184" s="71">
        <v>0</v>
      </c>
      <c r="H184" s="55"/>
      <c r="I184" s="71">
        <f t="shared" si="10"/>
        <v>-336936893</v>
      </c>
      <c r="J184" s="55"/>
      <c r="K184" s="76">
        <f>I184/درآمد!$F$12</f>
        <v>-7.1306074147233986E-4</v>
      </c>
      <c r="L184" s="55"/>
      <c r="M184" s="75">
        <v>822257200</v>
      </c>
      <c r="N184" s="55"/>
      <c r="O184" s="83">
        <v>-1377132526</v>
      </c>
      <c r="P184" s="55"/>
      <c r="Q184" s="71">
        <v>0</v>
      </c>
      <c r="R184" s="55"/>
      <c r="S184" s="71">
        <f t="shared" si="11"/>
        <v>-554875326</v>
      </c>
      <c r="T184" s="55"/>
      <c r="U184" s="76">
        <f>S184/درآمد!$F$12</f>
        <v>-1.1742846200646431E-3</v>
      </c>
      <c r="W184" s="58"/>
    </row>
    <row r="185" spans="1:23" ht="18.75" x14ac:dyDescent="0.45">
      <c r="A185" s="29" t="s">
        <v>43</v>
      </c>
      <c r="C185" s="75">
        <v>0</v>
      </c>
      <c r="D185" s="55"/>
      <c r="E185" s="71">
        <v>8803592840</v>
      </c>
      <c r="F185" s="55"/>
      <c r="G185" s="71">
        <v>0</v>
      </c>
      <c r="H185" s="55"/>
      <c r="I185" s="71">
        <f t="shared" si="10"/>
        <v>8803592840</v>
      </c>
      <c r="J185" s="55"/>
      <c r="K185" s="76">
        <f>I185/درآمد!$F$12</f>
        <v>1.8631074745830766E-2</v>
      </c>
      <c r="L185" s="55"/>
      <c r="M185" s="75">
        <v>4887938000</v>
      </c>
      <c r="N185" s="55"/>
      <c r="O185" s="83">
        <v>-3008912328</v>
      </c>
      <c r="P185" s="55"/>
      <c r="Q185" s="71">
        <v>0</v>
      </c>
      <c r="R185" s="55"/>
      <c r="S185" s="71">
        <f t="shared" si="11"/>
        <v>1879025672</v>
      </c>
      <c r="T185" s="55"/>
      <c r="U185" s="76">
        <f>S185/درآمد!$F$12</f>
        <v>3.9765886928917627E-3</v>
      </c>
      <c r="W185" s="58"/>
    </row>
    <row r="186" spans="1:23" ht="18.75" x14ac:dyDescent="0.45">
      <c r="A186" s="29" t="s">
        <v>39</v>
      </c>
      <c r="C186" s="75">
        <v>0</v>
      </c>
      <c r="D186" s="55"/>
      <c r="E186" s="71">
        <v>5910583430</v>
      </c>
      <c r="F186" s="55"/>
      <c r="G186" s="71">
        <v>0</v>
      </c>
      <c r="H186" s="55"/>
      <c r="I186" s="71">
        <f t="shared" si="10"/>
        <v>5910583430</v>
      </c>
      <c r="J186" s="55"/>
      <c r="K186" s="76">
        <f>I186/درآمد!$F$12</f>
        <v>1.2508588672508255E-2</v>
      </c>
      <c r="L186" s="55"/>
      <c r="M186" s="75">
        <v>15676320000</v>
      </c>
      <c r="N186" s="55"/>
      <c r="O186" s="83">
        <v>7413968510</v>
      </c>
      <c r="P186" s="55"/>
      <c r="Q186" s="71">
        <v>18787860442</v>
      </c>
      <c r="R186" s="55"/>
      <c r="S186" s="71">
        <f t="shared" si="11"/>
        <v>41878148952</v>
      </c>
      <c r="T186" s="55"/>
      <c r="U186" s="76">
        <f>S186/درآمد!$F$12</f>
        <v>8.8626875131783842E-2</v>
      </c>
      <c r="W186" s="58"/>
    </row>
    <row r="187" spans="1:23" ht="18.75" x14ac:dyDescent="0.45">
      <c r="A187" s="29" t="s">
        <v>42</v>
      </c>
      <c r="C187" s="75">
        <v>0</v>
      </c>
      <c r="D187" s="55"/>
      <c r="E187" s="71">
        <v>2655138581</v>
      </c>
      <c r="F187" s="55"/>
      <c r="G187" s="71">
        <v>0</v>
      </c>
      <c r="H187" s="55"/>
      <c r="I187" s="71">
        <f t="shared" si="10"/>
        <v>2655138581</v>
      </c>
      <c r="J187" s="55"/>
      <c r="K187" s="76">
        <f>I187/درآمد!$F$12</f>
        <v>5.6190791943928689E-3</v>
      </c>
      <c r="L187" s="55"/>
      <c r="M187" s="75">
        <v>248128600</v>
      </c>
      <c r="N187" s="55"/>
      <c r="O187" s="83">
        <v>-594867114</v>
      </c>
      <c r="P187" s="55"/>
      <c r="Q187" s="71">
        <v>13586391</v>
      </c>
      <c r="R187" s="55"/>
      <c r="S187" s="71">
        <f t="shared" si="11"/>
        <v>-333152123</v>
      </c>
      <c r="T187" s="55"/>
      <c r="U187" s="76">
        <f>S187/درآمد!$F$12</f>
        <v>-7.0505101930011613E-4</v>
      </c>
      <c r="W187" s="58"/>
    </row>
    <row r="188" spans="1:23" ht="18.75" x14ac:dyDescent="0.45">
      <c r="A188" s="29" t="s">
        <v>281</v>
      </c>
      <c r="C188" s="75">
        <v>0</v>
      </c>
      <c r="D188" s="55"/>
      <c r="E188" s="71">
        <v>0</v>
      </c>
      <c r="F188" s="55"/>
      <c r="G188" s="71">
        <v>0</v>
      </c>
      <c r="H188" s="55"/>
      <c r="I188" s="71">
        <f t="shared" si="10"/>
        <v>0</v>
      </c>
      <c r="J188" s="55"/>
      <c r="K188" s="76">
        <f>I188/درآمد!$F$12</f>
        <v>0</v>
      </c>
      <c r="L188" s="55"/>
      <c r="M188" s="75">
        <v>0</v>
      </c>
      <c r="N188" s="55"/>
      <c r="O188" s="226">
        <v>0</v>
      </c>
      <c r="P188" s="55"/>
      <c r="Q188" s="71">
        <v>-34514415</v>
      </c>
      <c r="R188" s="55"/>
      <c r="S188" s="71">
        <f t="shared" si="11"/>
        <v>-34514415</v>
      </c>
      <c r="T188" s="55"/>
      <c r="U188" s="76">
        <f>S188/درآمد!$F$12</f>
        <v>-7.3042978856530414E-5</v>
      </c>
      <c r="W188" s="58"/>
    </row>
    <row r="189" spans="1:23" ht="18.75" x14ac:dyDescent="0.45">
      <c r="A189" s="29" t="s">
        <v>282</v>
      </c>
      <c r="C189" s="75">
        <v>0</v>
      </c>
      <c r="D189" s="55"/>
      <c r="E189" s="71">
        <v>0</v>
      </c>
      <c r="F189" s="55"/>
      <c r="G189" s="71">
        <v>0</v>
      </c>
      <c r="H189" s="55"/>
      <c r="I189" s="71">
        <f t="shared" si="10"/>
        <v>0</v>
      </c>
      <c r="J189" s="55"/>
      <c r="K189" s="76">
        <f>I189/درآمد!$F$12</f>
        <v>0</v>
      </c>
      <c r="L189" s="55"/>
      <c r="M189" s="75">
        <v>0</v>
      </c>
      <c r="N189" s="55"/>
      <c r="O189" s="226">
        <v>0</v>
      </c>
      <c r="P189" s="55"/>
      <c r="Q189" s="71">
        <v>-4255</v>
      </c>
      <c r="R189" s="55"/>
      <c r="S189" s="71">
        <f t="shared" si="11"/>
        <v>-4255</v>
      </c>
      <c r="T189" s="55"/>
      <c r="U189" s="76">
        <f>S189/درآمد!$F$12</f>
        <v>-9.0048715887126265E-9</v>
      </c>
      <c r="W189" s="58"/>
    </row>
    <row r="190" spans="1:23" ht="18.75" x14ac:dyDescent="0.45">
      <c r="A190" s="29" t="s">
        <v>598</v>
      </c>
      <c r="C190" s="75">
        <v>0</v>
      </c>
      <c r="D190" s="55"/>
      <c r="E190" s="71">
        <v>-87060888</v>
      </c>
      <c r="F190" s="55"/>
      <c r="G190" s="71">
        <v>0</v>
      </c>
      <c r="H190" s="55"/>
      <c r="I190" s="71">
        <f t="shared" si="10"/>
        <v>-87060888</v>
      </c>
      <c r="J190" s="55"/>
      <c r="K190" s="76">
        <f>I190/درآمد!$F$12</f>
        <v>-1.8424726600218378E-4</v>
      </c>
      <c r="L190" s="55"/>
      <c r="M190" s="75">
        <v>0</v>
      </c>
      <c r="N190" s="55"/>
      <c r="O190" s="83">
        <v>-502932072</v>
      </c>
      <c r="P190" s="55"/>
      <c r="Q190" s="71">
        <v>0</v>
      </c>
      <c r="R190" s="55"/>
      <c r="S190" s="71">
        <f t="shared" si="11"/>
        <v>-502932072</v>
      </c>
      <c r="T190" s="55"/>
      <c r="U190" s="76">
        <f>S190/درآمد!$F$12</f>
        <v>-1.0643569274277728E-3</v>
      </c>
      <c r="W190" s="58"/>
    </row>
    <row r="191" spans="1:23" ht="18.75" x14ac:dyDescent="0.45">
      <c r="A191" s="29" t="s">
        <v>599</v>
      </c>
      <c r="C191" s="75">
        <v>0</v>
      </c>
      <c r="D191" s="55"/>
      <c r="E191" s="71">
        <v>0</v>
      </c>
      <c r="F191" s="55"/>
      <c r="G191" s="71">
        <v>0</v>
      </c>
      <c r="H191" s="55"/>
      <c r="I191" s="71">
        <f t="shared" si="10"/>
        <v>0</v>
      </c>
      <c r="J191" s="55"/>
      <c r="K191" s="76">
        <f>I191/درآمد!$F$12</f>
        <v>0</v>
      </c>
      <c r="L191" s="55"/>
      <c r="M191" s="75">
        <v>0</v>
      </c>
      <c r="N191" s="55"/>
      <c r="O191" s="226">
        <v>0</v>
      </c>
      <c r="P191" s="55"/>
      <c r="Q191" s="71">
        <v>-52702045</v>
      </c>
      <c r="R191" s="55"/>
      <c r="S191" s="71">
        <f t="shared" si="11"/>
        <v>-52702045</v>
      </c>
      <c r="T191" s="55"/>
      <c r="U191" s="76">
        <f>S191/درآمد!$F$12</f>
        <v>-1.1153352472092934E-4</v>
      </c>
      <c r="W191" s="58"/>
    </row>
    <row r="192" spans="1:23" ht="18.75" x14ac:dyDescent="0.45">
      <c r="A192" s="29" t="s">
        <v>600</v>
      </c>
      <c r="C192" s="75">
        <v>0</v>
      </c>
      <c r="D192" s="55"/>
      <c r="E192" s="71">
        <v>0</v>
      </c>
      <c r="F192" s="55"/>
      <c r="G192" s="71">
        <v>0</v>
      </c>
      <c r="H192" s="55"/>
      <c r="I192" s="71">
        <f t="shared" si="10"/>
        <v>0</v>
      </c>
      <c r="J192" s="55"/>
      <c r="K192" s="76">
        <f>I192/درآمد!$F$12</f>
        <v>0</v>
      </c>
      <c r="L192" s="55"/>
      <c r="M192" s="75">
        <v>0</v>
      </c>
      <c r="N192" s="55"/>
      <c r="O192" s="226">
        <v>0</v>
      </c>
      <c r="P192" s="55"/>
      <c r="Q192" s="71">
        <v>-25033422</v>
      </c>
      <c r="R192" s="55"/>
      <c r="S192" s="71">
        <f t="shared" si="11"/>
        <v>-25033422</v>
      </c>
      <c r="T192" s="55"/>
      <c r="U192" s="76">
        <f>S192/درآمد!$F$12</f>
        <v>-5.2978319749953843E-5</v>
      </c>
      <c r="W192" s="58"/>
    </row>
    <row r="193" spans="1:23" ht="18.75" x14ac:dyDescent="0.45">
      <c r="A193" s="29" t="s">
        <v>601</v>
      </c>
      <c r="C193" s="75">
        <v>0</v>
      </c>
      <c r="D193" s="55"/>
      <c r="E193" s="71">
        <v>0</v>
      </c>
      <c r="F193" s="55"/>
      <c r="G193" s="71">
        <v>0</v>
      </c>
      <c r="H193" s="55"/>
      <c r="I193" s="71">
        <f t="shared" si="10"/>
        <v>0</v>
      </c>
      <c r="J193" s="55"/>
      <c r="K193" s="76">
        <f>I193/درآمد!$F$12</f>
        <v>0</v>
      </c>
      <c r="L193" s="55"/>
      <c r="M193" s="75">
        <v>0</v>
      </c>
      <c r="N193" s="55"/>
      <c r="O193" s="226">
        <v>0</v>
      </c>
      <c r="P193" s="55"/>
      <c r="Q193" s="71">
        <v>-422925702</v>
      </c>
      <c r="R193" s="55"/>
      <c r="S193" s="71">
        <f t="shared" si="11"/>
        <v>-422925702</v>
      </c>
      <c r="T193" s="55"/>
      <c r="U193" s="76">
        <f>S193/درآمد!$F$12</f>
        <v>-8.9503916288510995E-4</v>
      </c>
      <c r="W193" s="58"/>
    </row>
    <row r="194" spans="1:23" ht="18.75" x14ac:dyDescent="0.45">
      <c r="A194" s="29" t="s">
        <v>602</v>
      </c>
      <c r="C194" s="75">
        <v>0</v>
      </c>
      <c r="D194" s="55"/>
      <c r="E194" s="71">
        <v>0</v>
      </c>
      <c r="F194" s="55"/>
      <c r="G194" s="71">
        <v>0</v>
      </c>
      <c r="H194" s="55"/>
      <c r="I194" s="71">
        <f t="shared" si="10"/>
        <v>0</v>
      </c>
      <c r="J194" s="55"/>
      <c r="K194" s="76">
        <f>I194/درآمد!$F$12</f>
        <v>0</v>
      </c>
      <c r="L194" s="55"/>
      <c r="M194" s="75">
        <v>0</v>
      </c>
      <c r="N194" s="55"/>
      <c r="O194" s="226">
        <v>0</v>
      </c>
      <c r="P194" s="55"/>
      <c r="Q194" s="71">
        <v>90495150</v>
      </c>
      <c r="R194" s="55"/>
      <c r="S194" s="71">
        <f t="shared" si="11"/>
        <v>90495150</v>
      </c>
      <c r="T194" s="55"/>
      <c r="U194" s="76">
        <f>S194/درآمد!$F$12</f>
        <v>1.9151520685106637E-4</v>
      </c>
      <c r="W194" s="58"/>
    </row>
    <row r="195" spans="1:23" ht="18.75" x14ac:dyDescent="0.45">
      <c r="A195" s="29" t="s">
        <v>603</v>
      </c>
      <c r="C195" s="75">
        <v>0</v>
      </c>
      <c r="D195" s="55"/>
      <c r="E195" s="71">
        <v>0</v>
      </c>
      <c r="F195" s="55"/>
      <c r="G195" s="71">
        <v>0</v>
      </c>
      <c r="H195" s="55"/>
      <c r="I195" s="71">
        <f t="shared" si="10"/>
        <v>0</v>
      </c>
      <c r="J195" s="55"/>
      <c r="K195" s="76">
        <f>I195/درآمد!$F$12</f>
        <v>0</v>
      </c>
      <c r="L195" s="55"/>
      <c r="M195" s="75">
        <v>0</v>
      </c>
      <c r="N195" s="55"/>
      <c r="O195" s="226">
        <v>0</v>
      </c>
      <c r="P195" s="55"/>
      <c r="Q195" s="71">
        <v>93883819</v>
      </c>
      <c r="R195" s="55"/>
      <c r="S195" s="71">
        <f t="shared" si="11"/>
        <v>93883819</v>
      </c>
      <c r="T195" s="55"/>
      <c r="U195" s="76">
        <f>S195/درآمد!$F$12</f>
        <v>1.9868665907237101E-4</v>
      </c>
      <c r="W195" s="58"/>
    </row>
    <row r="196" spans="1:23" ht="18.75" x14ac:dyDescent="0.45">
      <c r="A196" s="29" t="s">
        <v>604</v>
      </c>
      <c r="C196" s="75">
        <v>0</v>
      </c>
      <c r="D196" s="55"/>
      <c r="E196" s="71">
        <v>0</v>
      </c>
      <c r="F196" s="55"/>
      <c r="G196" s="71">
        <v>0</v>
      </c>
      <c r="H196" s="55"/>
      <c r="I196" s="71">
        <f t="shared" si="10"/>
        <v>0</v>
      </c>
      <c r="J196" s="55"/>
      <c r="K196" s="76">
        <f>I196/درآمد!$F$12</f>
        <v>0</v>
      </c>
      <c r="L196" s="55"/>
      <c r="M196" s="75">
        <v>0</v>
      </c>
      <c r="N196" s="55"/>
      <c r="O196" s="226">
        <v>0</v>
      </c>
      <c r="P196" s="55"/>
      <c r="Q196" s="71">
        <v>-2933623</v>
      </c>
      <c r="R196" s="55"/>
      <c r="S196" s="71">
        <f t="shared" si="11"/>
        <v>-2933623</v>
      </c>
      <c r="T196" s="55"/>
      <c r="U196" s="76">
        <f>S196/درآمد!$F$12</f>
        <v>-6.2084367578599061E-6</v>
      </c>
      <c r="W196" s="58"/>
    </row>
    <row r="197" spans="1:23" ht="18.75" x14ac:dyDescent="0.45">
      <c r="A197" s="29" t="s">
        <v>605</v>
      </c>
      <c r="C197" s="75">
        <v>0</v>
      </c>
      <c r="D197" s="55"/>
      <c r="E197" s="71">
        <v>0</v>
      </c>
      <c r="F197" s="55"/>
      <c r="G197" s="71">
        <v>0</v>
      </c>
      <c r="H197" s="55"/>
      <c r="I197" s="71">
        <f t="shared" si="10"/>
        <v>0</v>
      </c>
      <c r="J197" s="55"/>
      <c r="K197" s="76">
        <f>I197/درآمد!$F$12</f>
        <v>0</v>
      </c>
      <c r="L197" s="55"/>
      <c r="M197" s="75">
        <v>0</v>
      </c>
      <c r="N197" s="55"/>
      <c r="O197" s="226">
        <v>0</v>
      </c>
      <c r="P197" s="55"/>
      <c r="Q197" s="71">
        <v>29992275</v>
      </c>
      <c r="R197" s="55"/>
      <c r="S197" s="71">
        <f t="shared" si="11"/>
        <v>29992275</v>
      </c>
      <c r="T197" s="55"/>
      <c r="U197" s="76">
        <f>S197/درآمد!$F$12</f>
        <v>6.3472757938509052E-5</v>
      </c>
      <c r="W197" s="58"/>
    </row>
    <row r="198" spans="1:23" ht="18.75" x14ac:dyDescent="0.45">
      <c r="A198" s="29" t="s">
        <v>606</v>
      </c>
      <c r="C198" s="75">
        <v>0</v>
      </c>
      <c r="D198" s="55"/>
      <c r="E198" s="71">
        <v>0</v>
      </c>
      <c r="F198" s="55"/>
      <c r="G198" s="71">
        <v>0</v>
      </c>
      <c r="H198" s="55"/>
      <c r="I198" s="71">
        <f t="shared" si="10"/>
        <v>0</v>
      </c>
      <c r="J198" s="55"/>
      <c r="K198" s="76">
        <f>I198/درآمد!$F$12</f>
        <v>0</v>
      </c>
      <c r="L198" s="55"/>
      <c r="M198" s="75">
        <v>0</v>
      </c>
      <c r="N198" s="55"/>
      <c r="O198" s="226">
        <v>0</v>
      </c>
      <c r="P198" s="55"/>
      <c r="Q198" s="71">
        <v>-569853225</v>
      </c>
      <c r="R198" s="55"/>
      <c r="S198" s="71">
        <f t="shared" si="11"/>
        <v>-569853225</v>
      </c>
      <c r="T198" s="55"/>
      <c r="U198" s="76">
        <f>S198/درآمد!$F$12</f>
        <v>-1.2059824008316719E-3</v>
      </c>
      <c r="W198" s="58"/>
    </row>
    <row r="199" spans="1:23" ht="18.75" x14ac:dyDescent="0.45">
      <c r="A199" s="29" t="s">
        <v>607</v>
      </c>
      <c r="C199" s="75">
        <v>0</v>
      </c>
      <c r="D199" s="55"/>
      <c r="E199" s="71">
        <v>0</v>
      </c>
      <c r="F199" s="55"/>
      <c r="G199" s="71">
        <v>0</v>
      </c>
      <c r="H199" s="55"/>
      <c r="I199" s="71">
        <f t="shared" si="10"/>
        <v>0</v>
      </c>
      <c r="J199" s="55"/>
      <c r="K199" s="76">
        <f>I199/درآمد!$F$12</f>
        <v>0</v>
      </c>
      <c r="L199" s="55"/>
      <c r="M199" s="75">
        <v>0</v>
      </c>
      <c r="N199" s="55"/>
      <c r="O199" s="226">
        <v>0</v>
      </c>
      <c r="P199" s="55"/>
      <c r="Q199" s="71">
        <v>132569586</v>
      </c>
      <c r="R199" s="55"/>
      <c r="S199" s="71">
        <f t="shared" si="11"/>
        <v>132569586</v>
      </c>
      <c r="T199" s="55"/>
      <c r="U199" s="76">
        <f>S199/درآمد!$F$12</f>
        <v>2.8055748495858877E-4</v>
      </c>
      <c r="W199" s="58"/>
    </row>
    <row r="200" spans="1:23" ht="18.75" x14ac:dyDescent="0.45">
      <c r="A200" s="29" t="s">
        <v>608</v>
      </c>
      <c r="C200" s="75">
        <v>0</v>
      </c>
      <c r="D200" s="55"/>
      <c r="E200" s="71">
        <v>0</v>
      </c>
      <c r="F200" s="55"/>
      <c r="G200" s="71">
        <v>0</v>
      </c>
      <c r="H200" s="55"/>
      <c r="I200" s="71">
        <f t="shared" si="10"/>
        <v>0</v>
      </c>
      <c r="J200" s="55"/>
      <c r="K200" s="76">
        <f>I200/درآمد!$F$12</f>
        <v>0</v>
      </c>
      <c r="L200" s="55"/>
      <c r="M200" s="75">
        <v>0</v>
      </c>
      <c r="N200" s="55"/>
      <c r="O200" s="226">
        <v>0</v>
      </c>
      <c r="P200" s="55"/>
      <c r="Q200" s="71">
        <v>486272081</v>
      </c>
      <c r="R200" s="55"/>
      <c r="S200" s="71">
        <f t="shared" si="11"/>
        <v>486272081</v>
      </c>
      <c r="T200" s="55"/>
      <c r="U200" s="76">
        <f>S200/درآمد!$F$12</f>
        <v>1.029099329396255E-3</v>
      </c>
      <c r="W200" s="58"/>
    </row>
    <row r="201" spans="1:23" ht="18.75" x14ac:dyDescent="0.45">
      <c r="A201" s="29" t="s">
        <v>609</v>
      </c>
      <c r="C201" s="75">
        <v>0</v>
      </c>
      <c r="D201" s="55"/>
      <c r="E201" s="71">
        <v>0</v>
      </c>
      <c r="F201" s="55"/>
      <c r="G201" s="71">
        <v>0</v>
      </c>
      <c r="H201" s="55"/>
      <c r="I201" s="71">
        <f t="shared" si="10"/>
        <v>0</v>
      </c>
      <c r="J201" s="55"/>
      <c r="K201" s="76">
        <f>I201/درآمد!$F$12</f>
        <v>0</v>
      </c>
      <c r="L201" s="55"/>
      <c r="M201" s="75">
        <v>0</v>
      </c>
      <c r="N201" s="55"/>
      <c r="O201" s="226">
        <v>0</v>
      </c>
      <c r="P201" s="55"/>
      <c r="Q201" s="71">
        <v>20693469</v>
      </c>
      <c r="R201" s="55"/>
      <c r="S201" s="71">
        <f t="shared" si="11"/>
        <v>20693469</v>
      </c>
      <c r="T201" s="55"/>
      <c r="U201" s="76">
        <f>S201/درآمد!$F$12</f>
        <v>4.3793661826088249E-5</v>
      </c>
      <c r="W201" s="58"/>
    </row>
    <row r="202" spans="1:23" ht="18.75" x14ac:dyDescent="0.45">
      <c r="A202" s="29" t="s">
        <v>610</v>
      </c>
      <c r="C202" s="75">
        <v>0</v>
      </c>
      <c r="D202" s="55"/>
      <c r="E202" s="71">
        <v>0</v>
      </c>
      <c r="F202" s="55"/>
      <c r="G202" s="71">
        <v>0</v>
      </c>
      <c r="H202" s="55"/>
      <c r="I202" s="71">
        <f t="shared" si="10"/>
        <v>0</v>
      </c>
      <c r="J202" s="55"/>
      <c r="K202" s="76">
        <f>I202/درآمد!$F$12</f>
        <v>0</v>
      </c>
      <c r="L202" s="55"/>
      <c r="M202" s="75">
        <v>0</v>
      </c>
      <c r="N202" s="55"/>
      <c r="O202" s="226">
        <v>0</v>
      </c>
      <c r="P202" s="55"/>
      <c r="Q202" s="71">
        <v>37436345</v>
      </c>
      <c r="R202" s="55"/>
      <c r="S202" s="71">
        <f t="shared" si="11"/>
        <v>37436345</v>
      </c>
      <c r="T202" s="55"/>
      <c r="U202" s="76">
        <f>S202/درآمد!$F$12</f>
        <v>7.9226669677025615E-5</v>
      </c>
      <c r="W202" s="58"/>
    </row>
    <row r="203" spans="1:23" ht="18.75" x14ac:dyDescent="0.45">
      <c r="A203" s="29" t="s">
        <v>611</v>
      </c>
      <c r="C203" s="75">
        <v>0</v>
      </c>
      <c r="D203" s="55"/>
      <c r="E203" s="71">
        <v>0</v>
      </c>
      <c r="F203" s="55"/>
      <c r="G203" s="71">
        <v>0</v>
      </c>
      <c r="H203" s="55"/>
      <c r="I203" s="71">
        <f t="shared" si="10"/>
        <v>0</v>
      </c>
      <c r="J203" s="55"/>
      <c r="K203" s="76">
        <f>I203/درآمد!$F$12</f>
        <v>0</v>
      </c>
      <c r="L203" s="55"/>
      <c r="M203" s="75">
        <v>0</v>
      </c>
      <c r="N203" s="55"/>
      <c r="O203" s="226">
        <v>0</v>
      </c>
      <c r="P203" s="55"/>
      <c r="Q203" s="71">
        <v>61544149</v>
      </c>
      <c r="R203" s="55"/>
      <c r="S203" s="71">
        <f t="shared" si="11"/>
        <v>61544149</v>
      </c>
      <c r="T203" s="55"/>
      <c r="U203" s="76">
        <f>S203/درآمد!$F$12</f>
        <v>1.3024610077123303E-4</v>
      </c>
      <c r="W203" s="58"/>
    </row>
    <row r="204" spans="1:23" ht="18.75" x14ac:dyDescent="0.45">
      <c r="A204" s="29" t="s">
        <v>612</v>
      </c>
      <c r="C204" s="75">
        <v>0</v>
      </c>
      <c r="D204" s="55"/>
      <c r="E204" s="71">
        <v>0</v>
      </c>
      <c r="F204" s="55"/>
      <c r="G204" s="71">
        <v>0</v>
      </c>
      <c r="H204" s="55"/>
      <c r="I204" s="71">
        <f t="shared" si="10"/>
        <v>0</v>
      </c>
      <c r="J204" s="55"/>
      <c r="K204" s="76">
        <f>I204/درآمد!$F$12</f>
        <v>0</v>
      </c>
      <c r="L204" s="55"/>
      <c r="M204" s="75">
        <v>0</v>
      </c>
      <c r="N204" s="55"/>
      <c r="O204" s="226">
        <v>0</v>
      </c>
      <c r="P204" s="55"/>
      <c r="Q204" s="71">
        <v>980748</v>
      </c>
      <c r="R204" s="55"/>
      <c r="S204" s="71">
        <f t="shared" si="11"/>
        <v>980748</v>
      </c>
      <c r="T204" s="55"/>
      <c r="U204" s="76">
        <f>S204/درآمد!$F$12</f>
        <v>2.0755604702436499E-6</v>
      </c>
      <c r="W204" s="58"/>
    </row>
    <row r="205" spans="1:23" ht="18.75" x14ac:dyDescent="0.45">
      <c r="A205" s="29" t="s">
        <v>613</v>
      </c>
      <c r="C205" s="75">
        <v>0</v>
      </c>
      <c r="D205" s="55"/>
      <c r="E205" s="71">
        <v>0</v>
      </c>
      <c r="F205" s="55"/>
      <c r="G205" s="71">
        <v>0</v>
      </c>
      <c r="H205" s="55"/>
      <c r="I205" s="71">
        <f t="shared" si="10"/>
        <v>0</v>
      </c>
      <c r="J205" s="55"/>
      <c r="K205" s="76">
        <f>I205/درآمد!$F$12</f>
        <v>0</v>
      </c>
      <c r="L205" s="55"/>
      <c r="M205" s="75">
        <v>0</v>
      </c>
      <c r="N205" s="55"/>
      <c r="O205" s="226">
        <v>0</v>
      </c>
      <c r="P205" s="55"/>
      <c r="Q205" s="71">
        <v>36536756</v>
      </c>
      <c r="R205" s="55"/>
      <c r="S205" s="71">
        <f t="shared" si="11"/>
        <v>36536756</v>
      </c>
      <c r="T205" s="55"/>
      <c r="U205" s="76">
        <f>S205/درآمد!$F$12</f>
        <v>7.732286628628098E-5</v>
      </c>
      <c r="W205" s="58"/>
    </row>
    <row r="206" spans="1:23" ht="18.75" x14ac:dyDescent="0.45">
      <c r="A206" s="29" t="s">
        <v>614</v>
      </c>
      <c r="C206" s="75">
        <v>0</v>
      </c>
      <c r="D206" s="55"/>
      <c r="E206" s="71">
        <v>0</v>
      </c>
      <c r="F206" s="55"/>
      <c r="G206" s="71">
        <v>0</v>
      </c>
      <c r="H206" s="55"/>
      <c r="I206" s="71">
        <f t="shared" si="10"/>
        <v>0</v>
      </c>
      <c r="J206" s="55"/>
      <c r="K206" s="76">
        <f>I206/درآمد!$F$12</f>
        <v>0</v>
      </c>
      <c r="L206" s="55"/>
      <c r="M206" s="75">
        <v>0</v>
      </c>
      <c r="N206" s="55"/>
      <c r="O206" s="226">
        <v>0</v>
      </c>
      <c r="P206" s="55"/>
      <c r="Q206" s="71">
        <v>534819068</v>
      </c>
      <c r="R206" s="55"/>
      <c r="S206" s="71">
        <f t="shared" si="11"/>
        <v>534819068</v>
      </c>
      <c r="T206" s="55"/>
      <c r="U206" s="76">
        <f>S206/درآمد!$F$12</f>
        <v>1.1318394901374774E-3</v>
      </c>
      <c r="W206" s="58"/>
    </row>
    <row r="207" spans="1:23" ht="18.75" x14ac:dyDescent="0.45">
      <c r="A207" s="29" t="s">
        <v>615</v>
      </c>
      <c r="C207" s="75">
        <v>0</v>
      </c>
      <c r="D207" s="55"/>
      <c r="E207" s="71">
        <v>0</v>
      </c>
      <c r="F207" s="55"/>
      <c r="G207" s="71">
        <v>0</v>
      </c>
      <c r="H207" s="55"/>
      <c r="I207" s="71">
        <f t="shared" si="10"/>
        <v>0</v>
      </c>
      <c r="J207" s="55"/>
      <c r="K207" s="76">
        <f>I207/درآمد!$F$12</f>
        <v>0</v>
      </c>
      <c r="L207" s="55"/>
      <c r="M207" s="75">
        <v>0</v>
      </c>
      <c r="N207" s="55"/>
      <c r="O207" s="226">
        <v>0</v>
      </c>
      <c r="P207" s="55"/>
      <c r="Q207" s="71">
        <v>79661327</v>
      </c>
      <c r="R207" s="55"/>
      <c r="S207" s="71">
        <f t="shared" si="11"/>
        <v>79661327</v>
      </c>
      <c r="T207" s="55"/>
      <c r="U207" s="76">
        <f>S207/درآمد!$F$12</f>
        <v>1.6858754881820119E-4</v>
      </c>
      <c r="W207" s="58"/>
    </row>
    <row r="208" spans="1:23" ht="18.75" x14ac:dyDescent="0.45">
      <c r="A208" s="29" t="s">
        <v>616</v>
      </c>
      <c r="C208" s="75">
        <v>0</v>
      </c>
      <c r="D208" s="55"/>
      <c r="E208" s="71">
        <v>0</v>
      </c>
      <c r="F208" s="55"/>
      <c r="G208" s="71">
        <v>0</v>
      </c>
      <c r="H208" s="55"/>
      <c r="I208" s="71">
        <f t="shared" si="10"/>
        <v>0</v>
      </c>
      <c r="J208" s="55"/>
      <c r="K208" s="76">
        <f>I208/درآمد!$F$12</f>
        <v>0</v>
      </c>
      <c r="L208" s="55"/>
      <c r="M208" s="75">
        <v>0</v>
      </c>
      <c r="N208" s="55"/>
      <c r="O208" s="226">
        <v>0</v>
      </c>
      <c r="P208" s="55"/>
      <c r="Q208" s="71">
        <v>17035613</v>
      </c>
      <c r="R208" s="55"/>
      <c r="S208" s="71">
        <f t="shared" si="11"/>
        <v>17035613</v>
      </c>
      <c r="T208" s="55"/>
      <c r="U208" s="76">
        <f>S208/درآمد!$F$12</f>
        <v>3.6052528202115977E-5</v>
      </c>
      <c r="W208" s="58"/>
    </row>
    <row r="209" spans="1:23" ht="18.75" x14ac:dyDescent="0.45">
      <c r="A209" s="29" t="s">
        <v>617</v>
      </c>
      <c r="C209" s="75">
        <v>0</v>
      </c>
      <c r="D209" s="55"/>
      <c r="E209" s="71">
        <v>0</v>
      </c>
      <c r="F209" s="55"/>
      <c r="G209" s="71">
        <v>0</v>
      </c>
      <c r="H209" s="55"/>
      <c r="I209" s="71">
        <f t="shared" si="10"/>
        <v>0</v>
      </c>
      <c r="J209" s="55"/>
      <c r="K209" s="76">
        <f>I209/درآمد!$F$12</f>
        <v>0</v>
      </c>
      <c r="L209" s="55"/>
      <c r="M209" s="75">
        <v>0</v>
      </c>
      <c r="N209" s="55"/>
      <c r="O209" s="226">
        <v>0</v>
      </c>
      <c r="P209" s="55"/>
      <c r="Q209" s="71">
        <v>20994593</v>
      </c>
      <c r="R209" s="55"/>
      <c r="S209" s="71">
        <f t="shared" si="11"/>
        <v>20994593</v>
      </c>
      <c r="T209" s="55"/>
      <c r="U209" s="76">
        <f>S209/درآمد!$F$12</f>
        <v>4.4430931615108103E-5</v>
      </c>
      <c r="W209" s="58"/>
    </row>
    <row r="210" spans="1:23" ht="18.75" x14ac:dyDescent="0.45">
      <c r="A210" s="29" t="s">
        <v>618</v>
      </c>
      <c r="C210" s="75">
        <v>0</v>
      </c>
      <c r="D210" s="55"/>
      <c r="E210" s="71">
        <v>0</v>
      </c>
      <c r="F210" s="55"/>
      <c r="G210" s="71">
        <v>0</v>
      </c>
      <c r="H210" s="55"/>
      <c r="I210" s="71">
        <f t="shared" si="10"/>
        <v>0</v>
      </c>
      <c r="J210" s="55"/>
      <c r="K210" s="76">
        <f>I210/درآمد!$F$12</f>
        <v>0</v>
      </c>
      <c r="L210" s="55"/>
      <c r="M210" s="75">
        <v>0</v>
      </c>
      <c r="N210" s="55"/>
      <c r="O210" s="226">
        <v>0</v>
      </c>
      <c r="P210" s="55"/>
      <c r="Q210" s="71">
        <v>639836</v>
      </c>
      <c r="R210" s="55"/>
      <c r="S210" s="71">
        <f t="shared" si="11"/>
        <v>639836</v>
      </c>
      <c r="T210" s="55"/>
      <c r="U210" s="76">
        <f>S210/درآمد!$F$12</f>
        <v>1.3540871957310298E-6</v>
      </c>
      <c r="W210" s="58"/>
    </row>
    <row r="211" spans="1:23" ht="18.75" x14ac:dyDescent="0.45">
      <c r="A211" s="29" t="s">
        <v>619</v>
      </c>
      <c r="C211" s="75">
        <v>0</v>
      </c>
      <c r="D211" s="55"/>
      <c r="E211" s="71">
        <v>0</v>
      </c>
      <c r="F211" s="55"/>
      <c r="G211" s="71">
        <v>0</v>
      </c>
      <c r="H211" s="55"/>
      <c r="I211" s="71">
        <f t="shared" si="10"/>
        <v>0</v>
      </c>
      <c r="J211" s="55"/>
      <c r="K211" s="76">
        <f>I211/درآمد!$F$12</f>
        <v>0</v>
      </c>
      <c r="L211" s="55"/>
      <c r="M211" s="75">
        <v>0</v>
      </c>
      <c r="N211" s="55"/>
      <c r="O211" s="226">
        <v>0</v>
      </c>
      <c r="P211" s="55"/>
      <c r="Q211" s="71">
        <v>67752550</v>
      </c>
      <c r="R211" s="55"/>
      <c r="S211" s="71">
        <f t="shared" si="11"/>
        <v>67752550</v>
      </c>
      <c r="T211" s="55"/>
      <c r="U211" s="76">
        <f>S211/درآمد!$F$12</f>
        <v>1.4338496182322719E-4</v>
      </c>
      <c r="W211" s="58"/>
    </row>
    <row r="212" spans="1:23" ht="18.75" x14ac:dyDescent="0.2">
      <c r="A212" s="29" t="s">
        <v>761</v>
      </c>
      <c r="C212" s="68">
        <f>SUM(C138:C211)</f>
        <v>0</v>
      </c>
      <c r="D212" s="49"/>
      <c r="E212" s="68">
        <f>SUM(E138:E211)</f>
        <v>210579596350</v>
      </c>
      <c r="F212" s="41"/>
      <c r="G212" s="68">
        <f>SUM(G138:G211)</f>
        <v>19957137916</v>
      </c>
      <c r="H212" s="41"/>
      <c r="I212" s="68">
        <f>SUM(I138:I211)</f>
        <v>230536734266</v>
      </c>
      <c r="J212" s="73"/>
      <c r="K212" s="69">
        <f>SUM(K138:K211)</f>
        <v>0.48788570823654442</v>
      </c>
      <c r="L212" s="41"/>
      <c r="M212" s="68">
        <f>SUM(M138:M211)</f>
        <v>46063443550</v>
      </c>
      <c r="N212" s="73"/>
      <c r="O212" s="79">
        <f>SUM(O138:O211)</f>
        <v>-16455639148</v>
      </c>
      <c r="P212" s="41"/>
      <c r="Q212" s="68">
        <f>SUM(Q138:Q211)</f>
        <v>59818254406</v>
      </c>
      <c r="R212" s="41"/>
      <c r="S212" s="68">
        <f>SUM(S138:S211)</f>
        <v>89426058808</v>
      </c>
      <c r="T212" s="49"/>
      <c r="U212" s="69">
        <f>SUM(U138:U211)</f>
        <v>0.18925268537031822</v>
      </c>
      <c r="W212" s="58"/>
    </row>
    <row r="213" spans="1:23" ht="18.75" x14ac:dyDescent="0.2">
      <c r="A213" s="196">
        <v>11</v>
      </c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W213" s="58"/>
    </row>
    <row r="214" spans="1:23" ht="25.5" x14ac:dyDescent="0.2">
      <c r="A214" s="200" t="s">
        <v>0</v>
      </c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W214" s="58"/>
    </row>
    <row r="215" spans="1:23" ht="25.5" x14ac:dyDescent="0.2">
      <c r="A215" s="200" t="s">
        <v>259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W215" s="58"/>
    </row>
    <row r="216" spans="1:23" ht="25.5" x14ac:dyDescent="0.2">
      <c r="A216" s="200" t="s">
        <v>2</v>
      </c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W216" s="58"/>
    </row>
    <row r="217" spans="1:23" ht="24" x14ac:dyDescent="0.2">
      <c r="A217" s="216" t="s">
        <v>823</v>
      </c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W217" s="58"/>
    </row>
    <row r="218" spans="1:23" ht="21" x14ac:dyDescent="0.2">
      <c r="C218" s="197" t="s">
        <v>274</v>
      </c>
      <c r="D218" s="197"/>
      <c r="E218" s="197"/>
      <c r="F218" s="197"/>
      <c r="G218" s="197"/>
      <c r="H218" s="197"/>
      <c r="I218" s="197"/>
      <c r="J218" s="197"/>
      <c r="K218" s="197"/>
      <c r="M218" s="197" t="s">
        <v>275</v>
      </c>
      <c r="N218" s="197"/>
      <c r="O218" s="197"/>
      <c r="P218" s="197"/>
      <c r="Q218" s="197"/>
      <c r="R218" s="197"/>
      <c r="S218" s="197"/>
      <c r="T218" s="197"/>
      <c r="U218" s="197"/>
      <c r="W218" s="58"/>
    </row>
    <row r="219" spans="1:23" ht="21" x14ac:dyDescent="0.2">
      <c r="C219" s="4"/>
      <c r="D219" s="4"/>
      <c r="E219" s="4"/>
      <c r="F219" s="4"/>
      <c r="G219" s="4"/>
      <c r="H219" s="4"/>
      <c r="I219" s="5" t="s">
        <v>75</v>
      </c>
      <c r="J219" s="32"/>
      <c r="K219" s="32"/>
      <c r="M219" s="4"/>
      <c r="N219" s="4"/>
      <c r="O219" s="225"/>
      <c r="P219" s="4"/>
      <c r="Q219" s="4"/>
      <c r="R219" s="4"/>
      <c r="S219" s="5" t="s">
        <v>75</v>
      </c>
      <c r="T219" s="50"/>
      <c r="U219" s="62"/>
      <c r="W219" s="58"/>
    </row>
    <row r="220" spans="1:23" ht="21" x14ac:dyDescent="0.2">
      <c r="A220" s="31" t="s">
        <v>276</v>
      </c>
      <c r="C220" s="3" t="s">
        <v>277</v>
      </c>
      <c r="D220" s="45"/>
      <c r="E220" s="3" t="s">
        <v>278</v>
      </c>
      <c r="F220" s="45"/>
      <c r="G220" s="3" t="s">
        <v>279</v>
      </c>
      <c r="H220" s="45"/>
      <c r="I220" s="3" t="s">
        <v>247</v>
      </c>
      <c r="J220" s="51"/>
      <c r="K220" s="52" t="s">
        <v>264</v>
      </c>
      <c r="L220" s="45"/>
      <c r="M220" s="34" t="s">
        <v>277</v>
      </c>
      <c r="N220" s="45"/>
      <c r="O220" s="77" t="s">
        <v>278</v>
      </c>
      <c r="P220" s="45"/>
      <c r="Q220" s="34" t="s">
        <v>279</v>
      </c>
      <c r="R220" s="45"/>
      <c r="S220" s="52" t="s">
        <v>247</v>
      </c>
      <c r="T220" s="45"/>
      <c r="U220" s="63" t="s">
        <v>264</v>
      </c>
      <c r="W220" s="58"/>
    </row>
    <row r="221" spans="1:23" ht="18.75" x14ac:dyDescent="0.2">
      <c r="A221" s="30" t="s">
        <v>762</v>
      </c>
      <c r="C221" s="36">
        <f>C212</f>
        <v>0</v>
      </c>
      <c r="D221" s="45"/>
      <c r="E221" s="36">
        <f>E212</f>
        <v>210579596350</v>
      </c>
      <c r="F221" s="41"/>
      <c r="G221" s="36">
        <f>G212</f>
        <v>19957137916</v>
      </c>
      <c r="H221" s="41"/>
      <c r="I221" s="36">
        <f>I212</f>
        <v>230536734266</v>
      </c>
      <c r="J221" s="41"/>
      <c r="K221" s="66">
        <f>K212</f>
        <v>0.48788570823654442</v>
      </c>
      <c r="L221" s="41"/>
      <c r="M221" s="36">
        <f>M212</f>
        <v>46063443550</v>
      </c>
      <c r="N221" s="41"/>
      <c r="O221" s="80">
        <f>O212</f>
        <v>-16455639148</v>
      </c>
      <c r="P221" s="41"/>
      <c r="Q221" s="36">
        <f>Q212</f>
        <v>59818254406</v>
      </c>
      <c r="R221" s="41"/>
      <c r="S221" s="36">
        <f>S212</f>
        <v>89426058808</v>
      </c>
      <c r="T221" s="45"/>
      <c r="U221" s="66">
        <f>U212</f>
        <v>0.18925268537031822</v>
      </c>
      <c r="W221" s="58"/>
    </row>
    <row r="222" spans="1:23" ht="18.75" x14ac:dyDescent="0.2">
      <c r="A222" s="29" t="s">
        <v>620</v>
      </c>
      <c r="C222" s="37">
        <v>0</v>
      </c>
      <c r="D222" s="45"/>
      <c r="E222" s="41">
        <v>0</v>
      </c>
      <c r="F222" s="45"/>
      <c r="G222" s="41">
        <v>0</v>
      </c>
      <c r="H222" s="45"/>
      <c r="I222" s="41">
        <f t="shared" si="10"/>
        <v>0</v>
      </c>
      <c r="J222" s="45"/>
      <c r="K222" s="67">
        <f>I222/درآمد!$F$12</f>
        <v>0</v>
      </c>
      <c r="L222" s="45"/>
      <c r="M222" s="37">
        <v>0</v>
      </c>
      <c r="N222" s="45"/>
      <c r="O222" s="227">
        <v>0</v>
      </c>
      <c r="P222" s="45"/>
      <c r="Q222" s="41">
        <v>3599073</v>
      </c>
      <c r="R222" s="45"/>
      <c r="S222" s="41">
        <f t="shared" si="11"/>
        <v>3599073</v>
      </c>
      <c r="T222" s="45"/>
      <c r="U222" s="67">
        <f>S222/درآمد!$F$12</f>
        <v>7.6167309526210851E-6</v>
      </c>
      <c r="W222" s="58"/>
    </row>
    <row r="223" spans="1:23" ht="18.75" x14ac:dyDescent="0.2">
      <c r="A223" s="29" t="s">
        <v>621</v>
      </c>
      <c r="C223" s="37">
        <v>0</v>
      </c>
      <c r="D223" s="45"/>
      <c r="E223" s="41">
        <v>0</v>
      </c>
      <c r="F223" s="45"/>
      <c r="G223" s="41">
        <v>0</v>
      </c>
      <c r="H223" s="45"/>
      <c r="I223" s="41">
        <f t="shared" si="10"/>
        <v>0</v>
      </c>
      <c r="J223" s="45"/>
      <c r="K223" s="67">
        <f>I223/درآمد!$F$12</f>
        <v>0</v>
      </c>
      <c r="L223" s="45"/>
      <c r="M223" s="37">
        <v>0</v>
      </c>
      <c r="N223" s="45"/>
      <c r="O223" s="227">
        <v>0</v>
      </c>
      <c r="P223" s="45"/>
      <c r="Q223" s="41">
        <v>-7841980</v>
      </c>
      <c r="R223" s="45"/>
      <c r="S223" s="41">
        <f t="shared" si="11"/>
        <v>-7841980</v>
      </c>
      <c r="T223" s="45"/>
      <c r="U223" s="67">
        <f>S223/درآمد!$F$12</f>
        <v>-1.6596010082550563E-5</v>
      </c>
      <c r="W223" s="58"/>
    </row>
    <row r="224" spans="1:23" ht="18.75" x14ac:dyDescent="0.2">
      <c r="A224" s="29" t="s">
        <v>622</v>
      </c>
      <c r="C224" s="37">
        <v>0</v>
      </c>
      <c r="D224" s="45"/>
      <c r="E224" s="41">
        <v>0</v>
      </c>
      <c r="F224" s="45"/>
      <c r="G224" s="41">
        <v>0</v>
      </c>
      <c r="H224" s="45"/>
      <c r="I224" s="41">
        <f t="shared" si="10"/>
        <v>0</v>
      </c>
      <c r="J224" s="45"/>
      <c r="K224" s="67">
        <f>I224/درآمد!$F$12</f>
        <v>0</v>
      </c>
      <c r="L224" s="45"/>
      <c r="M224" s="37">
        <v>0</v>
      </c>
      <c r="N224" s="45"/>
      <c r="O224" s="227">
        <v>0</v>
      </c>
      <c r="P224" s="45"/>
      <c r="Q224" s="41">
        <v>-157032977</v>
      </c>
      <c r="R224" s="45"/>
      <c r="S224" s="41">
        <f t="shared" si="11"/>
        <v>-157032977</v>
      </c>
      <c r="T224" s="45"/>
      <c r="U224" s="67">
        <f>S224/درآمد!$F$12</f>
        <v>-3.3232944608184802E-4</v>
      </c>
      <c r="W224" s="58"/>
    </row>
    <row r="225" spans="1:23" ht="18.75" x14ac:dyDescent="0.2">
      <c r="A225" s="29" t="s">
        <v>623</v>
      </c>
      <c r="C225" s="37">
        <v>0</v>
      </c>
      <c r="D225" s="45"/>
      <c r="E225" s="41">
        <v>0</v>
      </c>
      <c r="F225" s="45"/>
      <c r="G225" s="41">
        <v>0</v>
      </c>
      <c r="H225" s="45"/>
      <c r="I225" s="41">
        <f t="shared" si="10"/>
        <v>0</v>
      </c>
      <c r="J225" s="45"/>
      <c r="K225" s="67">
        <f>I225/درآمد!$F$12</f>
        <v>0</v>
      </c>
      <c r="L225" s="45"/>
      <c r="M225" s="37">
        <v>0</v>
      </c>
      <c r="N225" s="45"/>
      <c r="O225" s="227">
        <v>0</v>
      </c>
      <c r="P225" s="45"/>
      <c r="Q225" s="41">
        <v>120578179</v>
      </c>
      <c r="R225" s="45"/>
      <c r="S225" s="41">
        <f t="shared" si="11"/>
        <v>120578179</v>
      </c>
      <c r="T225" s="45"/>
      <c r="U225" s="67">
        <f>S225/درآمد!$F$12</f>
        <v>2.5518002780159938E-4</v>
      </c>
      <c r="W225" s="58"/>
    </row>
    <row r="226" spans="1:23" ht="18.75" x14ac:dyDescent="0.2">
      <c r="A226" s="29" t="s">
        <v>624</v>
      </c>
      <c r="C226" s="37">
        <v>0</v>
      </c>
      <c r="D226" s="45"/>
      <c r="E226" s="41">
        <v>0</v>
      </c>
      <c r="F226" s="45"/>
      <c r="G226" s="41">
        <v>0</v>
      </c>
      <c r="H226" s="45"/>
      <c r="I226" s="41">
        <f t="shared" si="10"/>
        <v>0</v>
      </c>
      <c r="J226" s="45"/>
      <c r="K226" s="67">
        <f>I226/درآمد!$F$12</f>
        <v>0</v>
      </c>
      <c r="L226" s="45"/>
      <c r="M226" s="37">
        <v>0</v>
      </c>
      <c r="N226" s="45"/>
      <c r="O226" s="227">
        <v>0</v>
      </c>
      <c r="P226" s="45"/>
      <c r="Q226" s="41">
        <v>1818800</v>
      </c>
      <c r="R226" s="45"/>
      <c r="S226" s="41">
        <f t="shared" si="11"/>
        <v>1818800</v>
      </c>
      <c r="T226" s="45"/>
      <c r="U226" s="67">
        <f>S226/درآمد!$F$12</f>
        <v>3.8491328896710986E-6</v>
      </c>
      <c r="W226" s="58"/>
    </row>
    <row r="227" spans="1:23" ht="18.75" x14ac:dyDescent="0.2">
      <c r="A227" s="29" t="s">
        <v>625</v>
      </c>
      <c r="C227" s="37">
        <v>0</v>
      </c>
      <c r="D227" s="45"/>
      <c r="E227" s="41">
        <v>0</v>
      </c>
      <c r="F227" s="45"/>
      <c r="G227" s="41">
        <v>0</v>
      </c>
      <c r="H227" s="45"/>
      <c r="I227" s="41">
        <f t="shared" si="10"/>
        <v>0</v>
      </c>
      <c r="J227" s="45"/>
      <c r="K227" s="67">
        <f>I227/درآمد!$F$12</f>
        <v>0</v>
      </c>
      <c r="L227" s="45"/>
      <c r="M227" s="37">
        <v>0</v>
      </c>
      <c r="N227" s="45"/>
      <c r="O227" s="227">
        <v>0</v>
      </c>
      <c r="P227" s="45"/>
      <c r="Q227" s="41">
        <v>54811108</v>
      </c>
      <c r="R227" s="45"/>
      <c r="S227" s="41">
        <f t="shared" si="11"/>
        <v>54811108</v>
      </c>
      <c r="T227" s="45"/>
      <c r="U227" s="67">
        <f>S227/درآمد!$F$12</f>
        <v>1.1599694222680596E-4</v>
      </c>
      <c r="W227" s="58"/>
    </row>
    <row r="228" spans="1:23" ht="18.75" x14ac:dyDescent="0.2">
      <c r="A228" s="29" t="s">
        <v>626</v>
      </c>
      <c r="C228" s="37">
        <v>0</v>
      </c>
      <c r="D228" s="45"/>
      <c r="E228" s="41">
        <v>0</v>
      </c>
      <c r="F228" s="45"/>
      <c r="G228" s="41">
        <v>0</v>
      </c>
      <c r="H228" s="45"/>
      <c r="I228" s="41">
        <f t="shared" si="10"/>
        <v>0</v>
      </c>
      <c r="J228" s="45"/>
      <c r="K228" s="67">
        <f>I228/درآمد!$F$12</f>
        <v>0</v>
      </c>
      <c r="L228" s="45"/>
      <c r="M228" s="37">
        <v>0</v>
      </c>
      <c r="N228" s="45"/>
      <c r="O228" s="227">
        <v>0</v>
      </c>
      <c r="P228" s="45"/>
      <c r="Q228" s="41">
        <v>208473878</v>
      </c>
      <c r="R228" s="45"/>
      <c r="S228" s="41">
        <f t="shared" si="11"/>
        <v>208473878</v>
      </c>
      <c r="T228" s="45"/>
      <c r="U228" s="67">
        <f>S228/درآمد!$F$12</f>
        <v>4.4119400728341769E-4</v>
      </c>
      <c r="W228" s="58"/>
    </row>
    <row r="229" spans="1:23" ht="18.75" x14ac:dyDescent="0.2">
      <c r="A229" s="29" t="s">
        <v>627</v>
      </c>
      <c r="C229" s="37">
        <v>0</v>
      </c>
      <c r="D229" s="45"/>
      <c r="E229" s="41">
        <v>0</v>
      </c>
      <c r="F229" s="45"/>
      <c r="G229" s="41">
        <v>0</v>
      </c>
      <c r="H229" s="45"/>
      <c r="I229" s="41">
        <f t="shared" si="10"/>
        <v>0</v>
      </c>
      <c r="J229" s="45"/>
      <c r="K229" s="67">
        <f>I229/درآمد!$F$12</f>
        <v>0</v>
      </c>
      <c r="L229" s="45"/>
      <c r="M229" s="37">
        <v>0</v>
      </c>
      <c r="N229" s="45"/>
      <c r="O229" s="227">
        <v>0</v>
      </c>
      <c r="P229" s="45"/>
      <c r="Q229" s="41">
        <v>-351790</v>
      </c>
      <c r="R229" s="45"/>
      <c r="S229" s="41">
        <f t="shared" si="11"/>
        <v>-351790</v>
      </c>
      <c r="T229" s="45"/>
      <c r="U229" s="67">
        <f>S229/درآمد!$F$12</f>
        <v>-7.4449442448724207E-7</v>
      </c>
      <c r="W229" s="58"/>
    </row>
    <row r="230" spans="1:23" ht="18.75" x14ac:dyDescent="0.2">
      <c r="A230" s="29" t="s">
        <v>628</v>
      </c>
      <c r="C230" s="37">
        <v>0</v>
      </c>
      <c r="D230" s="45"/>
      <c r="E230" s="41">
        <v>0</v>
      </c>
      <c r="F230" s="45"/>
      <c r="G230" s="41">
        <v>0</v>
      </c>
      <c r="H230" s="45"/>
      <c r="I230" s="41">
        <f t="shared" si="10"/>
        <v>0</v>
      </c>
      <c r="J230" s="45"/>
      <c r="K230" s="67">
        <f>I230/درآمد!$F$12</f>
        <v>0</v>
      </c>
      <c r="L230" s="45"/>
      <c r="M230" s="37">
        <v>0</v>
      </c>
      <c r="N230" s="45"/>
      <c r="O230" s="227">
        <v>0</v>
      </c>
      <c r="P230" s="45"/>
      <c r="Q230" s="41">
        <v>52766409</v>
      </c>
      <c r="R230" s="45"/>
      <c r="S230" s="41">
        <f t="shared" si="11"/>
        <v>52766409</v>
      </c>
      <c r="T230" s="45"/>
      <c r="U230" s="67">
        <f>S230/درآمد!$F$12</f>
        <v>1.1166973848237138E-4</v>
      </c>
      <c r="W230" s="58"/>
    </row>
    <row r="231" spans="1:23" ht="18.75" x14ac:dyDescent="0.2">
      <c r="A231" s="29" t="s">
        <v>629</v>
      </c>
      <c r="C231" s="37">
        <v>0</v>
      </c>
      <c r="D231" s="45"/>
      <c r="E231" s="41">
        <v>0</v>
      </c>
      <c r="F231" s="45"/>
      <c r="G231" s="41">
        <v>0</v>
      </c>
      <c r="H231" s="45"/>
      <c r="I231" s="41">
        <f t="shared" si="10"/>
        <v>0</v>
      </c>
      <c r="J231" s="45"/>
      <c r="K231" s="67">
        <f>I231/درآمد!$F$12</f>
        <v>0</v>
      </c>
      <c r="L231" s="45"/>
      <c r="M231" s="37">
        <v>0</v>
      </c>
      <c r="N231" s="45"/>
      <c r="O231" s="227">
        <v>0</v>
      </c>
      <c r="P231" s="45"/>
      <c r="Q231" s="41">
        <v>-454752800</v>
      </c>
      <c r="R231" s="45"/>
      <c r="S231" s="41">
        <f t="shared" si="11"/>
        <v>-454752800</v>
      </c>
      <c r="T231" s="45"/>
      <c r="U231" s="67">
        <f>S231/درآمد!$F$12</f>
        <v>-9.6239496324500946E-4</v>
      </c>
      <c r="W231" s="58"/>
    </row>
    <row r="232" spans="1:23" ht="18.75" x14ac:dyDescent="0.2">
      <c r="A232" s="29" t="s">
        <v>630</v>
      </c>
      <c r="C232" s="37">
        <v>0</v>
      </c>
      <c r="D232" s="45"/>
      <c r="E232" s="41">
        <v>0</v>
      </c>
      <c r="F232" s="45"/>
      <c r="G232" s="41">
        <v>0</v>
      </c>
      <c r="H232" s="45"/>
      <c r="I232" s="41">
        <f t="shared" si="10"/>
        <v>0</v>
      </c>
      <c r="J232" s="45"/>
      <c r="K232" s="67">
        <f>I232/درآمد!$F$12</f>
        <v>0</v>
      </c>
      <c r="L232" s="45"/>
      <c r="M232" s="37">
        <v>0</v>
      </c>
      <c r="N232" s="45"/>
      <c r="O232" s="227">
        <v>0</v>
      </c>
      <c r="P232" s="45"/>
      <c r="Q232" s="41">
        <v>9745918</v>
      </c>
      <c r="R232" s="45"/>
      <c r="S232" s="41">
        <f t="shared" si="11"/>
        <v>9745918</v>
      </c>
      <c r="T232" s="45"/>
      <c r="U232" s="67">
        <f>S232/درآمد!$F$12</f>
        <v>2.0625320823530665E-5</v>
      </c>
      <c r="W232" s="58"/>
    </row>
    <row r="233" spans="1:23" ht="18.75" x14ac:dyDescent="0.2">
      <c r="A233" s="29" t="s">
        <v>631</v>
      </c>
      <c r="C233" s="37">
        <v>0</v>
      </c>
      <c r="D233" s="45"/>
      <c r="E233" s="41">
        <v>0</v>
      </c>
      <c r="F233" s="45"/>
      <c r="G233" s="41">
        <v>0</v>
      </c>
      <c r="H233" s="45"/>
      <c r="I233" s="41">
        <f t="shared" si="10"/>
        <v>0</v>
      </c>
      <c r="J233" s="45"/>
      <c r="K233" s="67">
        <f>I233/درآمد!$F$12</f>
        <v>0</v>
      </c>
      <c r="L233" s="45"/>
      <c r="M233" s="37">
        <v>0</v>
      </c>
      <c r="N233" s="45"/>
      <c r="O233" s="227">
        <v>0</v>
      </c>
      <c r="P233" s="45"/>
      <c r="Q233" s="41">
        <v>30928449</v>
      </c>
      <c r="R233" s="45"/>
      <c r="S233" s="41">
        <f t="shared" si="11"/>
        <v>30928449</v>
      </c>
      <c r="T233" s="45"/>
      <c r="U233" s="67">
        <f>S233/درآمد!$F$12</f>
        <v>6.5453986294488232E-5</v>
      </c>
      <c r="W233" s="58"/>
    </row>
    <row r="234" spans="1:23" ht="18.75" x14ac:dyDescent="0.2">
      <c r="A234" s="29" t="s">
        <v>632</v>
      </c>
      <c r="C234" s="37">
        <v>0</v>
      </c>
      <c r="D234" s="45"/>
      <c r="E234" s="41">
        <v>0</v>
      </c>
      <c r="F234" s="45"/>
      <c r="G234" s="41">
        <v>0</v>
      </c>
      <c r="H234" s="45"/>
      <c r="I234" s="41">
        <f t="shared" si="10"/>
        <v>0</v>
      </c>
      <c r="J234" s="45"/>
      <c r="K234" s="67">
        <f>I234/درآمد!$F$12</f>
        <v>0</v>
      </c>
      <c r="L234" s="45"/>
      <c r="M234" s="37">
        <v>0</v>
      </c>
      <c r="N234" s="45"/>
      <c r="O234" s="227">
        <v>0</v>
      </c>
      <c r="P234" s="45"/>
      <c r="Q234" s="41">
        <v>96876</v>
      </c>
      <c r="R234" s="45"/>
      <c r="S234" s="41">
        <f t="shared" si="11"/>
        <v>96876</v>
      </c>
      <c r="T234" s="45"/>
      <c r="U234" s="67">
        <f>S234/درآمد!$F$12</f>
        <v>2.0501902233328424E-7</v>
      </c>
      <c r="W234" s="58"/>
    </row>
    <row r="235" spans="1:23" ht="18.75" x14ac:dyDescent="0.2">
      <c r="A235" s="29" t="s">
        <v>633</v>
      </c>
      <c r="C235" s="37">
        <v>0</v>
      </c>
      <c r="D235" s="45"/>
      <c r="E235" s="41">
        <v>0</v>
      </c>
      <c r="F235" s="45"/>
      <c r="G235" s="41">
        <v>0</v>
      </c>
      <c r="H235" s="45"/>
      <c r="I235" s="41">
        <f t="shared" si="10"/>
        <v>0</v>
      </c>
      <c r="J235" s="45"/>
      <c r="K235" s="67">
        <f>I235/درآمد!$F$12</f>
        <v>0</v>
      </c>
      <c r="L235" s="45"/>
      <c r="M235" s="37">
        <v>0</v>
      </c>
      <c r="N235" s="45"/>
      <c r="O235" s="227">
        <v>0</v>
      </c>
      <c r="P235" s="45"/>
      <c r="Q235" s="41">
        <v>1060295</v>
      </c>
      <c r="R235" s="45"/>
      <c r="S235" s="41">
        <f t="shared" si="11"/>
        <v>1060295</v>
      </c>
      <c r="T235" s="45"/>
      <c r="U235" s="67">
        <f>S235/درآمد!$F$12</f>
        <v>2.2439060684263348E-6</v>
      </c>
      <c r="W235" s="58"/>
    </row>
    <row r="236" spans="1:23" ht="18.75" x14ac:dyDescent="0.2">
      <c r="A236" s="29" t="s">
        <v>634</v>
      </c>
      <c r="C236" s="37">
        <v>0</v>
      </c>
      <c r="D236" s="45"/>
      <c r="E236" s="41">
        <v>0</v>
      </c>
      <c r="F236" s="45"/>
      <c r="G236" s="41">
        <v>0</v>
      </c>
      <c r="H236" s="45"/>
      <c r="I236" s="41">
        <f t="shared" si="10"/>
        <v>0</v>
      </c>
      <c r="J236" s="45"/>
      <c r="K236" s="67">
        <f>I236/درآمد!$F$12</f>
        <v>0</v>
      </c>
      <c r="L236" s="45"/>
      <c r="M236" s="37">
        <v>0</v>
      </c>
      <c r="N236" s="45"/>
      <c r="O236" s="227">
        <v>0</v>
      </c>
      <c r="P236" s="45"/>
      <c r="Q236" s="41">
        <v>-39087608</v>
      </c>
      <c r="R236" s="45"/>
      <c r="S236" s="41">
        <f t="shared" si="11"/>
        <v>-39087608</v>
      </c>
      <c r="T236" s="45"/>
      <c r="U236" s="67">
        <f>S236/درآمد!$F$12</f>
        <v>-8.272124341949151E-5</v>
      </c>
      <c r="W236" s="58"/>
    </row>
    <row r="237" spans="1:23" ht="18.75" x14ac:dyDescent="0.2">
      <c r="A237" s="29" t="s">
        <v>635</v>
      </c>
      <c r="C237" s="37">
        <v>0</v>
      </c>
      <c r="D237" s="45"/>
      <c r="E237" s="41">
        <v>0</v>
      </c>
      <c r="F237" s="45"/>
      <c r="G237" s="41">
        <v>0</v>
      </c>
      <c r="H237" s="45"/>
      <c r="I237" s="41">
        <f t="shared" si="10"/>
        <v>0</v>
      </c>
      <c r="J237" s="45"/>
      <c r="K237" s="67">
        <f>I237/درآمد!$F$12</f>
        <v>0</v>
      </c>
      <c r="L237" s="45"/>
      <c r="M237" s="37">
        <v>0</v>
      </c>
      <c r="N237" s="45"/>
      <c r="O237" s="227">
        <v>0</v>
      </c>
      <c r="P237" s="45"/>
      <c r="Q237" s="41">
        <v>-32045690</v>
      </c>
      <c r="R237" s="45"/>
      <c r="S237" s="41">
        <f t="shared" si="11"/>
        <v>-32045690</v>
      </c>
      <c r="T237" s="45"/>
      <c r="U237" s="67">
        <f>S237/درآمد!$F$12</f>
        <v>-6.7818407384651546E-5</v>
      </c>
      <c r="W237" s="58"/>
    </row>
    <row r="238" spans="1:23" ht="18.75" x14ac:dyDescent="0.2">
      <c r="A238" s="29" t="s">
        <v>636</v>
      </c>
      <c r="C238" s="37">
        <v>0</v>
      </c>
      <c r="D238" s="45"/>
      <c r="E238" s="41">
        <v>0</v>
      </c>
      <c r="F238" s="45"/>
      <c r="G238" s="41">
        <v>0</v>
      </c>
      <c r="H238" s="45"/>
      <c r="I238" s="41">
        <f t="shared" si="10"/>
        <v>0</v>
      </c>
      <c r="J238" s="45"/>
      <c r="K238" s="67">
        <f>I238/درآمد!$F$12</f>
        <v>0</v>
      </c>
      <c r="L238" s="45"/>
      <c r="M238" s="37">
        <v>0</v>
      </c>
      <c r="N238" s="45"/>
      <c r="O238" s="227">
        <v>0</v>
      </c>
      <c r="P238" s="45"/>
      <c r="Q238" s="41">
        <v>6674386</v>
      </c>
      <c r="R238" s="45"/>
      <c r="S238" s="41">
        <f t="shared" si="11"/>
        <v>6674386</v>
      </c>
      <c r="T238" s="45"/>
      <c r="U238" s="67">
        <f>S238/درآمد!$F$12</f>
        <v>1.4125026759929804E-5</v>
      </c>
      <c r="W238" s="58"/>
    </row>
    <row r="239" spans="1:23" ht="18.75" x14ac:dyDescent="0.2">
      <c r="A239" s="29" t="s">
        <v>637</v>
      </c>
      <c r="C239" s="37">
        <v>0</v>
      </c>
      <c r="D239" s="45"/>
      <c r="E239" s="41">
        <v>0</v>
      </c>
      <c r="F239" s="45"/>
      <c r="G239" s="41">
        <v>0</v>
      </c>
      <c r="H239" s="45"/>
      <c r="I239" s="41">
        <f t="shared" si="10"/>
        <v>0</v>
      </c>
      <c r="J239" s="45"/>
      <c r="K239" s="67">
        <f>I239/درآمد!$F$12</f>
        <v>0</v>
      </c>
      <c r="L239" s="45"/>
      <c r="M239" s="37">
        <v>0</v>
      </c>
      <c r="N239" s="45"/>
      <c r="O239" s="227">
        <v>0</v>
      </c>
      <c r="P239" s="45"/>
      <c r="Q239" s="41">
        <v>138482382</v>
      </c>
      <c r="R239" s="45"/>
      <c r="S239" s="41">
        <f t="shared" si="11"/>
        <v>138482382</v>
      </c>
      <c r="T239" s="45"/>
      <c r="U239" s="67">
        <f>S239/درآمد!$F$12</f>
        <v>2.9307075610083405E-4</v>
      </c>
      <c r="W239" s="58"/>
    </row>
    <row r="240" spans="1:23" ht="18.75" x14ac:dyDescent="0.2">
      <c r="A240" s="29" t="s">
        <v>638</v>
      </c>
      <c r="C240" s="37">
        <v>0</v>
      </c>
      <c r="D240" s="45"/>
      <c r="E240" s="41">
        <v>0</v>
      </c>
      <c r="F240" s="45"/>
      <c r="G240" s="41">
        <v>0</v>
      </c>
      <c r="H240" s="45"/>
      <c r="I240" s="41">
        <f t="shared" si="10"/>
        <v>0</v>
      </c>
      <c r="J240" s="45"/>
      <c r="K240" s="67">
        <f>I240/درآمد!$F$12</f>
        <v>0</v>
      </c>
      <c r="L240" s="45"/>
      <c r="M240" s="37">
        <v>0</v>
      </c>
      <c r="N240" s="45"/>
      <c r="O240" s="227">
        <v>0</v>
      </c>
      <c r="P240" s="45"/>
      <c r="Q240" s="41">
        <v>-22595148</v>
      </c>
      <c r="R240" s="45"/>
      <c r="S240" s="41">
        <f t="shared" si="11"/>
        <v>-22595148</v>
      </c>
      <c r="T240" s="45"/>
      <c r="U240" s="67">
        <f>S240/درآمد!$F$12</f>
        <v>-4.7818191837357681E-5</v>
      </c>
      <c r="W240" s="58"/>
    </row>
    <row r="241" spans="1:23" ht="18.75" x14ac:dyDescent="0.2">
      <c r="A241" s="29" t="s">
        <v>639</v>
      </c>
      <c r="C241" s="37">
        <v>0</v>
      </c>
      <c r="D241" s="45"/>
      <c r="E241" s="41">
        <v>0</v>
      </c>
      <c r="F241" s="45"/>
      <c r="G241" s="41">
        <v>0</v>
      </c>
      <c r="H241" s="45"/>
      <c r="I241" s="41">
        <f t="shared" si="10"/>
        <v>0</v>
      </c>
      <c r="J241" s="45"/>
      <c r="K241" s="67">
        <f>I241/درآمد!$F$12</f>
        <v>0</v>
      </c>
      <c r="L241" s="45"/>
      <c r="M241" s="37">
        <v>0</v>
      </c>
      <c r="N241" s="45"/>
      <c r="O241" s="227">
        <v>0</v>
      </c>
      <c r="P241" s="45"/>
      <c r="Q241" s="41">
        <v>718985085</v>
      </c>
      <c r="R241" s="45"/>
      <c r="S241" s="41">
        <f t="shared" si="11"/>
        <v>718985085</v>
      </c>
      <c r="T241" s="45"/>
      <c r="U241" s="67">
        <f>S241/درآمد!$F$12</f>
        <v>1.5215906849881627E-3</v>
      </c>
      <c r="W241" s="58"/>
    </row>
    <row r="242" spans="1:23" ht="18.75" x14ac:dyDescent="0.2">
      <c r="A242" s="29" t="s">
        <v>640</v>
      </c>
      <c r="C242" s="37">
        <v>0</v>
      </c>
      <c r="D242" s="45"/>
      <c r="E242" s="41">
        <v>0</v>
      </c>
      <c r="F242" s="45"/>
      <c r="G242" s="41">
        <v>0</v>
      </c>
      <c r="H242" s="45"/>
      <c r="I242" s="41">
        <f t="shared" ref="I242:I304" si="12">C242+E242+G242</f>
        <v>0</v>
      </c>
      <c r="J242" s="45"/>
      <c r="K242" s="67">
        <f>I242/درآمد!$F$12</f>
        <v>0</v>
      </c>
      <c r="L242" s="45"/>
      <c r="M242" s="37">
        <v>0</v>
      </c>
      <c r="N242" s="45"/>
      <c r="O242" s="227">
        <v>0</v>
      </c>
      <c r="P242" s="45"/>
      <c r="Q242" s="41">
        <v>-889278886</v>
      </c>
      <c r="R242" s="45"/>
      <c r="S242" s="41">
        <f t="shared" ref="S242:S304" si="13">M242+O242+Q242</f>
        <v>-889278886</v>
      </c>
      <c r="T242" s="45"/>
      <c r="U242" s="67">
        <f>S242/درآمد!$F$12</f>
        <v>-1.8819840599255968E-3</v>
      </c>
      <c r="W242" s="58"/>
    </row>
    <row r="243" spans="1:23" ht="18.75" x14ac:dyDescent="0.2">
      <c r="A243" s="29" t="s">
        <v>641</v>
      </c>
      <c r="C243" s="37">
        <v>0</v>
      </c>
      <c r="D243" s="45"/>
      <c r="E243" s="41">
        <v>0</v>
      </c>
      <c r="F243" s="45"/>
      <c r="G243" s="41">
        <v>0</v>
      </c>
      <c r="H243" s="45"/>
      <c r="I243" s="41">
        <f t="shared" si="12"/>
        <v>0</v>
      </c>
      <c r="J243" s="45"/>
      <c r="K243" s="67">
        <f>I243/درآمد!$F$12</f>
        <v>0</v>
      </c>
      <c r="L243" s="45"/>
      <c r="M243" s="37">
        <v>0</v>
      </c>
      <c r="N243" s="45"/>
      <c r="O243" s="227">
        <v>0</v>
      </c>
      <c r="P243" s="45"/>
      <c r="Q243" s="41">
        <v>837526145</v>
      </c>
      <c r="R243" s="45"/>
      <c r="S243" s="41">
        <f t="shared" si="13"/>
        <v>837526145</v>
      </c>
      <c r="T243" s="45"/>
      <c r="U243" s="67">
        <f>S243/درآمد!$F$12</f>
        <v>1.7724595506262073E-3</v>
      </c>
      <c r="W243" s="58"/>
    </row>
    <row r="244" spans="1:23" ht="18.75" x14ac:dyDescent="0.2">
      <c r="A244" s="29" t="s">
        <v>642</v>
      </c>
      <c r="C244" s="37">
        <v>0</v>
      </c>
      <c r="D244" s="45"/>
      <c r="E244" s="41">
        <v>0</v>
      </c>
      <c r="F244" s="45"/>
      <c r="G244" s="41">
        <v>0</v>
      </c>
      <c r="H244" s="45"/>
      <c r="I244" s="41">
        <f t="shared" si="12"/>
        <v>0</v>
      </c>
      <c r="J244" s="45"/>
      <c r="K244" s="67">
        <f>I244/درآمد!$F$12</f>
        <v>0</v>
      </c>
      <c r="L244" s="45"/>
      <c r="M244" s="37">
        <v>0</v>
      </c>
      <c r="N244" s="45"/>
      <c r="O244" s="227">
        <v>0</v>
      </c>
      <c r="P244" s="45"/>
      <c r="Q244" s="41">
        <v>19579155</v>
      </c>
      <c r="R244" s="45"/>
      <c r="S244" s="41">
        <f t="shared" si="13"/>
        <v>19579155</v>
      </c>
      <c r="T244" s="45"/>
      <c r="U244" s="67">
        <f>S244/درآمد!$F$12</f>
        <v>4.1435435156404412E-5</v>
      </c>
      <c r="W244" s="58"/>
    </row>
    <row r="245" spans="1:23" ht="18.75" x14ac:dyDescent="0.2">
      <c r="A245" s="29" t="s">
        <v>643</v>
      </c>
      <c r="C245" s="37">
        <v>0</v>
      </c>
      <c r="D245" s="45"/>
      <c r="E245" s="41">
        <v>0</v>
      </c>
      <c r="F245" s="45"/>
      <c r="G245" s="41">
        <v>0</v>
      </c>
      <c r="H245" s="45"/>
      <c r="I245" s="41">
        <f t="shared" si="12"/>
        <v>0</v>
      </c>
      <c r="J245" s="45"/>
      <c r="K245" s="67">
        <f>I245/درآمد!$F$12</f>
        <v>0</v>
      </c>
      <c r="L245" s="45"/>
      <c r="M245" s="37">
        <v>0</v>
      </c>
      <c r="N245" s="45"/>
      <c r="O245" s="227">
        <v>0</v>
      </c>
      <c r="P245" s="45"/>
      <c r="Q245" s="41">
        <v>279651964</v>
      </c>
      <c r="R245" s="45"/>
      <c r="S245" s="41">
        <f t="shared" si="13"/>
        <v>279651964</v>
      </c>
      <c r="T245" s="45"/>
      <c r="U245" s="67">
        <f>S245/درآمد!$F$12</f>
        <v>5.9182844309078409E-4</v>
      </c>
      <c r="W245" s="58"/>
    </row>
    <row r="246" spans="1:23" ht="18.75" x14ac:dyDescent="0.2">
      <c r="A246" s="29" t="s">
        <v>644</v>
      </c>
      <c r="C246" s="37">
        <v>0</v>
      </c>
      <c r="D246" s="45"/>
      <c r="E246" s="41">
        <v>0</v>
      </c>
      <c r="F246" s="45"/>
      <c r="G246" s="41">
        <v>0</v>
      </c>
      <c r="H246" s="45"/>
      <c r="I246" s="41">
        <f t="shared" si="12"/>
        <v>0</v>
      </c>
      <c r="J246" s="45"/>
      <c r="K246" s="67">
        <f>I246/درآمد!$F$12</f>
        <v>0</v>
      </c>
      <c r="L246" s="45"/>
      <c r="M246" s="37">
        <v>0</v>
      </c>
      <c r="N246" s="45"/>
      <c r="O246" s="227">
        <v>0</v>
      </c>
      <c r="P246" s="45"/>
      <c r="Q246" s="41">
        <v>381041853</v>
      </c>
      <c r="R246" s="45"/>
      <c r="S246" s="41">
        <f t="shared" si="13"/>
        <v>381041853</v>
      </c>
      <c r="T246" s="45"/>
      <c r="U246" s="67">
        <f>S246/درآمد!$F$12</f>
        <v>8.0640022472153064E-4</v>
      </c>
      <c r="W246" s="58"/>
    </row>
    <row r="247" spans="1:23" ht="18.75" x14ac:dyDescent="0.2">
      <c r="A247" s="29" t="s">
        <v>645</v>
      </c>
      <c r="C247" s="37">
        <v>0</v>
      </c>
      <c r="D247" s="45"/>
      <c r="E247" s="41">
        <v>0</v>
      </c>
      <c r="F247" s="45"/>
      <c r="G247" s="41">
        <v>0</v>
      </c>
      <c r="H247" s="45"/>
      <c r="I247" s="41">
        <f t="shared" si="12"/>
        <v>0</v>
      </c>
      <c r="J247" s="45"/>
      <c r="K247" s="67">
        <f>I247/درآمد!$F$12</f>
        <v>0</v>
      </c>
      <c r="L247" s="45"/>
      <c r="M247" s="37">
        <v>0</v>
      </c>
      <c r="N247" s="45"/>
      <c r="O247" s="227">
        <v>0</v>
      </c>
      <c r="P247" s="45"/>
      <c r="Q247" s="41">
        <v>32595605</v>
      </c>
      <c r="R247" s="45"/>
      <c r="S247" s="41">
        <f t="shared" si="13"/>
        <v>32595605</v>
      </c>
      <c r="T247" s="45"/>
      <c r="U247" s="67">
        <f>S247/درآمد!$F$12</f>
        <v>6.8982194449212508E-5</v>
      </c>
      <c r="W247" s="58"/>
    </row>
    <row r="248" spans="1:23" ht="18.75" x14ac:dyDescent="0.2">
      <c r="A248" s="29" t="s">
        <v>646</v>
      </c>
      <c r="C248" s="37">
        <v>0</v>
      </c>
      <c r="D248" s="45"/>
      <c r="E248" s="41">
        <v>0</v>
      </c>
      <c r="F248" s="45"/>
      <c r="G248" s="41">
        <v>0</v>
      </c>
      <c r="H248" s="45"/>
      <c r="I248" s="41">
        <f t="shared" si="12"/>
        <v>0</v>
      </c>
      <c r="J248" s="45"/>
      <c r="K248" s="67">
        <f>I248/درآمد!$F$12</f>
        <v>0</v>
      </c>
      <c r="L248" s="45"/>
      <c r="M248" s="37">
        <v>0</v>
      </c>
      <c r="N248" s="45"/>
      <c r="O248" s="227">
        <v>0</v>
      </c>
      <c r="P248" s="45"/>
      <c r="Q248" s="41">
        <v>319054300</v>
      </c>
      <c r="R248" s="45"/>
      <c r="S248" s="41">
        <f t="shared" si="13"/>
        <v>319054300</v>
      </c>
      <c r="T248" s="45"/>
      <c r="U248" s="67">
        <f>S248/درآمد!$F$12</f>
        <v>6.7521574649273672E-4</v>
      </c>
      <c r="W248" s="58"/>
    </row>
    <row r="249" spans="1:23" ht="18.75" x14ac:dyDescent="0.2">
      <c r="A249" s="29" t="s">
        <v>647</v>
      </c>
      <c r="C249" s="37">
        <v>0</v>
      </c>
      <c r="D249" s="45"/>
      <c r="E249" s="41">
        <v>0</v>
      </c>
      <c r="F249" s="45"/>
      <c r="G249" s="41">
        <v>0</v>
      </c>
      <c r="H249" s="45"/>
      <c r="I249" s="41">
        <f t="shared" si="12"/>
        <v>0</v>
      </c>
      <c r="J249" s="45"/>
      <c r="K249" s="67">
        <f>I249/درآمد!$F$12</f>
        <v>0</v>
      </c>
      <c r="L249" s="45"/>
      <c r="M249" s="37">
        <v>0</v>
      </c>
      <c r="N249" s="45"/>
      <c r="O249" s="227">
        <v>0</v>
      </c>
      <c r="P249" s="45"/>
      <c r="Q249" s="41">
        <v>39950774</v>
      </c>
      <c r="R249" s="45"/>
      <c r="S249" s="41">
        <f t="shared" si="13"/>
        <v>39950774</v>
      </c>
      <c r="T249" s="45"/>
      <c r="U249" s="67">
        <f>S249/درآمد!$F$12</f>
        <v>8.454796468617605E-5</v>
      </c>
      <c r="W249" s="58"/>
    </row>
    <row r="250" spans="1:23" ht="18.75" x14ac:dyDescent="0.2">
      <c r="A250" s="29" t="s">
        <v>648</v>
      </c>
      <c r="C250" s="37">
        <v>0</v>
      </c>
      <c r="D250" s="45"/>
      <c r="E250" s="41">
        <v>0</v>
      </c>
      <c r="F250" s="45"/>
      <c r="G250" s="41">
        <v>0</v>
      </c>
      <c r="H250" s="45"/>
      <c r="I250" s="41">
        <f t="shared" si="12"/>
        <v>0</v>
      </c>
      <c r="J250" s="45"/>
      <c r="K250" s="67">
        <f>I250/درآمد!$F$12</f>
        <v>0</v>
      </c>
      <c r="L250" s="45"/>
      <c r="M250" s="37">
        <v>0</v>
      </c>
      <c r="N250" s="45"/>
      <c r="O250" s="227">
        <v>0</v>
      </c>
      <c r="P250" s="45"/>
      <c r="Q250" s="41">
        <v>3071351860</v>
      </c>
      <c r="R250" s="45"/>
      <c r="S250" s="41">
        <f t="shared" si="13"/>
        <v>3071351860</v>
      </c>
      <c r="T250" s="45"/>
      <c r="U250" s="67">
        <f>S250/درآمد!$F$12</f>
        <v>6.4999128326800656E-3</v>
      </c>
      <c r="W250" s="58"/>
    </row>
    <row r="251" spans="1:23" ht="18.75" x14ac:dyDescent="0.2">
      <c r="A251" s="29" t="s">
        <v>649</v>
      </c>
      <c r="C251" s="37">
        <v>0</v>
      </c>
      <c r="D251" s="45"/>
      <c r="E251" s="41">
        <v>0</v>
      </c>
      <c r="F251" s="45"/>
      <c r="G251" s="41">
        <v>0</v>
      </c>
      <c r="H251" s="45"/>
      <c r="I251" s="41">
        <f t="shared" si="12"/>
        <v>0</v>
      </c>
      <c r="J251" s="45"/>
      <c r="K251" s="67">
        <f>I251/درآمد!$F$12</f>
        <v>0</v>
      </c>
      <c r="L251" s="45"/>
      <c r="M251" s="37">
        <v>0</v>
      </c>
      <c r="N251" s="45"/>
      <c r="O251" s="227">
        <v>0</v>
      </c>
      <c r="P251" s="45"/>
      <c r="Q251" s="41">
        <v>1725687726</v>
      </c>
      <c r="R251" s="45"/>
      <c r="S251" s="41">
        <f t="shared" si="13"/>
        <v>1725687726</v>
      </c>
      <c r="T251" s="45"/>
      <c r="U251" s="67">
        <f>S251/درآمد!$F$12</f>
        <v>3.6520790540182139E-3</v>
      </c>
      <c r="W251" s="58"/>
    </row>
    <row r="252" spans="1:23" ht="18.75" x14ac:dyDescent="0.2">
      <c r="A252" s="29" t="s">
        <v>650</v>
      </c>
      <c r="C252" s="37">
        <v>0</v>
      </c>
      <c r="D252" s="45"/>
      <c r="E252" s="41">
        <v>0</v>
      </c>
      <c r="F252" s="45"/>
      <c r="G252" s="41">
        <v>0</v>
      </c>
      <c r="H252" s="45"/>
      <c r="I252" s="41">
        <f t="shared" si="12"/>
        <v>0</v>
      </c>
      <c r="J252" s="45"/>
      <c r="K252" s="67">
        <f>I252/درآمد!$F$12</f>
        <v>0</v>
      </c>
      <c r="L252" s="45"/>
      <c r="M252" s="37">
        <v>0</v>
      </c>
      <c r="N252" s="45"/>
      <c r="O252" s="227">
        <v>0</v>
      </c>
      <c r="P252" s="45"/>
      <c r="Q252" s="41">
        <v>1439629</v>
      </c>
      <c r="R252" s="45"/>
      <c r="S252" s="41">
        <f t="shared" si="13"/>
        <v>1439629</v>
      </c>
      <c r="T252" s="45"/>
      <c r="U252" s="67">
        <f>S252/درآمد!$F$12</f>
        <v>3.0466919577877249E-6</v>
      </c>
      <c r="W252" s="58"/>
    </row>
    <row r="253" spans="1:23" ht="18.75" x14ac:dyDescent="0.2">
      <c r="A253" s="29" t="s">
        <v>651</v>
      </c>
      <c r="C253" s="37">
        <v>0</v>
      </c>
      <c r="D253" s="45"/>
      <c r="E253" s="41">
        <v>0</v>
      </c>
      <c r="F253" s="45"/>
      <c r="G253" s="41">
        <v>0</v>
      </c>
      <c r="H253" s="45"/>
      <c r="I253" s="41">
        <f t="shared" si="12"/>
        <v>0</v>
      </c>
      <c r="J253" s="45"/>
      <c r="K253" s="67">
        <f>I253/درآمد!$F$12</f>
        <v>0</v>
      </c>
      <c r="L253" s="45"/>
      <c r="M253" s="37">
        <v>0</v>
      </c>
      <c r="N253" s="45"/>
      <c r="O253" s="227">
        <v>0</v>
      </c>
      <c r="P253" s="45"/>
      <c r="Q253" s="41">
        <v>18000</v>
      </c>
      <c r="R253" s="45"/>
      <c r="S253" s="41">
        <f t="shared" si="13"/>
        <v>18000</v>
      </c>
      <c r="T253" s="45"/>
      <c r="U253" s="67">
        <f>S253/درآمد!$F$12</f>
        <v>3.8093463830041666E-8</v>
      </c>
      <c r="W253" s="58"/>
    </row>
    <row r="254" spans="1:23" ht="18.75" x14ac:dyDescent="0.2">
      <c r="A254" s="29" t="s">
        <v>652</v>
      </c>
      <c r="C254" s="37">
        <v>0</v>
      </c>
      <c r="D254" s="45"/>
      <c r="E254" s="41">
        <v>0</v>
      </c>
      <c r="F254" s="45"/>
      <c r="G254" s="41">
        <v>0</v>
      </c>
      <c r="H254" s="45"/>
      <c r="I254" s="41">
        <f t="shared" si="12"/>
        <v>0</v>
      </c>
      <c r="J254" s="45"/>
      <c r="K254" s="67">
        <f>I254/درآمد!$F$12</f>
        <v>0</v>
      </c>
      <c r="L254" s="45"/>
      <c r="M254" s="37">
        <v>0</v>
      </c>
      <c r="N254" s="45"/>
      <c r="O254" s="227">
        <v>0</v>
      </c>
      <c r="P254" s="45"/>
      <c r="Q254" s="41">
        <v>32421297</v>
      </c>
      <c r="R254" s="45"/>
      <c r="S254" s="41">
        <f t="shared" si="13"/>
        <v>32421297</v>
      </c>
      <c r="T254" s="45"/>
      <c r="U254" s="67">
        <f>S254/درآمد!$F$12</f>
        <v>6.8613305810696565E-5</v>
      </c>
      <c r="W254" s="58"/>
    </row>
    <row r="255" spans="1:23" ht="18.75" x14ac:dyDescent="0.2">
      <c r="A255" s="29" t="s">
        <v>653</v>
      </c>
      <c r="C255" s="37">
        <v>0</v>
      </c>
      <c r="D255" s="45"/>
      <c r="E255" s="41">
        <v>0</v>
      </c>
      <c r="F255" s="45"/>
      <c r="G255" s="41">
        <v>0</v>
      </c>
      <c r="H255" s="45"/>
      <c r="I255" s="41">
        <f t="shared" si="12"/>
        <v>0</v>
      </c>
      <c r="J255" s="45"/>
      <c r="K255" s="67">
        <f>I255/درآمد!$F$12</f>
        <v>0</v>
      </c>
      <c r="L255" s="45"/>
      <c r="M255" s="37">
        <v>0</v>
      </c>
      <c r="N255" s="45"/>
      <c r="O255" s="227">
        <v>0</v>
      </c>
      <c r="P255" s="45"/>
      <c r="Q255" s="41">
        <v>4054157</v>
      </c>
      <c r="R255" s="45"/>
      <c r="S255" s="41">
        <f t="shared" si="13"/>
        <v>4054157</v>
      </c>
      <c r="T255" s="45"/>
      <c r="U255" s="67">
        <f>S255/درآمد!$F$12</f>
        <v>8.5798268356005672E-6</v>
      </c>
      <c r="W255" s="58"/>
    </row>
    <row r="256" spans="1:23" ht="18.75" x14ac:dyDescent="0.2">
      <c r="A256" s="29" t="s">
        <v>654</v>
      </c>
      <c r="C256" s="37">
        <v>0</v>
      </c>
      <c r="D256" s="45"/>
      <c r="E256" s="41">
        <v>0</v>
      </c>
      <c r="F256" s="45"/>
      <c r="G256" s="41">
        <v>0</v>
      </c>
      <c r="H256" s="45"/>
      <c r="I256" s="41">
        <f t="shared" si="12"/>
        <v>0</v>
      </c>
      <c r="J256" s="45"/>
      <c r="K256" s="67">
        <f>I256/درآمد!$F$12</f>
        <v>0</v>
      </c>
      <c r="L256" s="45"/>
      <c r="M256" s="37">
        <v>0</v>
      </c>
      <c r="N256" s="45"/>
      <c r="O256" s="227">
        <v>0</v>
      </c>
      <c r="P256" s="45"/>
      <c r="Q256" s="41">
        <v>2364422467</v>
      </c>
      <c r="R256" s="45"/>
      <c r="S256" s="41">
        <f t="shared" si="13"/>
        <v>2364422467</v>
      </c>
      <c r="T256" s="45"/>
      <c r="U256" s="67">
        <f>S256/درآمد!$F$12</f>
        <v>5.0038356514223543E-3</v>
      </c>
      <c r="W256" s="58"/>
    </row>
    <row r="257" spans="1:23" ht="18.75" x14ac:dyDescent="0.2">
      <c r="A257" s="29" t="s">
        <v>655</v>
      </c>
      <c r="C257" s="37">
        <v>0</v>
      </c>
      <c r="D257" s="45"/>
      <c r="E257" s="41">
        <v>0</v>
      </c>
      <c r="F257" s="45"/>
      <c r="G257" s="41">
        <v>0</v>
      </c>
      <c r="H257" s="45"/>
      <c r="I257" s="41">
        <f t="shared" si="12"/>
        <v>0</v>
      </c>
      <c r="J257" s="45"/>
      <c r="K257" s="67">
        <f>I257/درآمد!$F$12</f>
        <v>0</v>
      </c>
      <c r="L257" s="45"/>
      <c r="M257" s="37">
        <v>0</v>
      </c>
      <c r="N257" s="45"/>
      <c r="O257" s="227">
        <v>0</v>
      </c>
      <c r="P257" s="45"/>
      <c r="Q257" s="41">
        <v>19833660</v>
      </c>
      <c r="R257" s="45"/>
      <c r="S257" s="41">
        <f t="shared" si="13"/>
        <v>19833660</v>
      </c>
      <c r="T257" s="45"/>
      <c r="U257" s="67">
        <f>S257/درآمد!$F$12</f>
        <v>4.1974044990408007E-5</v>
      </c>
      <c r="W257" s="58"/>
    </row>
    <row r="258" spans="1:23" ht="18.75" x14ac:dyDescent="0.2">
      <c r="A258" s="29" t="s">
        <v>665</v>
      </c>
      <c r="C258" s="37">
        <v>0</v>
      </c>
      <c r="D258" s="45"/>
      <c r="E258" s="41">
        <v>0</v>
      </c>
      <c r="F258" s="45"/>
      <c r="G258" s="41">
        <v>0</v>
      </c>
      <c r="H258" s="45"/>
      <c r="I258" s="41">
        <f t="shared" si="12"/>
        <v>0</v>
      </c>
      <c r="J258" s="45"/>
      <c r="K258" s="67">
        <f>I258/درآمد!$F$12</f>
        <v>0</v>
      </c>
      <c r="L258" s="45"/>
      <c r="M258" s="37">
        <v>0</v>
      </c>
      <c r="N258" s="45"/>
      <c r="O258" s="227">
        <v>0</v>
      </c>
      <c r="P258" s="45"/>
      <c r="Q258" s="41">
        <v>2616006358</v>
      </c>
      <c r="R258" s="45"/>
      <c r="S258" s="41">
        <f t="shared" si="13"/>
        <v>2616006358</v>
      </c>
      <c r="T258" s="45"/>
      <c r="U258" s="67">
        <f>S258/درآمد!$F$12</f>
        <v>5.536263532090668E-3</v>
      </c>
      <c r="W258" s="58"/>
    </row>
    <row r="259" spans="1:23" ht="18.75" x14ac:dyDescent="0.2">
      <c r="A259" s="29" t="s">
        <v>761</v>
      </c>
      <c r="C259" s="68">
        <f>SUM(C221:C258)</f>
        <v>0</v>
      </c>
      <c r="D259" s="49"/>
      <c r="E259" s="68">
        <f>SUM(E221:E258)</f>
        <v>210579596350</v>
      </c>
      <c r="F259" s="41"/>
      <c r="G259" s="68">
        <f>SUM(G221:G258)</f>
        <v>19957137916</v>
      </c>
      <c r="H259" s="41"/>
      <c r="I259" s="68">
        <f>SUM(I221:I258)</f>
        <v>230536734266</v>
      </c>
      <c r="J259" s="73"/>
      <c r="K259" s="69">
        <f>SUM(K221:K258)</f>
        <v>0.48788570823654442</v>
      </c>
      <c r="L259" s="41"/>
      <c r="M259" s="68">
        <f>SUM(M221:M258)</f>
        <v>46063443550</v>
      </c>
      <c r="N259" s="73"/>
      <c r="O259" s="79">
        <f>SUM(O221:O258)</f>
        <v>-16455639148</v>
      </c>
      <c r="P259" s="41"/>
      <c r="Q259" s="68">
        <f>SUM(Q221:Q258)</f>
        <v>71307923315</v>
      </c>
      <c r="R259" s="41"/>
      <c r="S259" s="68">
        <f>SUM(S221:S258)</f>
        <v>100915727717</v>
      </c>
      <c r="T259" s="49"/>
      <c r="U259" s="69">
        <f>SUM(U221:U258)</f>
        <v>0.21356831242610405</v>
      </c>
      <c r="W259" s="58"/>
    </row>
    <row r="260" spans="1:23" ht="18.75" x14ac:dyDescent="0.2">
      <c r="A260" s="196">
        <v>12</v>
      </c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W260" s="58"/>
    </row>
    <row r="261" spans="1:23" ht="25.5" x14ac:dyDescent="0.2">
      <c r="A261" s="200" t="s">
        <v>0</v>
      </c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W261" s="58"/>
    </row>
    <row r="262" spans="1:23" ht="25.5" x14ac:dyDescent="0.2">
      <c r="A262" s="200" t="s">
        <v>259</v>
      </c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W262" s="58"/>
    </row>
    <row r="263" spans="1:23" ht="25.5" x14ac:dyDescent="0.2">
      <c r="A263" s="200" t="s">
        <v>2</v>
      </c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W263" s="58"/>
    </row>
    <row r="264" spans="1:23" ht="24" x14ac:dyDescent="0.2">
      <c r="A264" s="216" t="s">
        <v>823</v>
      </c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W264" s="58"/>
    </row>
    <row r="265" spans="1:23" ht="21" x14ac:dyDescent="0.2">
      <c r="C265" s="197" t="s">
        <v>274</v>
      </c>
      <c r="D265" s="197"/>
      <c r="E265" s="197"/>
      <c r="F265" s="197"/>
      <c r="G265" s="197"/>
      <c r="H265" s="197"/>
      <c r="I265" s="197"/>
      <c r="J265" s="197"/>
      <c r="K265" s="197"/>
      <c r="M265" s="197" t="s">
        <v>275</v>
      </c>
      <c r="N265" s="197"/>
      <c r="O265" s="197"/>
      <c r="P265" s="197"/>
      <c r="Q265" s="197"/>
      <c r="R265" s="197"/>
      <c r="S265" s="197"/>
      <c r="T265" s="197"/>
      <c r="U265" s="197"/>
      <c r="W265" s="58"/>
    </row>
    <row r="266" spans="1:23" ht="21" x14ac:dyDescent="0.2">
      <c r="C266" s="4"/>
      <c r="D266" s="4"/>
      <c r="E266" s="4"/>
      <c r="F266" s="4"/>
      <c r="G266" s="4"/>
      <c r="H266" s="4"/>
      <c r="I266" s="5" t="s">
        <v>75</v>
      </c>
      <c r="J266" s="32"/>
      <c r="K266" s="32"/>
      <c r="M266" s="4"/>
      <c r="N266" s="4"/>
      <c r="O266" s="225"/>
      <c r="P266" s="4"/>
      <c r="Q266" s="4"/>
      <c r="R266" s="4"/>
      <c r="S266" s="5" t="s">
        <v>75</v>
      </c>
      <c r="T266" s="50"/>
      <c r="U266" s="62"/>
      <c r="W266" s="58"/>
    </row>
    <row r="267" spans="1:23" ht="21" x14ac:dyDescent="0.2">
      <c r="A267" s="31" t="s">
        <v>276</v>
      </c>
      <c r="C267" s="3" t="s">
        <v>277</v>
      </c>
      <c r="D267" s="45"/>
      <c r="E267" s="3" t="s">
        <v>278</v>
      </c>
      <c r="F267" s="45"/>
      <c r="G267" s="3" t="s">
        <v>279</v>
      </c>
      <c r="H267" s="45"/>
      <c r="I267" s="3" t="s">
        <v>247</v>
      </c>
      <c r="J267" s="51"/>
      <c r="K267" s="52" t="s">
        <v>264</v>
      </c>
      <c r="L267" s="45"/>
      <c r="M267" s="34" t="s">
        <v>277</v>
      </c>
      <c r="N267" s="45"/>
      <c r="O267" s="77" t="s">
        <v>278</v>
      </c>
      <c r="P267" s="45"/>
      <c r="Q267" s="34" t="s">
        <v>279</v>
      </c>
      <c r="R267" s="45"/>
      <c r="S267" s="52" t="s">
        <v>247</v>
      </c>
      <c r="T267" s="45"/>
      <c r="U267" s="63" t="s">
        <v>264</v>
      </c>
      <c r="W267" s="58"/>
    </row>
    <row r="268" spans="1:23" ht="18.75" x14ac:dyDescent="0.2">
      <c r="A268" s="30" t="s">
        <v>762</v>
      </c>
      <c r="C268" s="36">
        <f>C259</f>
        <v>0</v>
      </c>
      <c r="D268" s="45"/>
      <c r="E268" s="36">
        <f>E259</f>
        <v>210579596350</v>
      </c>
      <c r="F268" s="41"/>
      <c r="G268" s="36">
        <f>G259</f>
        <v>19957137916</v>
      </c>
      <c r="H268" s="41"/>
      <c r="I268" s="36">
        <f>I259</f>
        <v>230536734266</v>
      </c>
      <c r="J268" s="41"/>
      <c r="K268" s="66">
        <f>K259</f>
        <v>0.48788570823654442</v>
      </c>
      <c r="L268" s="41"/>
      <c r="M268" s="36">
        <f>M259</f>
        <v>46063443550</v>
      </c>
      <c r="N268" s="41"/>
      <c r="O268" s="80">
        <f>O259</f>
        <v>-16455639148</v>
      </c>
      <c r="P268" s="41"/>
      <c r="Q268" s="36">
        <f>Q259</f>
        <v>71307923315</v>
      </c>
      <c r="R268" s="41"/>
      <c r="S268" s="36">
        <f>S259</f>
        <v>100915727717</v>
      </c>
      <c r="T268" s="45"/>
      <c r="U268" s="66">
        <f>U259</f>
        <v>0.21356831242610405</v>
      </c>
      <c r="W268" s="58"/>
    </row>
    <row r="269" spans="1:23" ht="18.75" x14ac:dyDescent="0.2">
      <c r="A269" s="29" t="s">
        <v>666</v>
      </c>
      <c r="C269" s="37">
        <v>0</v>
      </c>
      <c r="D269" s="45"/>
      <c r="E269" s="41">
        <v>0</v>
      </c>
      <c r="F269" s="45"/>
      <c r="G269" s="41">
        <v>0</v>
      </c>
      <c r="H269" s="45"/>
      <c r="I269" s="41">
        <f t="shared" si="12"/>
        <v>0</v>
      </c>
      <c r="J269" s="45"/>
      <c r="K269" s="67">
        <f>I269/درآمد!$F$12</f>
        <v>0</v>
      </c>
      <c r="L269" s="45"/>
      <c r="M269" s="37">
        <v>0</v>
      </c>
      <c r="N269" s="45"/>
      <c r="O269" s="227">
        <v>0</v>
      </c>
      <c r="P269" s="45"/>
      <c r="Q269" s="41">
        <v>3830111134</v>
      </c>
      <c r="R269" s="45"/>
      <c r="S269" s="41">
        <f t="shared" si="13"/>
        <v>3830111134</v>
      </c>
      <c r="T269" s="45"/>
      <c r="U269" s="67">
        <f>S269/درآمد!$F$12</f>
        <v>8.1056777748927146E-3</v>
      </c>
      <c r="W269" s="58"/>
    </row>
    <row r="270" spans="1:23" ht="18.75" x14ac:dyDescent="0.2">
      <c r="A270" s="29" t="s">
        <v>656</v>
      </c>
      <c r="C270" s="37">
        <v>0</v>
      </c>
      <c r="D270" s="45"/>
      <c r="E270" s="41">
        <v>0</v>
      </c>
      <c r="F270" s="45"/>
      <c r="G270" s="41">
        <v>0</v>
      </c>
      <c r="H270" s="45"/>
      <c r="I270" s="41">
        <f t="shared" ref="I270:I278" si="14">C270+E270+G270</f>
        <v>0</v>
      </c>
      <c r="J270" s="45"/>
      <c r="K270" s="67">
        <f>I270/درآمد!$F$12</f>
        <v>0</v>
      </c>
      <c r="L270" s="45"/>
      <c r="M270" s="37">
        <v>0</v>
      </c>
      <c r="N270" s="45"/>
      <c r="O270" s="227">
        <v>0</v>
      </c>
      <c r="P270" s="45"/>
      <c r="Q270" s="41">
        <v>91545102</v>
      </c>
      <c r="R270" s="45"/>
      <c r="S270" s="41">
        <f t="shared" ref="S270:S278" si="15">M270+O270+Q270</f>
        <v>91545102</v>
      </c>
      <c r="T270" s="45"/>
      <c r="U270" s="67">
        <f>S270/درآمد!$F$12</f>
        <v>1.9373722399191527E-4</v>
      </c>
      <c r="W270" s="58"/>
    </row>
    <row r="271" spans="1:23" ht="18.75" x14ac:dyDescent="0.2">
      <c r="A271" s="29" t="s">
        <v>657</v>
      </c>
      <c r="C271" s="37">
        <v>0</v>
      </c>
      <c r="D271" s="45"/>
      <c r="E271" s="41">
        <v>0</v>
      </c>
      <c r="F271" s="45"/>
      <c r="G271" s="41">
        <v>0</v>
      </c>
      <c r="H271" s="45"/>
      <c r="I271" s="41">
        <f t="shared" si="14"/>
        <v>0</v>
      </c>
      <c r="J271" s="45"/>
      <c r="K271" s="67">
        <f>I271/درآمد!$F$12</f>
        <v>0</v>
      </c>
      <c r="L271" s="45"/>
      <c r="M271" s="37">
        <v>0</v>
      </c>
      <c r="N271" s="45"/>
      <c r="O271" s="227">
        <v>0</v>
      </c>
      <c r="P271" s="45"/>
      <c r="Q271" s="41">
        <v>351806517</v>
      </c>
      <c r="R271" s="45"/>
      <c r="S271" s="41">
        <f t="shared" si="15"/>
        <v>351806517</v>
      </c>
      <c r="T271" s="45"/>
      <c r="U271" s="67">
        <f>S271/درآمد!$F$12</f>
        <v>7.4452937947291323E-4</v>
      </c>
      <c r="W271" s="58"/>
    </row>
    <row r="272" spans="1:23" ht="18.75" x14ac:dyDescent="0.2">
      <c r="A272" s="29" t="s">
        <v>658</v>
      </c>
      <c r="C272" s="37">
        <v>0</v>
      </c>
      <c r="D272" s="45"/>
      <c r="E272" s="41">
        <v>0</v>
      </c>
      <c r="F272" s="45"/>
      <c r="G272" s="41">
        <v>0</v>
      </c>
      <c r="H272" s="45"/>
      <c r="I272" s="41">
        <f t="shared" si="14"/>
        <v>0</v>
      </c>
      <c r="J272" s="45"/>
      <c r="K272" s="67">
        <f>I272/درآمد!$F$12</f>
        <v>0</v>
      </c>
      <c r="L272" s="45"/>
      <c r="M272" s="37">
        <v>0</v>
      </c>
      <c r="N272" s="45"/>
      <c r="O272" s="227">
        <v>0</v>
      </c>
      <c r="P272" s="45"/>
      <c r="Q272" s="41">
        <v>625891691</v>
      </c>
      <c r="R272" s="45"/>
      <c r="S272" s="41">
        <f t="shared" si="15"/>
        <v>625891691</v>
      </c>
      <c r="T272" s="45"/>
      <c r="U272" s="67">
        <f>S272/درآمد!$F$12</f>
        <v>1.3245768051462286E-3</v>
      </c>
      <c r="W272" s="58"/>
    </row>
    <row r="273" spans="1:23" ht="18.75" x14ac:dyDescent="0.2">
      <c r="A273" s="29" t="s">
        <v>659</v>
      </c>
      <c r="C273" s="37">
        <v>0</v>
      </c>
      <c r="D273" s="45"/>
      <c r="E273" s="41">
        <v>0</v>
      </c>
      <c r="F273" s="45"/>
      <c r="G273" s="41">
        <v>0</v>
      </c>
      <c r="H273" s="45"/>
      <c r="I273" s="41">
        <f t="shared" si="14"/>
        <v>0</v>
      </c>
      <c r="J273" s="45"/>
      <c r="K273" s="67">
        <f>I273/درآمد!$F$12</f>
        <v>0</v>
      </c>
      <c r="L273" s="45"/>
      <c r="M273" s="37">
        <v>0</v>
      </c>
      <c r="N273" s="45"/>
      <c r="O273" s="227">
        <v>0</v>
      </c>
      <c r="P273" s="45"/>
      <c r="Q273" s="41">
        <v>2221885575</v>
      </c>
      <c r="R273" s="45"/>
      <c r="S273" s="41">
        <f t="shared" si="15"/>
        <v>2221885575</v>
      </c>
      <c r="T273" s="45"/>
      <c r="U273" s="67">
        <f>S273/درآمد!$F$12</f>
        <v>4.7021843214307682E-3</v>
      </c>
      <c r="W273" s="58"/>
    </row>
    <row r="274" spans="1:23" ht="18.75" x14ac:dyDescent="0.2">
      <c r="A274" s="29" t="s">
        <v>660</v>
      </c>
      <c r="C274" s="37">
        <v>0</v>
      </c>
      <c r="D274" s="45"/>
      <c r="E274" s="41">
        <v>0</v>
      </c>
      <c r="F274" s="45"/>
      <c r="G274" s="41">
        <v>0</v>
      </c>
      <c r="H274" s="45"/>
      <c r="I274" s="41">
        <f t="shared" si="14"/>
        <v>0</v>
      </c>
      <c r="J274" s="45"/>
      <c r="K274" s="67">
        <f>I274/درآمد!$F$12</f>
        <v>0</v>
      </c>
      <c r="L274" s="45"/>
      <c r="M274" s="37">
        <v>0</v>
      </c>
      <c r="N274" s="45"/>
      <c r="O274" s="227">
        <v>0</v>
      </c>
      <c r="P274" s="45"/>
      <c r="Q274" s="41">
        <v>697411776</v>
      </c>
      <c r="R274" s="45"/>
      <c r="S274" s="41">
        <f t="shared" si="15"/>
        <v>697411776</v>
      </c>
      <c r="T274" s="45"/>
      <c r="U274" s="67">
        <f>S274/درآمد!$F$12</f>
        <v>1.475935014650062E-3</v>
      </c>
      <c r="W274" s="58"/>
    </row>
    <row r="275" spans="1:23" ht="18.75" x14ac:dyDescent="0.2">
      <c r="A275" s="29" t="s">
        <v>661</v>
      </c>
      <c r="C275" s="37">
        <v>0</v>
      </c>
      <c r="D275" s="45"/>
      <c r="E275" s="41">
        <v>0</v>
      </c>
      <c r="F275" s="45"/>
      <c r="G275" s="41">
        <v>0</v>
      </c>
      <c r="H275" s="45"/>
      <c r="I275" s="41">
        <f t="shared" si="14"/>
        <v>0</v>
      </c>
      <c r="J275" s="45"/>
      <c r="K275" s="67">
        <f>I275/درآمد!$F$12</f>
        <v>0</v>
      </c>
      <c r="L275" s="45"/>
      <c r="M275" s="37">
        <v>0</v>
      </c>
      <c r="N275" s="45"/>
      <c r="O275" s="227">
        <v>0</v>
      </c>
      <c r="P275" s="45"/>
      <c r="Q275" s="41">
        <v>47539126</v>
      </c>
      <c r="R275" s="45"/>
      <c r="S275" s="41">
        <f t="shared" si="15"/>
        <v>47539126</v>
      </c>
      <c r="T275" s="45"/>
      <c r="U275" s="67">
        <f>S275/درآمد!$F$12</f>
        <v>1.0060722093293295E-4</v>
      </c>
      <c r="W275" s="58"/>
    </row>
    <row r="276" spans="1:23" ht="18.75" x14ac:dyDescent="0.2">
      <c r="A276" s="29" t="s">
        <v>662</v>
      </c>
      <c r="C276" s="37">
        <v>0</v>
      </c>
      <c r="D276" s="45"/>
      <c r="E276" s="41">
        <v>0</v>
      </c>
      <c r="F276" s="45"/>
      <c r="G276" s="41">
        <v>0</v>
      </c>
      <c r="H276" s="45"/>
      <c r="I276" s="41">
        <f t="shared" si="14"/>
        <v>0</v>
      </c>
      <c r="J276" s="45"/>
      <c r="K276" s="67">
        <f>I276/درآمد!$F$12</f>
        <v>0</v>
      </c>
      <c r="L276" s="45"/>
      <c r="M276" s="37">
        <v>0</v>
      </c>
      <c r="N276" s="45"/>
      <c r="O276" s="227">
        <v>0</v>
      </c>
      <c r="P276" s="45"/>
      <c r="Q276" s="41">
        <v>337281204</v>
      </c>
      <c r="R276" s="45"/>
      <c r="S276" s="41">
        <f t="shared" si="15"/>
        <v>337281204</v>
      </c>
      <c r="T276" s="45"/>
      <c r="U276" s="67">
        <f>S276/درآمد!$F$12</f>
        <v>7.1378940806260578E-4</v>
      </c>
      <c r="W276" s="58"/>
    </row>
    <row r="277" spans="1:23" ht="18.75" x14ac:dyDescent="0.2">
      <c r="A277" s="29" t="s">
        <v>663</v>
      </c>
      <c r="C277" s="37">
        <v>0</v>
      </c>
      <c r="D277" s="45"/>
      <c r="E277" s="41">
        <v>0</v>
      </c>
      <c r="F277" s="45"/>
      <c r="G277" s="41">
        <v>0</v>
      </c>
      <c r="H277" s="45"/>
      <c r="I277" s="41">
        <f t="shared" si="14"/>
        <v>0</v>
      </c>
      <c r="J277" s="45"/>
      <c r="K277" s="67">
        <f>I277/درآمد!$F$12</f>
        <v>0</v>
      </c>
      <c r="L277" s="45"/>
      <c r="M277" s="37">
        <v>0</v>
      </c>
      <c r="N277" s="45"/>
      <c r="O277" s="227">
        <v>0</v>
      </c>
      <c r="P277" s="45"/>
      <c r="Q277" s="41">
        <v>3997515367</v>
      </c>
      <c r="R277" s="45"/>
      <c r="S277" s="41">
        <f t="shared" si="15"/>
        <v>3997515367</v>
      </c>
      <c r="T277" s="45"/>
      <c r="U277" s="67">
        <f>S277/درآمد!$F$12</f>
        <v>8.4599559468250124E-3</v>
      </c>
      <c r="W277" s="58"/>
    </row>
    <row r="278" spans="1:23" ht="18.75" x14ac:dyDescent="0.2">
      <c r="A278" s="29" t="s">
        <v>664</v>
      </c>
      <c r="C278" s="37">
        <v>0</v>
      </c>
      <c r="D278" s="45"/>
      <c r="E278" s="41">
        <v>0</v>
      </c>
      <c r="F278" s="45"/>
      <c r="G278" s="41">
        <v>0</v>
      </c>
      <c r="H278" s="45"/>
      <c r="I278" s="41">
        <f t="shared" si="14"/>
        <v>0</v>
      </c>
      <c r="J278" s="45"/>
      <c r="K278" s="67">
        <f>I278/درآمد!$F$12</f>
        <v>0</v>
      </c>
      <c r="L278" s="45"/>
      <c r="M278" s="37">
        <v>0</v>
      </c>
      <c r="N278" s="45"/>
      <c r="O278" s="227">
        <v>0</v>
      </c>
      <c r="P278" s="45"/>
      <c r="Q278" s="41">
        <v>412295378</v>
      </c>
      <c r="R278" s="45"/>
      <c r="S278" s="41">
        <f t="shared" si="15"/>
        <v>412295378</v>
      </c>
      <c r="T278" s="45"/>
      <c r="U278" s="67">
        <f>S278/درآمد!$F$12</f>
        <v>8.7254217050757531E-4</v>
      </c>
      <c r="W278" s="58"/>
    </row>
    <row r="279" spans="1:23" ht="18.75" x14ac:dyDescent="0.2">
      <c r="A279" s="29" t="s">
        <v>280</v>
      </c>
      <c r="C279" s="37">
        <v>0</v>
      </c>
      <c r="D279" s="45"/>
      <c r="E279" s="41">
        <v>0</v>
      </c>
      <c r="F279" s="45"/>
      <c r="G279" s="41">
        <v>0</v>
      </c>
      <c r="H279" s="45"/>
      <c r="I279" s="41">
        <f t="shared" si="12"/>
        <v>0</v>
      </c>
      <c r="J279" s="45"/>
      <c r="K279" s="67">
        <f>I279/درآمد!$F$12</f>
        <v>0</v>
      </c>
      <c r="L279" s="45"/>
      <c r="M279" s="37">
        <v>0</v>
      </c>
      <c r="N279" s="45"/>
      <c r="O279" s="227">
        <v>0</v>
      </c>
      <c r="P279" s="45"/>
      <c r="Q279" s="41">
        <v>36255649465</v>
      </c>
      <c r="R279" s="45"/>
      <c r="S279" s="41">
        <f t="shared" si="13"/>
        <v>36255649465</v>
      </c>
      <c r="T279" s="45"/>
      <c r="U279" s="67">
        <f>S279/درآمد!$F$12</f>
        <v>7.6727959529424822E-2</v>
      </c>
      <c r="W279" s="58"/>
    </row>
    <row r="280" spans="1:23" ht="18.75" x14ac:dyDescent="0.2">
      <c r="A280" s="29" t="s">
        <v>667</v>
      </c>
      <c r="C280" s="37">
        <v>0</v>
      </c>
      <c r="D280" s="45"/>
      <c r="E280" s="41">
        <v>0</v>
      </c>
      <c r="F280" s="45"/>
      <c r="G280" s="41">
        <v>0</v>
      </c>
      <c r="H280" s="45"/>
      <c r="I280" s="41">
        <f t="shared" si="12"/>
        <v>0</v>
      </c>
      <c r="J280" s="45"/>
      <c r="K280" s="67">
        <f>I280/درآمد!$F$12</f>
        <v>0</v>
      </c>
      <c r="L280" s="45"/>
      <c r="M280" s="37">
        <v>0</v>
      </c>
      <c r="N280" s="45"/>
      <c r="O280" s="227">
        <v>0</v>
      </c>
      <c r="P280" s="45"/>
      <c r="Q280" s="41">
        <v>2184129107</v>
      </c>
      <c r="R280" s="45"/>
      <c r="S280" s="41">
        <f t="shared" si="13"/>
        <v>2184129107</v>
      </c>
      <c r="T280" s="45"/>
      <c r="U280" s="67">
        <f>S280/درآمد!$F$12</f>
        <v>4.6222801743136498E-3</v>
      </c>
      <c r="W280" s="58"/>
    </row>
    <row r="281" spans="1:23" ht="18.75" x14ac:dyDescent="0.2">
      <c r="A281" s="29" t="s">
        <v>668</v>
      </c>
      <c r="C281" s="37">
        <v>0</v>
      </c>
      <c r="D281" s="45"/>
      <c r="E281" s="41">
        <v>0</v>
      </c>
      <c r="F281" s="45"/>
      <c r="G281" s="41">
        <v>0</v>
      </c>
      <c r="H281" s="45"/>
      <c r="I281" s="41">
        <f t="shared" si="12"/>
        <v>0</v>
      </c>
      <c r="J281" s="45"/>
      <c r="K281" s="67">
        <f>I281/درآمد!$F$12</f>
        <v>0</v>
      </c>
      <c r="L281" s="45"/>
      <c r="M281" s="37">
        <v>0</v>
      </c>
      <c r="N281" s="45"/>
      <c r="O281" s="227">
        <v>0</v>
      </c>
      <c r="P281" s="45"/>
      <c r="Q281" s="41">
        <v>331626677</v>
      </c>
      <c r="R281" s="45"/>
      <c r="S281" s="41">
        <f t="shared" si="13"/>
        <v>331626677</v>
      </c>
      <c r="T281" s="45"/>
      <c r="U281" s="67">
        <f>S281/درآمد!$F$12</f>
        <v>7.0182271252091169E-4</v>
      </c>
      <c r="W281" s="58"/>
    </row>
    <row r="282" spans="1:23" ht="18.75" x14ac:dyDescent="0.2">
      <c r="A282" s="29" t="s">
        <v>669</v>
      </c>
      <c r="C282" s="37">
        <v>0</v>
      </c>
      <c r="D282" s="45"/>
      <c r="E282" s="41">
        <v>0</v>
      </c>
      <c r="F282" s="45"/>
      <c r="G282" s="41">
        <v>0</v>
      </c>
      <c r="H282" s="45"/>
      <c r="I282" s="41">
        <f t="shared" si="12"/>
        <v>0</v>
      </c>
      <c r="J282" s="45"/>
      <c r="K282" s="67">
        <f>I282/درآمد!$F$12</f>
        <v>0</v>
      </c>
      <c r="L282" s="45"/>
      <c r="M282" s="37">
        <v>0</v>
      </c>
      <c r="N282" s="45"/>
      <c r="O282" s="227">
        <v>0</v>
      </c>
      <c r="P282" s="45"/>
      <c r="Q282" s="41">
        <v>429056866</v>
      </c>
      <c r="R282" s="45"/>
      <c r="S282" s="41">
        <f t="shared" si="13"/>
        <v>429056866</v>
      </c>
      <c r="T282" s="45"/>
      <c r="U282" s="67">
        <f>S282/درآمد!$F$12</f>
        <v>9.0801456700011294E-4</v>
      </c>
      <c r="W282" s="58"/>
    </row>
    <row r="283" spans="1:23" ht="18.75" x14ac:dyDescent="0.2">
      <c r="A283" s="29" t="s">
        <v>670</v>
      </c>
      <c r="C283" s="37">
        <v>0</v>
      </c>
      <c r="D283" s="45"/>
      <c r="E283" s="41">
        <v>0</v>
      </c>
      <c r="F283" s="45"/>
      <c r="G283" s="41">
        <v>0</v>
      </c>
      <c r="H283" s="45"/>
      <c r="I283" s="41">
        <f t="shared" si="12"/>
        <v>0</v>
      </c>
      <c r="J283" s="45"/>
      <c r="K283" s="67">
        <f>I283/درآمد!$F$12</f>
        <v>0</v>
      </c>
      <c r="L283" s="45"/>
      <c r="M283" s="37">
        <v>0</v>
      </c>
      <c r="N283" s="45"/>
      <c r="O283" s="227">
        <v>0</v>
      </c>
      <c r="P283" s="45"/>
      <c r="Q283" s="41">
        <v>232824</v>
      </c>
      <c r="R283" s="45"/>
      <c r="S283" s="41">
        <f t="shared" si="13"/>
        <v>232824</v>
      </c>
      <c r="T283" s="45"/>
      <c r="U283" s="67">
        <f>S283/درآمد!$F$12</f>
        <v>4.9272625682031225E-7</v>
      </c>
      <c r="W283" s="58"/>
    </row>
    <row r="284" spans="1:23" ht="18.75" x14ac:dyDescent="0.2">
      <c r="A284" s="29" t="s">
        <v>671</v>
      </c>
      <c r="C284" s="37">
        <v>0</v>
      </c>
      <c r="D284" s="45"/>
      <c r="E284" s="41">
        <v>0</v>
      </c>
      <c r="F284" s="45"/>
      <c r="G284" s="41">
        <v>0</v>
      </c>
      <c r="H284" s="45"/>
      <c r="I284" s="41">
        <f t="shared" si="12"/>
        <v>0</v>
      </c>
      <c r="J284" s="45"/>
      <c r="K284" s="67">
        <f>I284/درآمد!$F$12</f>
        <v>0</v>
      </c>
      <c r="L284" s="45"/>
      <c r="M284" s="37">
        <v>0</v>
      </c>
      <c r="N284" s="45"/>
      <c r="O284" s="227">
        <v>0</v>
      </c>
      <c r="P284" s="45"/>
      <c r="Q284" s="41">
        <v>55985580</v>
      </c>
      <c r="R284" s="45"/>
      <c r="S284" s="41">
        <f t="shared" si="13"/>
        <v>55985580</v>
      </c>
      <c r="T284" s="45"/>
      <c r="U284" s="67">
        <f>S284/درآمد!$F$12</f>
        <v>1.1848248148521689E-4</v>
      </c>
      <c r="W284" s="58"/>
    </row>
    <row r="285" spans="1:23" ht="18.75" x14ac:dyDescent="0.2">
      <c r="A285" s="29" t="s">
        <v>672</v>
      </c>
      <c r="C285" s="37">
        <v>0</v>
      </c>
      <c r="D285" s="45"/>
      <c r="E285" s="41">
        <v>0</v>
      </c>
      <c r="F285" s="45"/>
      <c r="G285" s="41">
        <v>0</v>
      </c>
      <c r="H285" s="45"/>
      <c r="I285" s="41">
        <f t="shared" si="12"/>
        <v>0</v>
      </c>
      <c r="J285" s="45"/>
      <c r="K285" s="67">
        <f>I285/درآمد!$F$12</f>
        <v>0</v>
      </c>
      <c r="L285" s="45"/>
      <c r="M285" s="37">
        <v>0</v>
      </c>
      <c r="N285" s="45"/>
      <c r="O285" s="227">
        <v>0</v>
      </c>
      <c r="P285" s="45"/>
      <c r="Q285" s="41">
        <v>499872</v>
      </c>
      <c r="R285" s="45"/>
      <c r="S285" s="41">
        <f t="shared" si="13"/>
        <v>499872</v>
      </c>
      <c r="T285" s="45"/>
      <c r="U285" s="67">
        <f>S285/درآمد!$F$12</f>
        <v>1.0578808862028104E-6</v>
      </c>
      <c r="W285" s="58"/>
    </row>
    <row r="286" spans="1:23" ht="18.75" x14ac:dyDescent="0.2">
      <c r="A286" s="29" t="s">
        <v>673</v>
      </c>
      <c r="C286" s="37">
        <v>0</v>
      </c>
      <c r="D286" s="45"/>
      <c r="E286" s="41">
        <v>0</v>
      </c>
      <c r="F286" s="45"/>
      <c r="G286" s="41">
        <v>0</v>
      </c>
      <c r="H286" s="45"/>
      <c r="I286" s="41">
        <f t="shared" si="12"/>
        <v>0</v>
      </c>
      <c r="J286" s="45"/>
      <c r="K286" s="67">
        <f>I286/درآمد!$F$12</f>
        <v>0</v>
      </c>
      <c r="L286" s="45"/>
      <c r="M286" s="37">
        <v>0</v>
      </c>
      <c r="N286" s="45"/>
      <c r="O286" s="227">
        <v>0</v>
      </c>
      <c r="P286" s="45"/>
      <c r="Q286" s="41">
        <v>2011763246</v>
      </c>
      <c r="R286" s="45"/>
      <c r="S286" s="41">
        <f t="shared" si="13"/>
        <v>2011763246</v>
      </c>
      <c r="T286" s="45"/>
      <c r="U286" s="67">
        <f>S286/درآمد!$F$12</f>
        <v>4.2575016914504563E-3</v>
      </c>
      <c r="W286" s="58"/>
    </row>
    <row r="287" spans="1:23" ht="18.75" x14ac:dyDescent="0.2">
      <c r="A287" s="29" t="s">
        <v>674</v>
      </c>
      <c r="C287" s="37">
        <v>0</v>
      </c>
      <c r="D287" s="45"/>
      <c r="E287" s="41">
        <v>0</v>
      </c>
      <c r="F287" s="45"/>
      <c r="G287" s="41">
        <v>0</v>
      </c>
      <c r="H287" s="45"/>
      <c r="I287" s="41">
        <f t="shared" si="12"/>
        <v>0</v>
      </c>
      <c r="J287" s="45"/>
      <c r="K287" s="67">
        <f>I287/درآمد!$F$12</f>
        <v>0</v>
      </c>
      <c r="L287" s="45"/>
      <c r="M287" s="37">
        <v>0</v>
      </c>
      <c r="N287" s="45"/>
      <c r="O287" s="227">
        <v>0</v>
      </c>
      <c r="P287" s="45"/>
      <c r="Q287" s="41">
        <v>4979934</v>
      </c>
      <c r="R287" s="45"/>
      <c r="S287" s="41">
        <f t="shared" si="13"/>
        <v>4979934</v>
      </c>
      <c r="T287" s="45"/>
      <c r="U287" s="67">
        <f>S287/درآمد!$F$12</f>
        <v>1.0539051983610816E-5</v>
      </c>
      <c r="W287" s="58"/>
    </row>
    <row r="288" spans="1:23" ht="18.75" x14ac:dyDescent="0.2">
      <c r="A288" s="29" t="s">
        <v>675</v>
      </c>
      <c r="C288" s="37">
        <v>0</v>
      </c>
      <c r="D288" s="45"/>
      <c r="E288" s="41">
        <v>0</v>
      </c>
      <c r="F288" s="45"/>
      <c r="G288" s="41">
        <v>0</v>
      </c>
      <c r="H288" s="45"/>
      <c r="I288" s="41">
        <f t="shared" si="12"/>
        <v>0</v>
      </c>
      <c r="J288" s="45"/>
      <c r="K288" s="67">
        <f>I288/درآمد!$F$12</f>
        <v>0</v>
      </c>
      <c r="L288" s="45"/>
      <c r="M288" s="37">
        <v>0</v>
      </c>
      <c r="N288" s="45"/>
      <c r="O288" s="227">
        <v>0</v>
      </c>
      <c r="P288" s="45"/>
      <c r="Q288" s="41">
        <v>4956872</v>
      </c>
      <c r="R288" s="45"/>
      <c r="S288" s="41">
        <f t="shared" si="13"/>
        <v>4956872</v>
      </c>
      <c r="T288" s="45"/>
      <c r="U288" s="67">
        <f>S288/درآمد!$F$12</f>
        <v>1.0490245791230349E-5</v>
      </c>
      <c r="W288" s="58"/>
    </row>
    <row r="289" spans="1:23" ht="18.75" x14ac:dyDescent="0.2">
      <c r="A289" s="29" t="s">
        <v>676</v>
      </c>
      <c r="C289" s="37">
        <v>0</v>
      </c>
      <c r="D289" s="45"/>
      <c r="E289" s="41">
        <v>0</v>
      </c>
      <c r="F289" s="45"/>
      <c r="G289" s="41">
        <v>0</v>
      </c>
      <c r="H289" s="45"/>
      <c r="I289" s="41">
        <f t="shared" si="12"/>
        <v>0</v>
      </c>
      <c r="J289" s="45"/>
      <c r="K289" s="67">
        <f>I289/درآمد!$F$12</f>
        <v>0</v>
      </c>
      <c r="L289" s="45"/>
      <c r="M289" s="37">
        <v>0</v>
      </c>
      <c r="N289" s="45"/>
      <c r="O289" s="227">
        <v>0</v>
      </c>
      <c r="P289" s="45"/>
      <c r="Q289" s="41">
        <v>25960523</v>
      </c>
      <c r="R289" s="45"/>
      <c r="S289" s="41">
        <f t="shared" si="13"/>
        <v>25960523</v>
      </c>
      <c r="T289" s="45"/>
      <c r="U289" s="67">
        <f>S289/درآمد!$F$12</f>
        <v>5.4940346883859147E-5</v>
      </c>
      <c r="W289" s="58"/>
    </row>
    <row r="290" spans="1:23" ht="18.75" x14ac:dyDescent="0.2">
      <c r="A290" s="29" t="s">
        <v>677</v>
      </c>
      <c r="C290" s="37">
        <v>0</v>
      </c>
      <c r="D290" s="45"/>
      <c r="E290" s="41">
        <v>0</v>
      </c>
      <c r="F290" s="45"/>
      <c r="G290" s="41">
        <v>0</v>
      </c>
      <c r="H290" s="45"/>
      <c r="I290" s="41">
        <f t="shared" si="12"/>
        <v>0</v>
      </c>
      <c r="J290" s="45"/>
      <c r="K290" s="67">
        <f>I290/درآمد!$F$12</f>
        <v>0</v>
      </c>
      <c r="L290" s="45"/>
      <c r="M290" s="37">
        <v>0</v>
      </c>
      <c r="N290" s="45"/>
      <c r="O290" s="227">
        <v>0</v>
      </c>
      <c r="P290" s="45"/>
      <c r="Q290" s="41">
        <v>-3183135524</v>
      </c>
      <c r="R290" s="45"/>
      <c r="S290" s="41">
        <f t="shared" si="13"/>
        <v>-3183135524</v>
      </c>
      <c r="T290" s="45"/>
      <c r="U290" s="67">
        <f>S290/درآمد!$F$12</f>
        <v>-6.736480997200818E-3</v>
      </c>
      <c r="W290" s="58"/>
    </row>
    <row r="291" spans="1:23" ht="18.75" x14ac:dyDescent="0.2">
      <c r="A291" s="29" t="s">
        <v>678</v>
      </c>
      <c r="C291" s="37">
        <v>0</v>
      </c>
      <c r="D291" s="45"/>
      <c r="E291" s="41">
        <v>0</v>
      </c>
      <c r="F291" s="45"/>
      <c r="G291" s="41">
        <v>0</v>
      </c>
      <c r="H291" s="45"/>
      <c r="I291" s="41">
        <f t="shared" si="12"/>
        <v>0</v>
      </c>
      <c r="J291" s="45"/>
      <c r="K291" s="67">
        <f>I291/درآمد!$F$12</f>
        <v>0</v>
      </c>
      <c r="L291" s="45"/>
      <c r="M291" s="37">
        <v>0</v>
      </c>
      <c r="N291" s="45"/>
      <c r="O291" s="227">
        <v>0</v>
      </c>
      <c r="P291" s="45"/>
      <c r="Q291" s="41">
        <v>18828873801</v>
      </c>
      <c r="R291" s="45"/>
      <c r="S291" s="41">
        <f t="shared" si="13"/>
        <v>18828873801</v>
      </c>
      <c r="T291" s="45"/>
      <c r="U291" s="67">
        <f>S291/درآمد!$F$12</f>
        <v>3.9847612394378479E-2</v>
      </c>
      <c r="W291" s="58"/>
    </row>
    <row r="292" spans="1:23" ht="18.75" x14ac:dyDescent="0.2">
      <c r="A292" s="29" t="s">
        <v>679</v>
      </c>
      <c r="C292" s="37">
        <v>0</v>
      </c>
      <c r="D292" s="45"/>
      <c r="E292" s="41">
        <v>0</v>
      </c>
      <c r="F292" s="45"/>
      <c r="G292" s="41">
        <v>0</v>
      </c>
      <c r="H292" s="45"/>
      <c r="I292" s="41">
        <f t="shared" si="12"/>
        <v>0</v>
      </c>
      <c r="J292" s="45"/>
      <c r="K292" s="67">
        <f>I292/درآمد!$F$12</f>
        <v>0</v>
      </c>
      <c r="L292" s="45"/>
      <c r="M292" s="37">
        <v>0</v>
      </c>
      <c r="N292" s="45"/>
      <c r="O292" s="227">
        <v>0</v>
      </c>
      <c r="P292" s="45"/>
      <c r="Q292" s="41">
        <v>766520732</v>
      </c>
      <c r="R292" s="45"/>
      <c r="S292" s="41">
        <f t="shared" si="13"/>
        <v>766520732</v>
      </c>
      <c r="T292" s="45"/>
      <c r="U292" s="67">
        <f>S292/درآمد!$F$12</f>
        <v>1.6221905433010588E-3</v>
      </c>
      <c r="W292" s="58"/>
    </row>
    <row r="293" spans="1:23" ht="18.75" x14ac:dyDescent="0.2">
      <c r="A293" s="29" t="s">
        <v>680</v>
      </c>
      <c r="C293" s="37">
        <v>0</v>
      </c>
      <c r="D293" s="45"/>
      <c r="E293" s="41">
        <v>0</v>
      </c>
      <c r="F293" s="45"/>
      <c r="G293" s="41">
        <v>0</v>
      </c>
      <c r="H293" s="45"/>
      <c r="I293" s="41">
        <f t="shared" si="12"/>
        <v>0</v>
      </c>
      <c r="J293" s="45"/>
      <c r="K293" s="67">
        <f>I293/درآمد!$F$12</f>
        <v>0</v>
      </c>
      <c r="L293" s="45"/>
      <c r="M293" s="37">
        <v>0</v>
      </c>
      <c r="N293" s="45"/>
      <c r="O293" s="227">
        <v>0</v>
      </c>
      <c r="P293" s="45"/>
      <c r="Q293" s="41">
        <v>12124329</v>
      </c>
      <c r="R293" s="45"/>
      <c r="S293" s="41">
        <f t="shared" si="13"/>
        <v>12124329</v>
      </c>
      <c r="T293" s="45"/>
      <c r="U293" s="67">
        <f>S293/درآمد!$F$12</f>
        <v>2.5658760456945845E-5</v>
      </c>
      <c r="W293" s="58"/>
    </row>
    <row r="294" spans="1:23" ht="18.75" x14ac:dyDescent="0.2">
      <c r="A294" s="29" t="s">
        <v>681</v>
      </c>
      <c r="C294" s="37">
        <v>0</v>
      </c>
      <c r="D294" s="45"/>
      <c r="E294" s="41">
        <v>0</v>
      </c>
      <c r="F294" s="45"/>
      <c r="G294" s="41">
        <v>0</v>
      </c>
      <c r="H294" s="45"/>
      <c r="I294" s="41">
        <f t="shared" si="12"/>
        <v>0</v>
      </c>
      <c r="J294" s="45"/>
      <c r="K294" s="67">
        <f>I294/درآمد!$F$12</f>
        <v>0</v>
      </c>
      <c r="L294" s="45"/>
      <c r="M294" s="37">
        <v>0</v>
      </c>
      <c r="N294" s="45"/>
      <c r="O294" s="227">
        <v>0</v>
      </c>
      <c r="P294" s="45"/>
      <c r="Q294" s="41">
        <v>-172827076</v>
      </c>
      <c r="R294" s="45"/>
      <c r="S294" s="41">
        <f t="shared" si="13"/>
        <v>-172827076</v>
      </c>
      <c r="T294" s="45"/>
      <c r="U294" s="67">
        <f>S294/درآمد!$F$12</f>
        <v>-3.6575455380321453E-4</v>
      </c>
      <c r="W294" s="58"/>
    </row>
    <row r="295" spans="1:23" ht="18.75" x14ac:dyDescent="0.2">
      <c r="A295" s="29" t="s">
        <v>682</v>
      </c>
      <c r="C295" s="37">
        <v>0</v>
      </c>
      <c r="D295" s="45"/>
      <c r="E295" s="41">
        <v>0</v>
      </c>
      <c r="F295" s="45"/>
      <c r="G295" s="41">
        <v>0</v>
      </c>
      <c r="H295" s="45"/>
      <c r="I295" s="41">
        <f t="shared" si="12"/>
        <v>0</v>
      </c>
      <c r="J295" s="45"/>
      <c r="K295" s="67">
        <f>I295/درآمد!$F$12</f>
        <v>0</v>
      </c>
      <c r="L295" s="45"/>
      <c r="M295" s="37">
        <v>0</v>
      </c>
      <c r="N295" s="45"/>
      <c r="O295" s="227">
        <v>0</v>
      </c>
      <c r="P295" s="45"/>
      <c r="Q295" s="41">
        <v>-9453370113</v>
      </c>
      <c r="R295" s="45"/>
      <c r="S295" s="41">
        <f t="shared" si="13"/>
        <v>-9453370113</v>
      </c>
      <c r="T295" s="45"/>
      <c r="U295" s="67">
        <f>S295/درآمد!$F$12</f>
        <v>-2.0006200692864577E-2</v>
      </c>
      <c r="W295" s="58"/>
    </row>
    <row r="296" spans="1:23" ht="18.75" x14ac:dyDescent="0.2">
      <c r="A296" s="29" t="s">
        <v>683</v>
      </c>
      <c r="C296" s="37">
        <v>0</v>
      </c>
      <c r="D296" s="45"/>
      <c r="E296" s="41">
        <v>0</v>
      </c>
      <c r="F296" s="45"/>
      <c r="G296" s="41">
        <v>0</v>
      </c>
      <c r="H296" s="45"/>
      <c r="I296" s="41">
        <f t="shared" si="12"/>
        <v>0</v>
      </c>
      <c r="J296" s="45"/>
      <c r="K296" s="67">
        <f>I296/درآمد!$F$12</f>
        <v>0</v>
      </c>
      <c r="L296" s="45"/>
      <c r="M296" s="37">
        <v>0</v>
      </c>
      <c r="N296" s="45"/>
      <c r="O296" s="227">
        <v>0</v>
      </c>
      <c r="P296" s="45"/>
      <c r="Q296" s="41">
        <v>-4853260249</v>
      </c>
      <c r="R296" s="45"/>
      <c r="S296" s="41">
        <f t="shared" si="13"/>
        <v>-4853260249</v>
      </c>
      <c r="T296" s="45"/>
      <c r="U296" s="67">
        <f>S296/درآمد!$F$12</f>
        <v>-1.0270971875170027E-2</v>
      </c>
      <c r="W296" s="58"/>
    </row>
    <row r="297" spans="1:23" ht="18.75" x14ac:dyDescent="0.2">
      <c r="A297" s="29" t="s">
        <v>684</v>
      </c>
      <c r="C297" s="37">
        <v>0</v>
      </c>
      <c r="D297" s="45"/>
      <c r="E297" s="41">
        <v>0</v>
      </c>
      <c r="F297" s="45"/>
      <c r="G297" s="41">
        <v>0</v>
      </c>
      <c r="H297" s="45"/>
      <c r="I297" s="41">
        <f t="shared" si="12"/>
        <v>0</v>
      </c>
      <c r="J297" s="45"/>
      <c r="K297" s="67">
        <f>I297/درآمد!$F$12</f>
        <v>0</v>
      </c>
      <c r="L297" s="45"/>
      <c r="M297" s="37">
        <v>0</v>
      </c>
      <c r="N297" s="45"/>
      <c r="O297" s="227">
        <v>0</v>
      </c>
      <c r="P297" s="45"/>
      <c r="Q297" s="41">
        <v>5108271015</v>
      </c>
      <c r="R297" s="45"/>
      <c r="S297" s="41">
        <f t="shared" si="13"/>
        <v>5108271015</v>
      </c>
      <c r="T297" s="45"/>
      <c r="U297" s="67">
        <f>S297/درآمد!$F$12</f>
        <v>1.0810652063552929E-2</v>
      </c>
      <c r="W297" s="58"/>
    </row>
    <row r="298" spans="1:23" ht="18.75" x14ac:dyDescent="0.2">
      <c r="A298" s="29" t="s">
        <v>685</v>
      </c>
      <c r="C298" s="37">
        <v>0</v>
      </c>
      <c r="D298" s="45"/>
      <c r="E298" s="41">
        <v>0</v>
      </c>
      <c r="F298" s="45"/>
      <c r="G298" s="41">
        <v>0</v>
      </c>
      <c r="H298" s="45"/>
      <c r="I298" s="41">
        <f t="shared" si="12"/>
        <v>0</v>
      </c>
      <c r="J298" s="45"/>
      <c r="K298" s="67">
        <f>I298/درآمد!$F$12</f>
        <v>0</v>
      </c>
      <c r="L298" s="45"/>
      <c r="M298" s="37">
        <v>0</v>
      </c>
      <c r="N298" s="45"/>
      <c r="O298" s="227">
        <v>0</v>
      </c>
      <c r="P298" s="45"/>
      <c r="Q298" s="41">
        <v>128925767</v>
      </c>
      <c r="R298" s="45"/>
      <c r="S298" s="41">
        <f t="shared" si="13"/>
        <v>128925767</v>
      </c>
      <c r="T298" s="45"/>
      <c r="U298" s="67">
        <f>S298/درآمد!$F$12</f>
        <v>2.7284605788749328E-4</v>
      </c>
      <c r="W298" s="58"/>
    </row>
    <row r="299" spans="1:23" ht="18.75" x14ac:dyDescent="0.2">
      <c r="A299" s="29" t="s">
        <v>686</v>
      </c>
      <c r="C299" s="37">
        <v>0</v>
      </c>
      <c r="D299" s="45"/>
      <c r="E299" s="41">
        <v>0</v>
      </c>
      <c r="F299" s="45"/>
      <c r="G299" s="41">
        <v>0</v>
      </c>
      <c r="H299" s="45"/>
      <c r="I299" s="41">
        <f t="shared" si="12"/>
        <v>0</v>
      </c>
      <c r="J299" s="45"/>
      <c r="K299" s="67">
        <f>I299/درآمد!$F$12</f>
        <v>0</v>
      </c>
      <c r="L299" s="45"/>
      <c r="M299" s="37">
        <v>0</v>
      </c>
      <c r="N299" s="45"/>
      <c r="O299" s="227">
        <v>0</v>
      </c>
      <c r="P299" s="45"/>
      <c r="Q299" s="41">
        <v>26506171</v>
      </c>
      <c r="R299" s="45"/>
      <c r="S299" s="41">
        <f t="shared" si="13"/>
        <v>26506171</v>
      </c>
      <c r="T299" s="45"/>
      <c r="U299" s="67">
        <f>S299/درآمد!$F$12</f>
        <v>5.6095103681188849E-5</v>
      </c>
      <c r="W299" s="58"/>
    </row>
    <row r="300" spans="1:23" ht="18.75" x14ac:dyDescent="0.2">
      <c r="A300" s="29" t="s">
        <v>687</v>
      </c>
      <c r="C300" s="37">
        <v>0</v>
      </c>
      <c r="D300" s="45"/>
      <c r="E300" s="41">
        <v>0</v>
      </c>
      <c r="F300" s="45"/>
      <c r="G300" s="41">
        <v>0</v>
      </c>
      <c r="H300" s="45"/>
      <c r="I300" s="41">
        <f t="shared" si="12"/>
        <v>0</v>
      </c>
      <c r="J300" s="45"/>
      <c r="K300" s="67">
        <f>I300/درآمد!$F$12</f>
        <v>0</v>
      </c>
      <c r="L300" s="45"/>
      <c r="M300" s="37">
        <v>0</v>
      </c>
      <c r="N300" s="45"/>
      <c r="O300" s="227">
        <v>0</v>
      </c>
      <c r="P300" s="45"/>
      <c r="Q300" s="41">
        <v>352956989</v>
      </c>
      <c r="R300" s="45"/>
      <c r="S300" s="41">
        <f t="shared" si="13"/>
        <v>352956989</v>
      </c>
      <c r="T300" s="45"/>
      <c r="U300" s="67">
        <f>S300/درآمد!$F$12</f>
        <v>7.4696412744621745E-4</v>
      </c>
      <c r="W300" s="58"/>
    </row>
    <row r="301" spans="1:23" ht="18.75" x14ac:dyDescent="0.2">
      <c r="A301" s="29" t="s">
        <v>688</v>
      </c>
      <c r="C301" s="37">
        <v>0</v>
      </c>
      <c r="D301" s="45"/>
      <c r="E301" s="41">
        <v>0</v>
      </c>
      <c r="F301" s="45"/>
      <c r="G301" s="41">
        <v>0</v>
      </c>
      <c r="H301" s="45"/>
      <c r="I301" s="41">
        <f t="shared" si="12"/>
        <v>0</v>
      </c>
      <c r="J301" s="45"/>
      <c r="K301" s="67">
        <f>I301/درآمد!$F$12</f>
        <v>0</v>
      </c>
      <c r="L301" s="45"/>
      <c r="M301" s="37">
        <v>0</v>
      </c>
      <c r="N301" s="45"/>
      <c r="O301" s="227">
        <v>0</v>
      </c>
      <c r="P301" s="45"/>
      <c r="Q301" s="41">
        <v>5878426</v>
      </c>
      <c r="R301" s="45"/>
      <c r="S301" s="41">
        <f t="shared" si="13"/>
        <v>5878426</v>
      </c>
      <c r="T301" s="45"/>
      <c r="U301" s="67">
        <f>S301/درآمد!$F$12</f>
        <v>1.2440533789365361E-5</v>
      </c>
      <c r="W301" s="58"/>
    </row>
    <row r="302" spans="1:23" ht="18.75" x14ac:dyDescent="0.2">
      <c r="A302" s="29" t="s">
        <v>690</v>
      </c>
      <c r="C302" s="37">
        <v>0</v>
      </c>
      <c r="D302" s="45"/>
      <c r="E302" s="41">
        <v>0</v>
      </c>
      <c r="F302" s="45"/>
      <c r="G302" s="41">
        <v>0</v>
      </c>
      <c r="H302" s="45"/>
      <c r="I302" s="41">
        <f t="shared" si="12"/>
        <v>0</v>
      </c>
      <c r="J302" s="45"/>
      <c r="K302" s="67">
        <f>I302/درآمد!$F$12</f>
        <v>0</v>
      </c>
      <c r="L302" s="45"/>
      <c r="M302" s="37">
        <v>0</v>
      </c>
      <c r="N302" s="45"/>
      <c r="O302" s="227">
        <v>0</v>
      </c>
      <c r="P302" s="45"/>
      <c r="Q302" s="41">
        <v>-329940611</v>
      </c>
      <c r="R302" s="45"/>
      <c r="S302" s="41">
        <f t="shared" si="13"/>
        <v>-329940611</v>
      </c>
      <c r="T302" s="45"/>
      <c r="U302" s="67">
        <f>S302/درآمد!$F$12</f>
        <v>-6.9825448506613032E-4</v>
      </c>
      <c r="W302" s="58"/>
    </row>
    <row r="303" spans="1:23" ht="18.75" x14ac:dyDescent="0.2">
      <c r="A303" s="29" t="s">
        <v>691</v>
      </c>
      <c r="C303" s="37">
        <v>0</v>
      </c>
      <c r="D303" s="45"/>
      <c r="E303" s="41">
        <v>0</v>
      </c>
      <c r="F303" s="45"/>
      <c r="G303" s="41">
        <v>0</v>
      </c>
      <c r="H303" s="45"/>
      <c r="I303" s="41">
        <f t="shared" si="12"/>
        <v>0</v>
      </c>
      <c r="J303" s="45"/>
      <c r="K303" s="67">
        <f>I303/درآمد!$F$12</f>
        <v>0</v>
      </c>
      <c r="L303" s="45"/>
      <c r="M303" s="37">
        <v>0</v>
      </c>
      <c r="N303" s="45"/>
      <c r="O303" s="227">
        <v>0</v>
      </c>
      <c r="P303" s="45"/>
      <c r="Q303" s="41">
        <v>-3049291370</v>
      </c>
      <c r="R303" s="45"/>
      <c r="S303" s="41">
        <f t="shared" si="13"/>
        <v>-3049291370</v>
      </c>
      <c r="T303" s="45"/>
      <c r="U303" s="67">
        <f>S303/درآمد!$F$12</f>
        <v>-6.4532261394640664E-3</v>
      </c>
      <c r="W303" s="58"/>
    </row>
    <row r="304" spans="1:23" ht="18.75" x14ac:dyDescent="0.2">
      <c r="A304" s="29" t="s">
        <v>692</v>
      </c>
      <c r="C304" s="37">
        <v>0</v>
      </c>
      <c r="D304" s="45"/>
      <c r="E304" s="41">
        <v>0</v>
      </c>
      <c r="F304" s="45"/>
      <c r="G304" s="41">
        <v>0</v>
      </c>
      <c r="H304" s="45"/>
      <c r="I304" s="41">
        <f t="shared" si="12"/>
        <v>0</v>
      </c>
      <c r="J304" s="45"/>
      <c r="K304" s="67">
        <f>I304/درآمد!$F$12</f>
        <v>0</v>
      </c>
      <c r="L304" s="45"/>
      <c r="M304" s="37">
        <v>0</v>
      </c>
      <c r="N304" s="45"/>
      <c r="O304" s="227">
        <v>0</v>
      </c>
      <c r="P304" s="45"/>
      <c r="Q304" s="41">
        <v>-5461638010</v>
      </c>
      <c r="R304" s="45"/>
      <c r="S304" s="41">
        <f t="shared" si="13"/>
        <v>-5461638010</v>
      </c>
      <c r="T304" s="45"/>
      <c r="U304" s="67">
        <f>S304/درآمد!$F$12</f>
        <v>-1.1558483888150874E-2</v>
      </c>
      <c r="W304" s="58"/>
    </row>
    <row r="305" spans="1:23" ht="18.75" x14ac:dyDescent="0.2">
      <c r="A305" s="29" t="s">
        <v>710</v>
      </c>
      <c r="C305" s="37">
        <v>0</v>
      </c>
      <c r="D305" s="45"/>
      <c r="E305" s="41">
        <v>0</v>
      </c>
      <c r="F305" s="45"/>
      <c r="G305" s="41">
        <v>0</v>
      </c>
      <c r="H305" s="45"/>
      <c r="I305" s="41">
        <f t="shared" ref="I305:I383" si="16">C305+E305+G305</f>
        <v>0</v>
      </c>
      <c r="J305" s="45"/>
      <c r="K305" s="67">
        <f>I305/درآمد!$F$12</f>
        <v>0</v>
      </c>
      <c r="L305" s="45"/>
      <c r="M305" s="37">
        <v>0</v>
      </c>
      <c r="N305" s="45"/>
      <c r="O305" s="227">
        <v>0</v>
      </c>
      <c r="P305" s="45"/>
      <c r="Q305" s="41">
        <v>1851184080</v>
      </c>
      <c r="R305" s="45"/>
      <c r="S305" s="41">
        <f t="shared" ref="S305:S383" si="17">M305+O305+Q305</f>
        <v>1851184080</v>
      </c>
      <c r="T305" s="45"/>
      <c r="U305" s="67">
        <f>S305/درآمد!$F$12</f>
        <v>3.91766743301272E-3</v>
      </c>
      <c r="W305" s="58"/>
    </row>
    <row r="306" spans="1:23" ht="18.75" x14ac:dyDescent="0.2">
      <c r="A306" s="29" t="s">
        <v>761</v>
      </c>
      <c r="C306" s="68">
        <f>SUM(C268:C305)</f>
        <v>0</v>
      </c>
      <c r="D306" s="49"/>
      <c r="E306" s="68">
        <f>SUM(E268:E305)</f>
        <v>210579596350</v>
      </c>
      <c r="F306" s="41"/>
      <c r="G306" s="68">
        <f>SUM(G268:G305)</f>
        <v>19957137916</v>
      </c>
      <c r="H306" s="41"/>
      <c r="I306" s="68">
        <f>SUM(I268:I305)</f>
        <v>230536734266</v>
      </c>
      <c r="J306" s="73"/>
      <c r="K306" s="69">
        <f>SUM(K268:K305)</f>
        <v>0.48788570823654442</v>
      </c>
      <c r="L306" s="41"/>
      <c r="M306" s="68">
        <f>SUM(M268:M305)</f>
        <v>46063443550</v>
      </c>
      <c r="N306" s="73"/>
      <c r="O306" s="79">
        <f>SUM(O268:O305)</f>
        <v>-16455639148</v>
      </c>
      <c r="P306" s="41"/>
      <c r="Q306" s="68">
        <f>SUM(Q268:Q305)</f>
        <v>125803825508</v>
      </c>
      <c r="R306" s="41"/>
      <c r="S306" s="68">
        <f>SUM(S268:S305)</f>
        <v>155411629910</v>
      </c>
      <c r="T306" s="49"/>
      <c r="U306" s="69">
        <f>SUM(U268:U305)</f>
        <v>0.32889818348580036</v>
      </c>
      <c r="W306" s="58"/>
    </row>
    <row r="307" spans="1:23" ht="18.75" x14ac:dyDescent="0.2">
      <c r="A307" s="196">
        <v>13</v>
      </c>
      <c r="B307" s="196"/>
      <c r="C307" s="196"/>
      <c r="D307" s="196"/>
      <c r="E307" s="196"/>
      <c r="F307" s="196"/>
      <c r="G307" s="196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W307" s="58"/>
    </row>
    <row r="308" spans="1:23" ht="25.5" x14ac:dyDescent="0.2">
      <c r="A308" s="200" t="s">
        <v>0</v>
      </c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W308" s="58"/>
    </row>
    <row r="309" spans="1:23" ht="25.5" x14ac:dyDescent="0.2">
      <c r="A309" s="200" t="s">
        <v>259</v>
      </c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W309" s="58"/>
    </row>
    <row r="310" spans="1:23" ht="25.5" x14ac:dyDescent="0.2">
      <c r="A310" s="200" t="s">
        <v>2</v>
      </c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W310" s="58"/>
    </row>
    <row r="311" spans="1:23" ht="19.5" customHeight="1" x14ac:dyDescent="0.2">
      <c r="A311" s="216" t="s">
        <v>823</v>
      </c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W311" s="58"/>
    </row>
    <row r="312" spans="1:23" ht="21" x14ac:dyDescent="0.2">
      <c r="C312" s="197" t="s">
        <v>274</v>
      </c>
      <c r="D312" s="197"/>
      <c r="E312" s="197"/>
      <c r="F312" s="197"/>
      <c r="G312" s="197"/>
      <c r="H312" s="197"/>
      <c r="I312" s="197"/>
      <c r="J312" s="197"/>
      <c r="K312" s="197"/>
      <c r="M312" s="197" t="s">
        <v>275</v>
      </c>
      <c r="N312" s="197"/>
      <c r="O312" s="197"/>
      <c r="P312" s="197"/>
      <c r="Q312" s="197"/>
      <c r="R312" s="197"/>
      <c r="S312" s="197"/>
      <c r="T312" s="197"/>
      <c r="U312" s="197"/>
      <c r="W312" s="58"/>
    </row>
    <row r="313" spans="1:23" ht="21" x14ac:dyDescent="0.2">
      <c r="C313" s="4"/>
      <c r="D313" s="4"/>
      <c r="E313" s="4"/>
      <c r="F313" s="4"/>
      <c r="G313" s="4"/>
      <c r="H313" s="4"/>
      <c r="I313" s="5" t="s">
        <v>75</v>
      </c>
      <c r="J313" s="32"/>
      <c r="K313" s="32"/>
      <c r="M313" s="4"/>
      <c r="N313" s="4"/>
      <c r="O313" s="225"/>
      <c r="P313" s="4"/>
      <c r="Q313" s="4"/>
      <c r="R313" s="4"/>
      <c r="S313" s="5" t="s">
        <v>75</v>
      </c>
      <c r="T313" s="50"/>
      <c r="U313" s="62"/>
      <c r="W313" s="58"/>
    </row>
    <row r="314" spans="1:23" ht="15.75" customHeight="1" x14ac:dyDescent="0.2">
      <c r="A314" s="31" t="s">
        <v>276</v>
      </c>
      <c r="C314" s="3" t="s">
        <v>277</v>
      </c>
      <c r="D314" s="45"/>
      <c r="E314" s="3" t="s">
        <v>278</v>
      </c>
      <c r="F314" s="45"/>
      <c r="G314" s="3" t="s">
        <v>279</v>
      </c>
      <c r="H314" s="45"/>
      <c r="I314" s="3" t="s">
        <v>247</v>
      </c>
      <c r="J314" s="51"/>
      <c r="K314" s="52" t="s">
        <v>264</v>
      </c>
      <c r="L314" s="45"/>
      <c r="M314" s="34" t="s">
        <v>277</v>
      </c>
      <c r="N314" s="45"/>
      <c r="O314" s="77" t="s">
        <v>278</v>
      </c>
      <c r="P314" s="45"/>
      <c r="Q314" s="34" t="s">
        <v>279</v>
      </c>
      <c r="R314" s="45"/>
      <c r="S314" s="52" t="s">
        <v>247</v>
      </c>
      <c r="T314" s="45"/>
      <c r="U314" s="63" t="s">
        <v>264</v>
      </c>
      <c r="W314" s="58"/>
    </row>
    <row r="315" spans="1:23" ht="18.75" x14ac:dyDescent="0.2">
      <c r="A315" s="30" t="s">
        <v>762</v>
      </c>
      <c r="C315" s="36">
        <f>C306</f>
        <v>0</v>
      </c>
      <c r="D315" s="45"/>
      <c r="E315" s="36">
        <f>E306</f>
        <v>210579596350</v>
      </c>
      <c r="F315" s="41"/>
      <c r="G315" s="36">
        <f>G306</f>
        <v>19957137916</v>
      </c>
      <c r="H315" s="41"/>
      <c r="I315" s="36">
        <f>I306</f>
        <v>230536734266</v>
      </c>
      <c r="J315" s="41"/>
      <c r="K315" s="66">
        <f>K306</f>
        <v>0.48788570823654442</v>
      </c>
      <c r="L315" s="41"/>
      <c r="M315" s="36">
        <f>M306</f>
        <v>46063443550</v>
      </c>
      <c r="N315" s="41"/>
      <c r="O315" s="80">
        <f>O306</f>
        <v>-16455639148</v>
      </c>
      <c r="P315" s="41"/>
      <c r="Q315" s="36">
        <f>Q306</f>
        <v>125803825508</v>
      </c>
      <c r="R315" s="41"/>
      <c r="S315" s="36">
        <f>S306</f>
        <v>155411629910</v>
      </c>
      <c r="T315" s="45"/>
      <c r="U315" s="66">
        <f>U306</f>
        <v>0.32889818348580036</v>
      </c>
      <c r="W315" s="58"/>
    </row>
    <row r="316" spans="1:23" ht="16.5" customHeight="1" x14ac:dyDescent="0.2">
      <c r="A316" s="29" t="s">
        <v>711</v>
      </c>
      <c r="C316" s="37">
        <v>0</v>
      </c>
      <c r="D316" s="45"/>
      <c r="E316" s="41">
        <v>0</v>
      </c>
      <c r="F316" s="45"/>
      <c r="G316" s="41">
        <v>0</v>
      </c>
      <c r="H316" s="45"/>
      <c r="I316" s="41">
        <f t="shared" si="16"/>
        <v>0</v>
      </c>
      <c r="J316" s="45"/>
      <c r="K316" s="67">
        <f>I316/درآمد!$F$12</f>
        <v>0</v>
      </c>
      <c r="L316" s="45"/>
      <c r="M316" s="37">
        <v>0</v>
      </c>
      <c r="N316" s="45"/>
      <c r="O316" s="227">
        <v>0</v>
      </c>
      <c r="P316" s="45"/>
      <c r="Q316" s="41">
        <v>59478472</v>
      </c>
      <c r="R316" s="45"/>
      <c r="S316" s="41">
        <f t="shared" si="17"/>
        <v>59478472</v>
      </c>
      <c r="T316" s="45"/>
      <c r="U316" s="67">
        <f>S316/درآمد!$F$12</f>
        <v>1.258745012110081E-4</v>
      </c>
      <c r="W316" s="58"/>
    </row>
    <row r="317" spans="1:23" ht="18.75" x14ac:dyDescent="0.2">
      <c r="A317" s="29" t="s">
        <v>689</v>
      </c>
      <c r="C317" s="37">
        <v>0</v>
      </c>
      <c r="D317" s="45"/>
      <c r="E317" s="41">
        <v>0</v>
      </c>
      <c r="F317" s="45"/>
      <c r="G317" s="41">
        <v>0</v>
      </c>
      <c r="H317" s="45"/>
      <c r="I317" s="41">
        <f>C317+E317+G317</f>
        <v>0</v>
      </c>
      <c r="J317" s="45"/>
      <c r="K317" s="67">
        <f>I317/درآمد!$F$12</f>
        <v>0</v>
      </c>
      <c r="L317" s="45"/>
      <c r="M317" s="37">
        <v>0</v>
      </c>
      <c r="N317" s="45"/>
      <c r="O317" s="227">
        <v>0</v>
      </c>
      <c r="P317" s="45"/>
      <c r="Q317" s="41">
        <v>-75447628</v>
      </c>
      <c r="R317" s="45"/>
      <c r="S317" s="41">
        <f>M317+O317+Q317</f>
        <v>-75447628</v>
      </c>
      <c r="T317" s="45"/>
      <c r="U317" s="67">
        <f>S317/درآمد!$F$12</f>
        <v>-1.596700826822466E-4</v>
      </c>
      <c r="W317" s="58"/>
    </row>
    <row r="318" spans="1:23" ht="16.5" customHeight="1" x14ac:dyDescent="0.2">
      <c r="A318" s="29" t="s">
        <v>712</v>
      </c>
      <c r="C318" s="37">
        <v>0</v>
      </c>
      <c r="D318" s="45"/>
      <c r="E318" s="41">
        <v>0</v>
      </c>
      <c r="F318" s="45"/>
      <c r="G318" s="41">
        <v>0</v>
      </c>
      <c r="H318" s="45"/>
      <c r="I318" s="41">
        <f t="shared" si="16"/>
        <v>0</v>
      </c>
      <c r="J318" s="45"/>
      <c r="K318" s="67">
        <f>I318/درآمد!$F$12</f>
        <v>0</v>
      </c>
      <c r="L318" s="45"/>
      <c r="M318" s="37">
        <v>0</v>
      </c>
      <c r="N318" s="45"/>
      <c r="O318" s="227">
        <v>0</v>
      </c>
      <c r="P318" s="45"/>
      <c r="Q318" s="41">
        <v>20000000</v>
      </c>
      <c r="R318" s="45"/>
      <c r="S318" s="41">
        <f t="shared" si="17"/>
        <v>20000000</v>
      </c>
      <c r="T318" s="45"/>
      <c r="U318" s="67">
        <f>S318/درآمد!$F$12</f>
        <v>4.2326070922268513E-5</v>
      </c>
      <c r="W318" s="58"/>
    </row>
    <row r="319" spans="1:23" ht="18.75" x14ac:dyDescent="0.2">
      <c r="A319" s="29" t="s">
        <v>693</v>
      </c>
      <c r="C319" s="37">
        <v>0</v>
      </c>
      <c r="D319" s="45"/>
      <c r="E319" s="41">
        <v>0</v>
      </c>
      <c r="F319" s="45"/>
      <c r="G319" s="41">
        <v>0</v>
      </c>
      <c r="H319" s="45"/>
      <c r="I319" s="41">
        <f t="shared" ref="I319:I335" si="18">C319+E319+G319</f>
        <v>0</v>
      </c>
      <c r="J319" s="45"/>
      <c r="K319" s="67">
        <f>I319/درآمد!$F$12</f>
        <v>0</v>
      </c>
      <c r="L319" s="45"/>
      <c r="M319" s="37">
        <v>0</v>
      </c>
      <c r="N319" s="45"/>
      <c r="O319" s="227">
        <v>0</v>
      </c>
      <c r="P319" s="45"/>
      <c r="Q319" s="41">
        <v>290587099</v>
      </c>
      <c r="R319" s="45"/>
      <c r="S319" s="41">
        <f t="shared" ref="S319:S335" si="19">M319+O319+Q319</f>
        <v>290587099</v>
      </c>
      <c r="T319" s="45"/>
      <c r="U319" s="67">
        <f>S319/درآمد!$F$12</f>
        <v>6.149705080685131E-4</v>
      </c>
      <c r="W319" s="58"/>
    </row>
    <row r="320" spans="1:23" ht="18.75" x14ac:dyDescent="0.2">
      <c r="A320" s="29" t="s">
        <v>694</v>
      </c>
      <c r="C320" s="37">
        <v>0</v>
      </c>
      <c r="D320" s="45"/>
      <c r="E320" s="41">
        <v>0</v>
      </c>
      <c r="F320" s="45"/>
      <c r="G320" s="41">
        <v>0</v>
      </c>
      <c r="H320" s="45"/>
      <c r="I320" s="41">
        <f t="shared" si="18"/>
        <v>0</v>
      </c>
      <c r="J320" s="45"/>
      <c r="K320" s="67">
        <f>I320/درآمد!$F$12</f>
        <v>0</v>
      </c>
      <c r="L320" s="45"/>
      <c r="M320" s="37">
        <v>0</v>
      </c>
      <c r="N320" s="45"/>
      <c r="O320" s="227">
        <v>0</v>
      </c>
      <c r="P320" s="45"/>
      <c r="Q320" s="41">
        <v>115301162</v>
      </c>
      <c r="R320" s="45"/>
      <c r="S320" s="41">
        <f t="shared" si="19"/>
        <v>115301162</v>
      </c>
      <c r="T320" s="45"/>
      <c r="U320" s="67">
        <f>S320/درآمد!$F$12</f>
        <v>2.4401225801159857E-4</v>
      </c>
      <c r="W320" s="58"/>
    </row>
    <row r="321" spans="1:23" ht="18.75" x14ac:dyDescent="0.2">
      <c r="A321" s="29" t="s">
        <v>695</v>
      </c>
      <c r="C321" s="37">
        <v>0</v>
      </c>
      <c r="D321" s="45"/>
      <c r="E321" s="41">
        <v>0</v>
      </c>
      <c r="F321" s="45"/>
      <c r="G321" s="41">
        <v>0</v>
      </c>
      <c r="H321" s="45"/>
      <c r="I321" s="41">
        <f t="shared" si="18"/>
        <v>0</v>
      </c>
      <c r="J321" s="45"/>
      <c r="K321" s="67">
        <f>I321/درآمد!$F$12</f>
        <v>0</v>
      </c>
      <c r="L321" s="45"/>
      <c r="M321" s="37">
        <v>0</v>
      </c>
      <c r="N321" s="45"/>
      <c r="O321" s="227">
        <v>0</v>
      </c>
      <c r="P321" s="45"/>
      <c r="Q321" s="41">
        <v>900298759</v>
      </c>
      <c r="R321" s="45"/>
      <c r="S321" s="41">
        <f t="shared" si="19"/>
        <v>900298759</v>
      </c>
      <c r="T321" s="45"/>
      <c r="U321" s="67">
        <f>S321/درآمد!$F$12</f>
        <v>1.9053054562332165E-3</v>
      </c>
      <c r="W321" s="58"/>
    </row>
    <row r="322" spans="1:23" ht="18.75" x14ac:dyDescent="0.2">
      <c r="A322" s="29" t="s">
        <v>696</v>
      </c>
      <c r="C322" s="37">
        <v>0</v>
      </c>
      <c r="D322" s="45"/>
      <c r="E322" s="41">
        <v>0</v>
      </c>
      <c r="F322" s="45"/>
      <c r="G322" s="41">
        <v>0</v>
      </c>
      <c r="H322" s="45"/>
      <c r="I322" s="41">
        <f t="shared" si="18"/>
        <v>0</v>
      </c>
      <c r="J322" s="45"/>
      <c r="K322" s="67">
        <f>I322/درآمد!$F$12</f>
        <v>0</v>
      </c>
      <c r="L322" s="45"/>
      <c r="M322" s="37">
        <v>0</v>
      </c>
      <c r="N322" s="45"/>
      <c r="O322" s="227">
        <v>0</v>
      </c>
      <c r="P322" s="45"/>
      <c r="Q322" s="41">
        <v>1943094173</v>
      </c>
      <c r="R322" s="45"/>
      <c r="S322" s="41">
        <f t="shared" si="19"/>
        <v>1943094173</v>
      </c>
      <c r="T322" s="45"/>
      <c r="U322" s="67">
        <f>S322/درآمد!$F$12</f>
        <v>4.1121770887522346E-3</v>
      </c>
      <c r="W322" s="58"/>
    </row>
    <row r="323" spans="1:23" ht="18.75" x14ac:dyDescent="0.2">
      <c r="A323" s="29" t="s">
        <v>697</v>
      </c>
      <c r="C323" s="37">
        <v>0</v>
      </c>
      <c r="D323" s="45"/>
      <c r="E323" s="41">
        <v>0</v>
      </c>
      <c r="F323" s="45"/>
      <c r="G323" s="41">
        <v>0</v>
      </c>
      <c r="H323" s="45"/>
      <c r="I323" s="41">
        <f t="shared" si="18"/>
        <v>0</v>
      </c>
      <c r="J323" s="45"/>
      <c r="K323" s="67">
        <f>I323/درآمد!$F$12</f>
        <v>0</v>
      </c>
      <c r="L323" s="45"/>
      <c r="M323" s="37">
        <v>0</v>
      </c>
      <c r="N323" s="45"/>
      <c r="O323" s="227">
        <v>0</v>
      </c>
      <c r="P323" s="45"/>
      <c r="Q323" s="41">
        <v>6979688551</v>
      </c>
      <c r="R323" s="45"/>
      <c r="S323" s="41">
        <f t="shared" si="19"/>
        <v>6979688551</v>
      </c>
      <c r="T323" s="45"/>
      <c r="U323" s="67">
        <f>S323/درآمد!$F$12</f>
        <v>1.4771139631248579E-2</v>
      </c>
      <c r="W323" s="58"/>
    </row>
    <row r="324" spans="1:23" ht="18.75" x14ac:dyDescent="0.2">
      <c r="A324" s="29" t="s">
        <v>698</v>
      </c>
      <c r="C324" s="37">
        <v>0</v>
      </c>
      <c r="D324" s="45"/>
      <c r="E324" s="41">
        <v>0</v>
      </c>
      <c r="F324" s="45"/>
      <c r="G324" s="41">
        <v>0</v>
      </c>
      <c r="H324" s="45"/>
      <c r="I324" s="41">
        <f t="shared" si="18"/>
        <v>0</v>
      </c>
      <c r="J324" s="45"/>
      <c r="K324" s="67">
        <f>I324/درآمد!$F$12</f>
        <v>0</v>
      </c>
      <c r="L324" s="45"/>
      <c r="M324" s="37">
        <v>0</v>
      </c>
      <c r="N324" s="45"/>
      <c r="O324" s="227">
        <v>0</v>
      </c>
      <c r="P324" s="45"/>
      <c r="Q324" s="41">
        <v>16444938642</v>
      </c>
      <c r="R324" s="45"/>
      <c r="S324" s="41">
        <f t="shared" si="19"/>
        <v>16444938642</v>
      </c>
      <c r="T324" s="45"/>
      <c r="U324" s="67">
        <f>S324/درآمد!$F$12</f>
        <v>3.4802481963682304E-2</v>
      </c>
      <c r="W324" s="58"/>
    </row>
    <row r="325" spans="1:23" ht="18.75" x14ac:dyDescent="0.2">
      <c r="A325" s="29" t="s">
        <v>699</v>
      </c>
      <c r="C325" s="37">
        <v>0</v>
      </c>
      <c r="D325" s="45"/>
      <c r="E325" s="41">
        <v>0</v>
      </c>
      <c r="F325" s="45"/>
      <c r="G325" s="41">
        <v>0</v>
      </c>
      <c r="H325" s="45"/>
      <c r="I325" s="41">
        <f t="shared" si="18"/>
        <v>0</v>
      </c>
      <c r="J325" s="45"/>
      <c r="K325" s="67">
        <f>I325/درآمد!$F$12</f>
        <v>0</v>
      </c>
      <c r="L325" s="45"/>
      <c r="M325" s="37">
        <v>0</v>
      </c>
      <c r="N325" s="45"/>
      <c r="O325" s="227">
        <v>0</v>
      </c>
      <c r="P325" s="45"/>
      <c r="Q325" s="41">
        <v>-101573133</v>
      </c>
      <c r="R325" s="45"/>
      <c r="S325" s="41">
        <f t="shared" si="19"/>
        <v>-101573133</v>
      </c>
      <c r="T325" s="45"/>
      <c r="U325" s="67">
        <f>S325/درآمد!$F$12</f>
        <v>-2.1495958155775063E-4</v>
      </c>
      <c r="W325" s="58"/>
    </row>
    <row r="326" spans="1:23" ht="18.75" x14ac:dyDescent="0.2">
      <c r="A326" s="29" t="s">
        <v>700</v>
      </c>
      <c r="C326" s="37">
        <v>0</v>
      </c>
      <c r="D326" s="45"/>
      <c r="E326" s="41">
        <v>0</v>
      </c>
      <c r="F326" s="45"/>
      <c r="G326" s="41">
        <v>0</v>
      </c>
      <c r="H326" s="45"/>
      <c r="I326" s="41">
        <f t="shared" si="18"/>
        <v>0</v>
      </c>
      <c r="J326" s="45"/>
      <c r="K326" s="67">
        <f>I326/درآمد!$F$12</f>
        <v>0</v>
      </c>
      <c r="L326" s="45"/>
      <c r="M326" s="37">
        <v>0</v>
      </c>
      <c r="N326" s="45"/>
      <c r="O326" s="227">
        <v>0</v>
      </c>
      <c r="P326" s="45"/>
      <c r="Q326" s="41">
        <v>-340346311</v>
      </c>
      <c r="R326" s="45"/>
      <c r="S326" s="41">
        <f t="shared" si="19"/>
        <v>-340346311</v>
      </c>
      <c r="T326" s="45"/>
      <c r="U326" s="67">
        <f>S326/درآمد!$F$12</f>
        <v>-7.2027610487592289E-4</v>
      </c>
      <c r="W326" s="58"/>
    </row>
    <row r="327" spans="1:23" ht="18.75" x14ac:dyDescent="0.2">
      <c r="A327" s="29" t="s">
        <v>701</v>
      </c>
      <c r="C327" s="37">
        <v>0</v>
      </c>
      <c r="D327" s="45"/>
      <c r="E327" s="41">
        <v>0</v>
      </c>
      <c r="F327" s="45"/>
      <c r="G327" s="41">
        <v>0</v>
      </c>
      <c r="H327" s="45"/>
      <c r="I327" s="41">
        <f t="shared" si="18"/>
        <v>0</v>
      </c>
      <c r="J327" s="45"/>
      <c r="K327" s="67">
        <f>I327/درآمد!$F$12</f>
        <v>0</v>
      </c>
      <c r="L327" s="45"/>
      <c r="M327" s="37">
        <v>0</v>
      </c>
      <c r="N327" s="45"/>
      <c r="O327" s="227">
        <v>0</v>
      </c>
      <c r="P327" s="45"/>
      <c r="Q327" s="41">
        <v>-466329030</v>
      </c>
      <c r="R327" s="45"/>
      <c r="S327" s="41">
        <f t="shared" si="19"/>
        <v>-466329030</v>
      </c>
      <c r="T327" s="45"/>
      <c r="U327" s="67">
        <f>S327/درآمد!$F$12</f>
        <v>-9.8689377984463415E-4</v>
      </c>
      <c r="W327" s="58"/>
    </row>
    <row r="328" spans="1:23" ht="18.75" x14ac:dyDescent="0.2">
      <c r="A328" s="29" t="s">
        <v>702</v>
      </c>
      <c r="C328" s="37">
        <v>0</v>
      </c>
      <c r="D328" s="45"/>
      <c r="E328" s="41">
        <v>0</v>
      </c>
      <c r="F328" s="45"/>
      <c r="G328" s="41">
        <v>0</v>
      </c>
      <c r="H328" s="45"/>
      <c r="I328" s="41">
        <f t="shared" si="18"/>
        <v>0</v>
      </c>
      <c r="J328" s="45"/>
      <c r="K328" s="67">
        <f>I328/درآمد!$F$12</f>
        <v>0</v>
      </c>
      <c r="L328" s="45"/>
      <c r="M328" s="37">
        <v>0</v>
      </c>
      <c r="N328" s="45"/>
      <c r="O328" s="227">
        <v>0</v>
      </c>
      <c r="P328" s="45"/>
      <c r="Q328" s="41">
        <v>69706371</v>
      </c>
      <c r="R328" s="45"/>
      <c r="S328" s="41">
        <f t="shared" si="19"/>
        <v>69706371</v>
      </c>
      <c r="T328" s="45"/>
      <c r="U328" s="67">
        <f>S328/درآمد!$F$12</f>
        <v>1.4751984013399805E-4</v>
      </c>
      <c r="W328" s="58"/>
    </row>
    <row r="329" spans="1:23" ht="18.75" x14ac:dyDescent="0.2">
      <c r="A329" s="29" t="s">
        <v>703</v>
      </c>
      <c r="C329" s="37">
        <v>0</v>
      </c>
      <c r="D329" s="45"/>
      <c r="E329" s="41">
        <v>0</v>
      </c>
      <c r="F329" s="45"/>
      <c r="G329" s="41">
        <v>0</v>
      </c>
      <c r="H329" s="45"/>
      <c r="I329" s="41">
        <f t="shared" si="18"/>
        <v>0</v>
      </c>
      <c r="J329" s="45"/>
      <c r="K329" s="67">
        <f>I329/درآمد!$F$12</f>
        <v>0</v>
      </c>
      <c r="L329" s="45"/>
      <c r="M329" s="37">
        <v>0</v>
      </c>
      <c r="N329" s="45"/>
      <c r="O329" s="227">
        <v>0</v>
      </c>
      <c r="P329" s="45"/>
      <c r="Q329" s="41">
        <v>-1404778220</v>
      </c>
      <c r="R329" s="45"/>
      <c r="S329" s="41">
        <f t="shared" si="19"/>
        <v>-1404778220</v>
      </c>
      <c r="T329" s="45"/>
      <c r="U329" s="67">
        <f>S329/درآمد!$F$12</f>
        <v>-2.9729371284889063E-3</v>
      </c>
      <c r="W329" s="58"/>
    </row>
    <row r="330" spans="1:23" ht="18.75" x14ac:dyDescent="0.2">
      <c r="A330" s="29" t="s">
        <v>704</v>
      </c>
      <c r="C330" s="37">
        <v>0</v>
      </c>
      <c r="D330" s="45"/>
      <c r="E330" s="41">
        <v>0</v>
      </c>
      <c r="F330" s="45"/>
      <c r="G330" s="41">
        <v>0</v>
      </c>
      <c r="H330" s="45"/>
      <c r="I330" s="41">
        <f t="shared" si="18"/>
        <v>0</v>
      </c>
      <c r="J330" s="45"/>
      <c r="K330" s="67">
        <f>I330/درآمد!$F$12</f>
        <v>0</v>
      </c>
      <c r="L330" s="45"/>
      <c r="M330" s="37">
        <v>0</v>
      </c>
      <c r="N330" s="45"/>
      <c r="O330" s="227">
        <v>0</v>
      </c>
      <c r="P330" s="45"/>
      <c r="Q330" s="41">
        <v>-106158650</v>
      </c>
      <c r="R330" s="45"/>
      <c r="S330" s="41">
        <f t="shared" si="19"/>
        <v>-106158650</v>
      </c>
      <c r="T330" s="45"/>
      <c r="U330" s="67">
        <f>S330/درآمد!$F$12</f>
        <v>-2.2466392744561401E-4</v>
      </c>
      <c r="W330" s="58"/>
    </row>
    <row r="331" spans="1:23" ht="18.75" x14ac:dyDescent="0.2">
      <c r="A331" s="29" t="s">
        <v>705</v>
      </c>
      <c r="C331" s="37">
        <v>0</v>
      </c>
      <c r="D331" s="45"/>
      <c r="E331" s="41">
        <v>0</v>
      </c>
      <c r="F331" s="45"/>
      <c r="G331" s="41">
        <v>0</v>
      </c>
      <c r="H331" s="45"/>
      <c r="I331" s="41">
        <f t="shared" si="18"/>
        <v>0</v>
      </c>
      <c r="J331" s="45"/>
      <c r="K331" s="67">
        <f>I331/درآمد!$F$12</f>
        <v>0</v>
      </c>
      <c r="L331" s="45"/>
      <c r="M331" s="37">
        <v>0</v>
      </c>
      <c r="N331" s="45"/>
      <c r="O331" s="227">
        <v>0</v>
      </c>
      <c r="P331" s="45"/>
      <c r="Q331" s="41">
        <v>732804255</v>
      </c>
      <c r="R331" s="45"/>
      <c r="S331" s="41">
        <f t="shared" si="19"/>
        <v>732804255</v>
      </c>
      <c r="T331" s="45"/>
      <c r="U331" s="67">
        <f>S331/درآمد!$F$12</f>
        <v>1.550836243463507E-3</v>
      </c>
      <c r="W331" s="58"/>
    </row>
    <row r="332" spans="1:23" ht="18.75" x14ac:dyDescent="0.2">
      <c r="A332" s="29" t="s">
        <v>706</v>
      </c>
      <c r="C332" s="37">
        <v>0</v>
      </c>
      <c r="D332" s="45"/>
      <c r="E332" s="41">
        <v>0</v>
      </c>
      <c r="F332" s="45"/>
      <c r="G332" s="41">
        <v>0</v>
      </c>
      <c r="H332" s="45"/>
      <c r="I332" s="41">
        <f t="shared" si="18"/>
        <v>0</v>
      </c>
      <c r="J332" s="45"/>
      <c r="K332" s="67">
        <f>I332/درآمد!$F$12</f>
        <v>0</v>
      </c>
      <c r="L332" s="45"/>
      <c r="M332" s="37">
        <v>0</v>
      </c>
      <c r="N332" s="45"/>
      <c r="O332" s="227">
        <v>0</v>
      </c>
      <c r="P332" s="45"/>
      <c r="Q332" s="41">
        <v>1759386240</v>
      </c>
      <c r="R332" s="45"/>
      <c r="S332" s="41">
        <f t="shared" si="19"/>
        <v>1759386240</v>
      </c>
      <c r="T332" s="45"/>
      <c r="U332" s="67">
        <f>S332/درآمد!$F$12</f>
        <v>3.7233953386951665E-3</v>
      </c>
      <c r="W332" s="58"/>
    </row>
    <row r="333" spans="1:23" ht="18.75" x14ac:dyDescent="0.2">
      <c r="A333" s="29" t="s">
        <v>707</v>
      </c>
      <c r="C333" s="37">
        <v>0</v>
      </c>
      <c r="D333" s="45"/>
      <c r="E333" s="41">
        <v>0</v>
      </c>
      <c r="F333" s="45"/>
      <c r="G333" s="41">
        <v>0</v>
      </c>
      <c r="H333" s="45"/>
      <c r="I333" s="41">
        <f t="shared" si="18"/>
        <v>0</v>
      </c>
      <c r="J333" s="45"/>
      <c r="K333" s="67">
        <f>I333/درآمد!$F$12</f>
        <v>0</v>
      </c>
      <c r="L333" s="45"/>
      <c r="M333" s="37">
        <v>0</v>
      </c>
      <c r="N333" s="45"/>
      <c r="O333" s="227">
        <v>0</v>
      </c>
      <c r="P333" s="45"/>
      <c r="Q333" s="41">
        <v>1227840979</v>
      </c>
      <c r="R333" s="45"/>
      <c r="S333" s="41">
        <f t="shared" si="19"/>
        <v>1227840979</v>
      </c>
      <c r="T333" s="45"/>
      <c r="U333" s="67">
        <f>S333/درآمد!$F$12</f>
        <v>2.5984842179210803E-3</v>
      </c>
      <c r="W333" s="58"/>
    </row>
    <row r="334" spans="1:23" ht="18.75" x14ac:dyDescent="0.2">
      <c r="A334" s="29" t="s">
        <v>708</v>
      </c>
      <c r="C334" s="37">
        <v>0</v>
      </c>
      <c r="D334" s="45"/>
      <c r="E334" s="41">
        <v>0</v>
      </c>
      <c r="F334" s="45"/>
      <c r="G334" s="41">
        <v>0</v>
      </c>
      <c r="H334" s="45"/>
      <c r="I334" s="41">
        <f t="shared" si="18"/>
        <v>0</v>
      </c>
      <c r="J334" s="45"/>
      <c r="K334" s="67">
        <f>I334/درآمد!$F$12</f>
        <v>0</v>
      </c>
      <c r="L334" s="45"/>
      <c r="M334" s="37">
        <v>0</v>
      </c>
      <c r="N334" s="45"/>
      <c r="O334" s="227">
        <v>0</v>
      </c>
      <c r="P334" s="45"/>
      <c r="Q334" s="41">
        <v>9457003869</v>
      </c>
      <c r="R334" s="45"/>
      <c r="S334" s="41">
        <f t="shared" si="19"/>
        <v>9457003869</v>
      </c>
      <c r="T334" s="45"/>
      <c r="U334" s="67">
        <f>S334/درآمد!$F$12</f>
        <v>2.0013890823573088E-2</v>
      </c>
      <c r="W334" s="58"/>
    </row>
    <row r="335" spans="1:23" ht="18.75" x14ac:dyDescent="0.2">
      <c r="A335" s="29" t="s">
        <v>709</v>
      </c>
      <c r="C335" s="37">
        <v>0</v>
      </c>
      <c r="D335" s="45"/>
      <c r="E335" s="41">
        <v>0</v>
      </c>
      <c r="F335" s="45"/>
      <c r="G335" s="41">
        <v>0</v>
      </c>
      <c r="H335" s="45"/>
      <c r="I335" s="41">
        <f t="shared" si="18"/>
        <v>0</v>
      </c>
      <c r="J335" s="45"/>
      <c r="K335" s="67">
        <f>I335/درآمد!$F$12</f>
        <v>0</v>
      </c>
      <c r="L335" s="45"/>
      <c r="M335" s="37">
        <v>0</v>
      </c>
      <c r="N335" s="45"/>
      <c r="O335" s="227">
        <v>0</v>
      </c>
      <c r="P335" s="45"/>
      <c r="Q335" s="41">
        <v>1941392792</v>
      </c>
      <c r="R335" s="45"/>
      <c r="S335" s="41">
        <f t="shared" si="19"/>
        <v>1941392792</v>
      </c>
      <c r="T335" s="45"/>
      <c r="U335" s="67">
        <f>S335/درآمد!$F$12</f>
        <v>4.108576450108644E-3</v>
      </c>
      <c r="W335" s="58"/>
    </row>
    <row r="336" spans="1:23" ht="16.5" customHeight="1" x14ac:dyDescent="0.2">
      <c r="A336" s="29" t="s">
        <v>713</v>
      </c>
      <c r="C336" s="37">
        <v>0</v>
      </c>
      <c r="D336" s="45"/>
      <c r="E336" s="41">
        <v>0</v>
      </c>
      <c r="F336" s="45"/>
      <c r="G336" s="41">
        <v>0</v>
      </c>
      <c r="H336" s="45"/>
      <c r="I336" s="41">
        <f t="shared" si="16"/>
        <v>0</v>
      </c>
      <c r="J336" s="45"/>
      <c r="K336" s="67">
        <f>I336/درآمد!$F$12</f>
        <v>0</v>
      </c>
      <c r="L336" s="45"/>
      <c r="M336" s="37">
        <v>0</v>
      </c>
      <c r="N336" s="45"/>
      <c r="O336" s="227">
        <v>0</v>
      </c>
      <c r="P336" s="45"/>
      <c r="Q336" s="41">
        <v>10700770</v>
      </c>
      <c r="R336" s="45"/>
      <c r="S336" s="41">
        <f t="shared" si="17"/>
        <v>10700770</v>
      </c>
      <c r="T336" s="45"/>
      <c r="U336" s="67">
        <f>S336/درآمد!$F$12</f>
        <v>2.2646077497144162E-5</v>
      </c>
      <c r="W336" s="58"/>
    </row>
    <row r="337" spans="1:23" ht="16.5" customHeight="1" x14ac:dyDescent="0.2">
      <c r="A337" s="29" t="s">
        <v>714</v>
      </c>
      <c r="C337" s="37">
        <v>0</v>
      </c>
      <c r="D337" s="45"/>
      <c r="E337" s="41">
        <v>0</v>
      </c>
      <c r="F337" s="45"/>
      <c r="G337" s="41">
        <v>0</v>
      </c>
      <c r="H337" s="45"/>
      <c r="I337" s="41">
        <f t="shared" si="16"/>
        <v>0</v>
      </c>
      <c r="J337" s="45"/>
      <c r="K337" s="67">
        <f>I337/درآمد!$F$12</f>
        <v>0</v>
      </c>
      <c r="L337" s="45"/>
      <c r="M337" s="37">
        <v>0</v>
      </c>
      <c r="N337" s="45"/>
      <c r="O337" s="227">
        <v>0</v>
      </c>
      <c r="P337" s="45"/>
      <c r="Q337" s="41">
        <v>13940485</v>
      </c>
      <c r="R337" s="45"/>
      <c r="S337" s="41">
        <f t="shared" si="17"/>
        <v>13940485</v>
      </c>
      <c r="T337" s="45"/>
      <c r="U337" s="67">
        <f>S337/درآمد!$F$12</f>
        <v>2.9502297840041021E-5</v>
      </c>
      <c r="W337" s="58"/>
    </row>
    <row r="338" spans="1:23" ht="16.5" customHeight="1" x14ac:dyDescent="0.2">
      <c r="A338" s="29" t="s">
        <v>715</v>
      </c>
      <c r="C338" s="37">
        <v>0</v>
      </c>
      <c r="D338" s="45"/>
      <c r="E338" s="41">
        <v>0</v>
      </c>
      <c r="F338" s="45"/>
      <c r="G338" s="41">
        <v>0</v>
      </c>
      <c r="H338" s="45"/>
      <c r="I338" s="41">
        <f t="shared" si="16"/>
        <v>0</v>
      </c>
      <c r="J338" s="45"/>
      <c r="K338" s="67">
        <f>I338/درآمد!$F$12</f>
        <v>0</v>
      </c>
      <c r="L338" s="45"/>
      <c r="M338" s="37">
        <v>0</v>
      </c>
      <c r="N338" s="45"/>
      <c r="O338" s="227">
        <v>0</v>
      </c>
      <c r="P338" s="45"/>
      <c r="Q338" s="41">
        <v>70825</v>
      </c>
      <c r="R338" s="45"/>
      <c r="S338" s="41">
        <f t="shared" si="17"/>
        <v>70825</v>
      </c>
      <c r="T338" s="45"/>
      <c r="U338" s="67">
        <f>S338/درآمد!$F$12</f>
        <v>1.4988719865348338E-7</v>
      </c>
      <c r="W338" s="58"/>
    </row>
    <row r="339" spans="1:23" ht="16.5" customHeight="1" x14ac:dyDescent="0.2">
      <c r="A339" s="29" t="s">
        <v>716</v>
      </c>
      <c r="C339" s="37">
        <v>0</v>
      </c>
      <c r="D339" s="45"/>
      <c r="E339" s="41">
        <v>0</v>
      </c>
      <c r="F339" s="45"/>
      <c r="G339" s="41">
        <v>0</v>
      </c>
      <c r="H339" s="45"/>
      <c r="I339" s="41">
        <f t="shared" si="16"/>
        <v>0</v>
      </c>
      <c r="J339" s="45"/>
      <c r="K339" s="67">
        <f>I339/درآمد!$F$12</f>
        <v>0</v>
      </c>
      <c r="L339" s="45"/>
      <c r="M339" s="37">
        <v>0</v>
      </c>
      <c r="N339" s="45"/>
      <c r="O339" s="227">
        <v>0</v>
      </c>
      <c r="P339" s="45"/>
      <c r="Q339" s="41">
        <v>862426826</v>
      </c>
      <c r="R339" s="45"/>
      <c r="S339" s="41">
        <f t="shared" si="17"/>
        <v>862426826</v>
      </c>
      <c r="T339" s="45"/>
      <c r="U339" s="67">
        <f>S339/درآمد!$F$12</f>
        <v>1.8251569501271463E-3</v>
      </c>
      <c r="W339" s="58"/>
    </row>
    <row r="340" spans="1:23" ht="16.5" customHeight="1" x14ac:dyDescent="0.2">
      <c r="A340" s="29" t="s">
        <v>717</v>
      </c>
      <c r="C340" s="37">
        <v>0</v>
      </c>
      <c r="D340" s="45"/>
      <c r="E340" s="41">
        <v>0</v>
      </c>
      <c r="F340" s="45"/>
      <c r="G340" s="41">
        <v>0</v>
      </c>
      <c r="H340" s="45"/>
      <c r="I340" s="41">
        <f t="shared" si="16"/>
        <v>0</v>
      </c>
      <c r="J340" s="45"/>
      <c r="K340" s="67">
        <f>I340/درآمد!$F$12</f>
        <v>0</v>
      </c>
      <c r="L340" s="45"/>
      <c r="M340" s="37">
        <v>0</v>
      </c>
      <c r="N340" s="45"/>
      <c r="O340" s="227">
        <v>0</v>
      </c>
      <c r="P340" s="45"/>
      <c r="Q340" s="41">
        <v>64655486</v>
      </c>
      <c r="R340" s="45"/>
      <c r="S340" s="41">
        <f t="shared" si="17"/>
        <v>64655486</v>
      </c>
      <c r="T340" s="45"/>
      <c r="U340" s="67">
        <f>S340/درآمد!$F$12</f>
        <v>1.3683063429748696E-4</v>
      </c>
      <c r="W340" s="58"/>
    </row>
    <row r="341" spans="1:23" ht="16.5" customHeight="1" x14ac:dyDescent="0.2">
      <c r="A341" s="29" t="s">
        <v>718</v>
      </c>
      <c r="C341" s="37">
        <v>0</v>
      </c>
      <c r="D341" s="45"/>
      <c r="E341" s="41">
        <v>0</v>
      </c>
      <c r="F341" s="45"/>
      <c r="G341" s="41">
        <v>0</v>
      </c>
      <c r="H341" s="45"/>
      <c r="I341" s="41">
        <f t="shared" si="16"/>
        <v>0</v>
      </c>
      <c r="J341" s="45"/>
      <c r="K341" s="67">
        <f>I341/درآمد!$F$12</f>
        <v>0</v>
      </c>
      <c r="L341" s="45"/>
      <c r="M341" s="37">
        <v>0</v>
      </c>
      <c r="N341" s="45"/>
      <c r="O341" s="227">
        <v>0</v>
      </c>
      <c r="P341" s="45"/>
      <c r="Q341" s="41">
        <v>961911776</v>
      </c>
      <c r="R341" s="45"/>
      <c r="S341" s="41">
        <f t="shared" si="17"/>
        <v>961911776</v>
      </c>
      <c r="T341" s="45"/>
      <c r="U341" s="67">
        <f>S341/درآمد!$F$12</f>
        <v>2.0356973025970632E-3</v>
      </c>
      <c r="W341" s="58"/>
    </row>
    <row r="342" spans="1:23" ht="16.5" customHeight="1" x14ac:dyDescent="0.2">
      <c r="A342" s="29" t="s">
        <v>719</v>
      </c>
      <c r="C342" s="37">
        <v>0</v>
      </c>
      <c r="D342" s="45"/>
      <c r="E342" s="41">
        <v>0</v>
      </c>
      <c r="F342" s="45"/>
      <c r="G342" s="41">
        <v>0</v>
      </c>
      <c r="H342" s="45"/>
      <c r="I342" s="41">
        <f t="shared" si="16"/>
        <v>0</v>
      </c>
      <c r="J342" s="45"/>
      <c r="K342" s="67">
        <f>I342/درآمد!$F$12</f>
        <v>0</v>
      </c>
      <c r="L342" s="45"/>
      <c r="M342" s="37">
        <v>0</v>
      </c>
      <c r="N342" s="45"/>
      <c r="O342" s="227">
        <v>0</v>
      </c>
      <c r="P342" s="45"/>
      <c r="Q342" s="41">
        <v>21420000</v>
      </c>
      <c r="R342" s="45"/>
      <c r="S342" s="41">
        <f t="shared" si="17"/>
        <v>21420000</v>
      </c>
      <c r="T342" s="45"/>
      <c r="U342" s="67">
        <f>S342/درآمد!$F$12</f>
        <v>4.5331221957749581E-5</v>
      </c>
      <c r="W342" s="58"/>
    </row>
    <row r="343" spans="1:23" ht="16.5" customHeight="1" x14ac:dyDescent="0.2">
      <c r="A343" s="29" t="s">
        <v>720</v>
      </c>
      <c r="C343" s="37">
        <v>0</v>
      </c>
      <c r="D343" s="45"/>
      <c r="E343" s="41">
        <v>0</v>
      </c>
      <c r="F343" s="45"/>
      <c r="G343" s="41">
        <v>0</v>
      </c>
      <c r="H343" s="45"/>
      <c r="I343" s="41">
        <f t="shared" si="16"/>
        <v>0</v>
      </c>
      <c r="J343" s="45"/>
      <c r="K343" s="67">
        <f>I343/درآمد!$F$12</f>
        <v>0</v>
      </c>
      <c r="L343" s="45"/>
      <c r="M343" s="37">
        <v>0</v>
      </c>
      <c r="N343" s="45"/>
      <c r="O343" s="227">
        <v>0</v>
      </c>
      <c r="P343" s="45"/>
      <c r="Q343" s="41">
        <v>309810148</v>
      </c>
      <c r="R343" s="45"/>
      <c r="S343" s="41">
        <f t="shared" si="17"/>
        <v>309810148</v>
      </c>
      <c r="T343" s="45"/>
      <c r="U343" s="67">
        <f>S343/درآمد!$F$12</f>
        <v>6.5565231483432523E-4</v>
      </c>
      <c r="W343" s="58"/>
    </row>
    <row r="344" spans="1:23" ht="16.5" customHeight="1" x14ac:dyDescent="0.2">
      <c r="A344" s="29" t="s">
        <v>721</v>
      </c>
      <c r="C344" s="37">
        <v>0</v>
      </c>
      <c r="D344" s="45"/>
      <c r="E344" s="41">
        <v>0</v>
      </c>
      <c r="F344" s="45"/>
      <c r="G344" s="41">
        <v>0</v>
      </c>
      <c r="H344" s="45"/>
      <c r="I344" s="41">
        <f t="shared" si="16"/>
        <v>0</v>
      </c>
      <c r="J344" s="45"/>
      <c r="K344" s="67">
        <f>I344/درآمد!$F$12</f>
        <v>0</v>
      </c>
      <c r="L344" s="45"/>
      <c r="M344" s="37">
        <v>0</v>
      </c>
      <c r="N344" s="45"/>
      <c r="O344" s="227">
        <v>0</v>
      </c>
      <c r="P344" s="45"/>
      <c r="Q344" s="41">
        <v>-11200013</v>
      </c>
      <c r="R344" s="45"/>
      <c r="S344" s="41">
        <f t="shared" si="17"/>
        <v>-11200013</v>
      </c>
      <c r="T344" s="45"/>
      <c r="U344" s="67">
        <f>S344/درآمد!$F$12</f>
        <v>-2.3702627228416467E-5</v>
      </c>
      <c r="W344" s="58"/>
    </row>
    <row r="345" spans="1:23" ht="16.5" customHeight="1" x14ac:dyDescent="0.2">
      <c r="A345" s="29" t="s">
        <v>722</v>
      </c>
      <c r="C345" s="37">
        <v>0</v>
      </c>
      <c r="D345" s="45"/>
      <c r="E345" s="41">
        <v>0</v>
      </c>
      <c r="F345" s="45"/>
      <c r="G345" s="41">
        <v>0</v>
      </c>
      <c r="H345" s="45"/>
      <c r="I345" s="41">
        <f t="shared" si="16"/>
        <v>0</v>
      </c>
      <c r="J345" s="45"/>
      <c r="K345" s="67">
        <f>I345/درآمد!$F$12</f>
        <v>0</v>
      </c>
      <c r="L345" s="45"/>
      <c r="M345" s="37">
        <v>0</v>
      </c>
      <c r="N345" s="45"/>
      <c r="O345" s="227">
        <v>0</v>
      </c>
      <c r="P345" s="45"/>
      <c r="Q345" s="41">
        <v>-18815035</v>
      </c>
      <c r="R345" s="45"/>
      <c r="S345" s="41">
        <f t="shared" si="17"/>
        <v>-18815035</v>
      </c>
      <c r="T345" s="45"/>
      <c r="U345" s="67">
        <f>S345/درآمد!$F$12</f>
        <v>-3.9818325290748219E-5</v>
      </c>
      <c r="W345" s="58"/>
    </row>
    <row r="346" spans="1:23" ht="16.5" customHeight="1" x14ac:dyDescent="0.2">
      <c r="A346" s="29" t="s">
        <v>723</v>
      </c>
      <c r="C346" s="37">
        <v>0</v>
      </c>
      <c r="D346" s="45"/>
      <c r="E346" s="41">
        <v>0</v>
      </c>
      <c r="F346" s="45"/>
      <c r="G346" s="41">
        <v>0</v>
      </c>
      <c r="H346" s="45"/>
      <c r="I346" s="41">
        <f t="shared" si="16"/>
        <v>0</v>
      </c>
      <c r="J346" s="45"/>
      <c r="K346" s="67">
        <f>I346/درآمد!$F$12</f>
        <v>0</v>
      </c>
      <c r="L346" s="45"/>
      <c r="M346" s="37">
        <v>0</v>
      </c>
      <c r="N346" s="45"/>
      <c r="O346" s="227">
        <v>0</v>
      </c>
      <c r="P346" s="45"/>
      <c r="Q346" s="41">
        <v>-23555941</v>
      </c>
      <c r="R346" s="45"/>
      <c r="S346" s="41">
        <f t="shared" si="17"/>
        <v>-23555941</v>
      </c>
      <c r="T346" s="45"/>
      <c r="U346" s="67">
        <f>S346/درآمد!$F$12</f>
        <v>-4.9851521470338638E-5</v>
      </c>
      <c r="W346" s="58"/>
    </row>
    <row r="347" spans="1:23" ht="16.5" customHeight="1" x14ac:dyDescent="0.2">
      <c r="A347" s="29" t="s">
        <v>724</v>
      </c>
      <c r="C347" s="37">
        <v>0</v>
      </c>
      <c r="D347" s="45"/>
      <c r="E347" s="41">
        <v>0</v>
      </c>
      <c r="F347" s="45"/>
      <c r="G347" s="41">
        <v>0</v>
      </c>
      <c r="H347" s="45"/>
      <c r="I347" s="41">
        <f t="shared" si="16"/>
        <v>0</v>
      </c>
      <c r="J347" s="45"/>
      <c r="K347" s="67">
        <f>I347/درآمد!$F$12</f>
        <v>0</v>
      </c>
      <c r="L347" s="45"/>
      <c r="M347" s="37">
        <v>0</v>
      </c>
      <c r="N347" s="45"/>
      <c r="O347" s="227">
        <v>0</v>
      </c>
      <c r="P347" s="45"/>
      <c r="Q347" s="41">
        <v>-5784047</v>
      </c>
      <c r="R347" s="45"/>
      <c r="S347" s="41">
        <f t="shared" si="17"/>
        <v>-5784047</v>
      </c>
      <c r="T347" s="45"/>
      <c r="U347" s="67">
        <f>S347/درآمد!$F$12</f>
        <v>-1.2240799176986722E-5</v>
      </c>
      <c r="W347" s="58"/>
    </row>
    <row r="348" spans="1:23" ht="16.5" customHeight="1" x14ac:dyDescent="0.2">
      <c r="A348" s="29" t="s">
        <v>725</v>
      </c>
      <c r="C348" s="37">
        <v>0</v>
      </c>
      <c r="D348" s="45"/>
      <c r="E348" s="41">
        <v>0</v>
      </c>
      <c r="F348" s="45"/>
      <c r="G348" s="41">
        <v>0</v>
      </c>
      <c r="H348" s="45"/>
      <c r="I348" s="41">
        <f t="shared" si="16"/>
        <v>0</v>
      </c>
      <c r="J348" s="45"/>
      <c r="K348" s="67">
        <f>I348/درآمد!$F$12</f>
        <v>0</v>
      </c>
      <c r="L348" s="45"/>
      <c r="M348" s="37">
        <v>0</v>
      </c>
      <c r="N348" s="45"/>
      <c r="O348" s="227">
        <v>0</v>
      </c>
      <c r="P348" s="45"/>
      <c r="Q348" s="41">
        <v>64773571</v>
      </c>
      <c r="R348" s="45"/>
      <c r="S348" s="41">
        <f t="shared" si="17"/>
        <v>64773571</v>
      </c>
      <c r="T348" s="45"/>
      <c r="U348" s="67">
        <f>S348/درآمد!$F$12</f>
        <v>1.3708053800172976E-4</v>
      </c>
      <c r="W348" s="58"/>
    </row>
    <row r="349" spans="1:23" ht="16.5" customHeight="1" x14ac:dyDescent="0.2">
      <c r="A349" s="29" t="s">
        <v>726</v>
      </c>
      <c r="C349" s="37">
        <v>0</v>
      </c>
      <c r="D349" s="45"/>
      <c r="E349" s="41">
        <v>0</v>
      </c>
      <c r="F349" s="45"/>
      <c r="G349" s="41">
        <v>0</v>
      </c>
      <c r="H349" s="45"/>
      <c r="I349" s="41">
        <f t="shared" si="16"/>
        <v>0</v>
      </c>
      <c r="J349" s="45"/>
      <c r="K349" s="67">
        <f>I349/درآمد!$F$12</f>
        <v>0</v>
      </c>
      <c r="L349" s="45"/>
      <c r="M349" s="37">
        <v>0</v>
      </c>
      <c r="N349" s="45"/>
      <c r="O349" s="227">
        <v>0</v>
      </c>
      <c r="P349" s="45"/>
      <c r="Q349" s="41">
        <v>-7514179</v>
      </c>
      <c r="R349" s="45"/>
      <c r="S349" s="41">
        <f t="shared" si="17"/>
        <v>-7514179</v>
      </c>
      <c r="T349" s="45"/>
      <c r="U349" s="67">
        <f>S349/درآمد!$F$12</f>
        <v>-1.5902283663831036E-5</v>
      </c>
      <c r="W349" s="58"/>
    </row>
    <row r="350" spans="1:23" ht="16.5" customHeight="1" x14ac:dyDescent="0.2">
      <c r="A350" s="29" t="s">
        <v>727</v>
      </c>
      <c r="C350" s="37">
        <v>0</v>
      </c>
      <c r="D350" s="45"/>
      <c r="E350" s="41">
        <v>0</v>
      </c>
      <c r="F350" s="45"/>
      <c r="G350" s="41">
        <v>0</v>
      </c>
      <c r="H350" s="45"/>
      <c r="I350" s="41">
        <f t="shared" si="16"/>
        <v>0</v>
      </c>
      <c r="J350" s="45"/>
      <c r="K350" s="67">
        <f>I350/درآمد!$F$12</f>
        <v>0</v>
      </c>
      <c r="L350" s="45"/>
      <c r="M350" s="37">
        <v>0</v>
      </c>
      <c r="N350" s="45"/>
      <c r="O350" s="227">
        <v>0</v>
      </c>
      <c r="P350" s="45"/>
      <c r="Q350" s="41">
        <v>4754305525</v>
      </c>
      <c r="R350" s="45"/>
      <c r="S350" s="41">
        <f t="shared" si="17"/>
        <v>4754305525</v>
      </c>
      <c r="T350" s="45"/>
      <c r="U350" s="67">
        <f>S350/درآمد!$F$12</f>
        <v>1.0061553641864153E-2</v>
      </c>
      <c r="W350" s="58"/>
    </row>
    <row r="351" spans="1:23" ht="16.5" customHeight="1" x14ac:dyDescent="0.2">
      <c r="A351" s="29" t="s">
        <v>728</v>
      </c>
      <c r="C351" s="37">
        <v>0</v>
      </c>
      <c r="D351" s="45"/>
      <c r="E351" s="41">
        <v>0</v>
      </c>
      <c r="F351" s="45"/>
      <c r="G351" s="41">
        <v>0</v>
      </c>
      <c r="H351" s="45"/>
      <c r="I351" s="41">
        <f t="shared" si="16"/>
        <v>0</v>
      </c>
      <c r="J351" s="45"/>
      <c r="K351" s="67">
        <f>I351/درآمد!$F$12</f>
        <v>0</v>
      </c>
      <c r="L351" s="45"/>
      <c r="M351" s="37">
        <v>0</v>
      </c>
      <c r="N351" s="45"/>
      <c r="O351" s="227">
        <v>0</v>
      </c>
      <c r="P351" s="45"/>
      <c r="Q351" s="41">
        <v>4455456226</v>
      </c>
      <c r="R351" s="45"/>
      <c r="S351" s="41">
        <f t="shared" si="17"/>
        <v>4455456226</v>
      </c>
      <c r="T351" s="45"/>
      <c r="U351" s="67">
        <f>S351/درآمد!$F$12</f>
        <v>9.4290978106369404E-3</v>
      </c>
      <c r="W351" s="58"/>
    </row>
    <row r="352" spans="1:23" ht="16.5" customHeight="1" x14ac:dyDescent="0.2">
      <c r="A352" s="29" t="s">
        <v>729</v>
      </c>
      <c r="C352" s="37">
        <v>0</v>
      </c>
      <c r="D352" s="45"/>
      <c r="E352" s="41">
        <v>0</v>
      </c>
      <c r="F352" s="45"/>
      <c r="G352" s="41">
        <v>0</v>
      </c>
      <c r="H352" s="45"/>
      <c r="I352" s="41">
        <f t="shared" si="16"/>
        <v>0</v>
      </c>
      <c r="J352" s="45"/>
      <c r="K352" s="67">
        <f>I352/درآمد!$F$12</f>
        <v>0</v>
      </c>
      <c r="L352" s="45"/>
      <c r="M352" s="37">
        <v>0</v>
      </c>
      <c r="N352" s="45"/>
      <c r="O352" s="227">
        <v>0</v>
      </c>
      <c r="P352" s="45"/>
      <c r="Q352" s="41">
        <v>398692065</v>
      </c>
      <c r="R352" s="45"/>
      <c r="S352" s="41">
        <f t="shared" si="17"/>
        <v>398692065</v>
      </c>
      <c r="T352" s="45"/>
      <c r="U352" s="67">
        <f>S352/درآمد!$F$12</f>
        <v>8.4375343096678443E-4</v>
      </c>
      <c r="W352" s="58"/>
    </row>
    <row r="353" spans="1:23" ht="16.5" customHeight="1" x14ac:dyDescent="0.2">
      <c r="A353" s="29" t="s">
        <v>730</v>
      </c>
      <c r="C353" s="37">
        <v>0</v>
      </c>
      <c r="D353" s="45"/>
      <c r="E353" s="41">
        <v>0</v>
      </c>
      <c r="F353" s="45"/>
      <c r="G353" s="41">
        <v>0</v>
      </c>
      <c r="H353" s="45"/>
      <c r="I353" s="41">
        <f t="shared" si="16"/>
        <v>0</v>
      </c>
      <c r="J353" s="45"/>
      <c r="K353" s="67">
        <f>I353/درآمد!$F$12</f>
        <v>0</v>
      </c>
      <c r="L353" s="45"/>
      <c r="M353" s="37">
        <v>0</v>
      </c>
      <c r="N353" s="45"/>
      <c r="O353" s="227">
        <v>0</v>
      </c>
      <c r="P353" s="45"/>
      <c r="Q353" s="41">
        <v>840019999</v>
      </c>
      <c r="R353" s="45"/>
      <c r="S353" s="41">
        <f t="shared" si="17"/>
        <v>840019999</v>
      </c>
      <c r="T353" s="45"/>
      <c r="U353" s="67">
        <f>S353/درآمد!$F$12</f>
        <v>1.7777373026898963E-3</v>
      </c>
      <c r="W353" s="58"/>
    </row>
    <row r="354" spans="1:23" ht="16.5" customHeight="1" x14ac:dyDescent="0.2">
      <c r="A354" s="29" t="s">
        <v>731</v>
      </c>
      <c r="C354" s="37">
        <v>0</v>
      </c>
      <c r="D354" s="45"/>
      <c r="E354" s="41">
        <v>0</v>
      </c>
      <c r="F354" s="45"/>
      <c r="G354" s="41">
        <v>0</v>
      </c>
      <c r="H354" s="45"/>
      <c r="I354" s="41">
        <f t="shared" si="16"/>
        <v>0</v>
      </c>
      <c r="J354" s="45"/>
      <c r="K354" s="67">
        <f>I354/درآمد!$F$12</f>
        <v>0</v>
      </c>
      <c r="L354" s="45"/>
      <c r="M354" s="37">
        <v>0</v>
      </c>
      <c r="N354" s="45"/>
      <c r="O354" s="227">
        <v>0</v>
      </c>
      <c r="P354" s="45"/>
      <c r="Q354" s="41">
        <v>602258</v>
      </c>
      <c r="R354" s="45"/>
      <c r="S354" s="41">
        <f t="shared" si="17"/>
        <v>602258</v>
      </c>
      <c r="T354" s="45"/>
      <c r="U354" s="67">
        <f>S354/درآمد!$F$12</f>
        <v>1.2745607410751795E-6</v>
      </c>
      <c r="W354" s="58"/>
    </row>
    <row r="355" spans="1:23" ht="16.5" customHeight="1" x14ac:dyDescent="0.2">
      <c r="A355" s="29" t="s">
        <v>732</v>
      </c>
      <c r="C355" s="37">
        <v>0</v>
      </c>
      <c r="D355" s="45"/>
      <c r="E355" s="41">
        <v>0</v>
      </c>
      <c r="F355" s="45"/>
      <c r="G355" s="41">
        <v>0</v>
      </c>
      <c r="H355" s="45"/>
      <c r="I355" s="41">
        <f t="shared" si="16"/>
        <v>0</v>
      </c>
      <c r="J355" s="45"/>
      <c r="K355" s="67">
        <f>I355/درآمد!$F$12</f>
        <v>0</v>
      </c>
      <c r="L355" s="45"/>
      <c r="M355" s="37">
        <v>0</v>
      </c>
      <c r="N355" s="45"/>
      <c r="O355" s="227">
        <v>0</v>
      </c>
      <c r="P355" s="45"/>
      <c r="Q355" s="41">
        <v>10526066</v>
      </c>
      <c r="R355" s="45"/>
      <c r="S355" s="41">
        <f t="shared" si="17"/>
        <v>10526066</v>
      </c>
      <c r="T355" s="45"/>
      <c r="U355" s="67">
        <f>S355/درآمد!$F$12</f>
        <v>2.2276350802423963E-5</v>
      </c>
      <c r="W355" s="58"/>
    </row>
    <row r="356" spans="1:23" ht="16.5" customHeight="1" x14ac:dyDescent="0.2">
      <c r="A356" s="29" t="s">
        <v>733</v>
      </c>
      <c r="C356" s="37">
        <v>0</v>
      </c>
      <c r="D356" s="45"/>
      <c r="E356" s="41">
        <v>0</v>
      </c>
      <c r="F356" s="45"/>
      <c r="G356" s="41">
        <v>0</v>
      </c>
      <c r="H356" s="45"/>
      <c r="I356" s="41">
        <f t="shared" si="16"/>
        <v>0</v>
      </c>
      <c r="J356" s="45"/>
      <c r="K356" s="67">
        <f>I356/درآمد!$F$12</f>
        <v>0</v>
      </c>
      <c r="L356" s="45"/>
      <c r="M356" s="37">
        <v>0</v>
      </c>
      <c r="N356" s="45"/>
      <c r="O356" s="227">
        <v>0</v>
      </c>
      <c r="P356" s="45"/>
      <c r="Q356" s="41">
        <v>7825220</v>
      </c>
      <c r="R356" s="45"/>
      <c r="S356" s="41">
        <f t="shared" si="17"/>
        <v>7825220</v>
      </c>
      <c r="T356" s="45"/>
      <c r="U356" s="67">
        <f>S356/درآمد!$F$12</f>
        <v>1.6560540835117702E-5</v>
      </c>
      <c r="W356" s="58"/>
    </row>
    <row r="357" spans="1:23" ht="16.5" customHeight="1" x14ac:dyDescent="0.2">
      <c r="A357" s="29" t="s">
        <v>734</v>
      </c>
      <c r="C357" s="37">
        <v>0</v>
      </c>
      <c r="D357" s="45"/>
      <c r="E357" s="41">
        <v>0</v>
      </c>
      <c r="F357" s="45"/>
      <c r="G357" s="41">
        <v>0</v>
      </c>
      <c r="H357" s="45"/>
      <c r="I357" s="41">
        <f t="shared" si="16"/>
        <v>0</v>
      </c>
      <c r="J357" s="45"/>
      <c r="K357" s="67">
        <f>I357/درآمد!$F$12</f>
        <v>0</v>
      </c>
      <c r="L357" s="45"/>
      <c r="M357" s="37">
        <v>0</v>
      </c>
      <c r="N357" s="45"/>
      <c r="O357" s="227">
        <v>0</v>
      </c>
      <c r="P357" s="45"/>
      <c r="Q357" s="41">
        <v>2298409</v>
      </c>
      <c r="R357" s="45"/>
      <c r="S357" s="41">
        <f t="shared" si="17"/>
        <v>2298409</v>
      </c>
      <c r="T357" s="45"/>
      <c r="U357" s="67">
        <f>S357/درآمد!$F$12</f>
        <v>4.8641311171190131E-6</v>
      </c>
      <c r="W357" s="58"/>
    </row>
    <row r="358" spans="1:23" ht="16.5" customHeight="1" x14ac:dyDescent="0.2">
      <c r="A358" s="29" t="s">
        <v>735</v>
      </c>
      <c r="C358" s="37">
        <v>0</v>
      </c>
      <c r="D358" s="45"/>
      <c r="E358" s="41">
        <v>0</v>
      </c>
      <c r="F358" s="45"/>
      <c r="G358" s="41">
        <v>0</v>
      </c>
      <c r="H358" s="45"/>
      <c r="I358" s="41">
        <f t="shared" si="16"/>
        <v>0</v>
      </c>
      <c r="J358" s="45"/>
      <c r="K358" s="67">
        <f>I358/درآمد!$F$12</f>
        <v>0</v>
      </c>
      <c r="L358" s="45"/>
      <c r="M358" s="37">
        <v>0</v>
      </c>
      <c r="N358" s="45"/>
      <c r="O358" s="227">
        <v>0</v>
      </c>
      <c r="P358" s="45"/>
      <c r="Q358" s="41">
        <v>87582040</v>
      </c>
      <c r="R358" s="45"/>
      <c r="S358" s="41">
        <f t="shared" si="17"/>
        <v>87582040</v>
      </c>
      <c r="T358" s="45"/>
      <c r="U358" s="67">
        <f>S358/درآمد!$F$12</f>
        <v>1.853501818278479E-4</v>
      </c>
      <c r="W358" s="58"/>
    </row>
    <row r="359" spans="1:23" ht="16.5" customHeight="1" x14ac:dyDescent="0.2">
      <c r="A359" s="29" t="s">
        <v>736</v>
      </c>
      <c r="C359" s="37">
        <v>0</v>
      </c>
      <c r="D359" s="45"/>
      <c r="E359" s="41">
        <v>0</v>
      </c>
      <c r="F359" s="45"/>
      <c r="G359" s="41">
        <v>0</v>
      </c>
      <c r="H359" s="45"/>
      <c r="I359" s="41">
        <f t="shared" si="16"/>
        <v>0</v>
      </c>
      <c r="J359" s="45"/>
      <c r="K359" s="67">
        <f>I359/درآمد!$F$12</f>
        <v>0</v>
      </c>
      <c r="L359" s="45"/>
      <c r="M359" s="37">
        <v>0</v>
      </c>
      <c r="N359" s="45"/>
      <c r="O359" s="227">
        <v>0</v>
      </c>
      <c r="P359" s="45"/>
      <c r="Q359" s="41">
        <v>98343054</v>
      </c>
      <c r="R359" s="45"/>
      <c r="S359" s="41">
        <f t="shared" si="17"/>
        <v>98343054</v>
      </c>
      <c r="T359" s="45"/>
      <c r="U359" s="67">
        <f>S359/درآمد!$F$12</f>
        <v>2.0812375391582411E-4</v>
      </c>
      <c r="W359" s="58"/>
    </row>
    <row r="360" spans="1:23" ht="16.5" customHeight="1" x14ac:dyDescent="0.2">
      <c r="A360" s="29" t="s">
        <v>737</v>
      </c>
      <c r="C360" s="37">
        <v>0</v>
      </c>
      <c r="D360" s="45"/>
      <c r="E360" s="41">
        <v>0</v>
      </c>
      <c r="F360" s="45"/>
      <c r="G360" s="41">
        <v>0</v>
      </c>
      <c r="H360" s="45"/>
      <c r="I360" s="41">
        <f t="shared" si="16"/>
        <v>0</v>
      </c>
      <c r="J360" s="45"/>
      <c r="K360" s="67">
        <f>I360/درآمد!$F$12</f>
        <v>0</v>
      </c>
      <c r="L360" s="45"/>
      <c r="M360" s="37">
        <v>0</v>
      </c>
      <c r="N360" s="45"/>
      <c r="O360" s="227">
        <v>0</v>
      </c>
      <c r="P360" s="45"/>
      <c r="Q360" s="41">
        <v>3919982</v>
      </c>
      <c r="R360" s="45"/>
      <c r="S360" s="41">
        <f t="shared" si="17"/>
        <v>3919982</v>
      </c>
      <c r="T360" s="45"/>
      <c r="U360" s="67">
        <f>S360/درآمد!$F$12</f>
        <v>8.2958718073007987E-6</v>
      </c>
      <c r="W360" s="58"/>
    </row>
    <row r="361" spans="1:23" ht="16.5" customHeight="1" x14ac:dyDescent="0.2">
      <c r="A361" s="29" t="s">
        <v>738</v>
      </c>
      <c r="C361" s="37">
        <v>0</v>
      </c>
      <c r="D361" s="45"/>
      <c r="E361" s="41">
        <v>0</v>
      </c>
      <c r="F361" s="45"/>
      <c r="G361" s="41">
        <v>0</v>
      </c>
      <c r="H361" s="45"/>
      <c r="I361" s="41">
        <f t="shared" si="16"/>
        <v>0</v>
      </c>
      <c r="J361" s="45"/>
      <c r="K361" s="67">
        <f>I361/درآمد!$F$12</f>
        <v>0</v>
      </c>
      <c r="L361" s="45"/>
      <c r="M361" s="37">
        <v>0</v>
      </c>
      <c r="N361" s="45"/>
      <c r="O361" s="227">
        <v>0</v>
      </c>
      <c r="P361" s="45"/>
      <c r="Q361" s="41">
        <v>198320</v>
      </c>
      <c r="R361" s="45"/>
      <c r="S361" s="41">
        <f t="shared" si="17"/>
        <v>198320</v>
      </c>
      <c r="T361" s="45"/>
      <c r="U361" s="67">
        <f>S361/درآمد!$F$12</f>
        <v>4.197053192652146E-7</v>
      </c>
      <c r="W361" s="58"/>
    </row>
    <row r="362" spans="1:23" ht="16.5" customHeight="1" x14ac:dyDescent="0.2">
      <c r="A362" s="29" t="s">
        <v>739</v>
      </c>
      <c r="C362" s="37">
        <v>0</v>
      </c>
      <c r="D362" s="45"/>
      <c r="E362" s="41">
        <v>0</v>
      </c>
      <c r="F362" s="45"/>
      <c r="G362" s="41">
        <v>0</v>
      </c>
      <c r="H362" s="45"/>
      <c r="I362" s="41">
        <f t="shared" si="16"/>
        <v>0</v>
      </c>
      <c r="J362" s="45"/>
      <c r="K362" s="67">
        <f>I362/درآمد!$F$12</f>
        <v>0</v>
      </c>
      <c r="L362" s="45"/>
      <c r="M362" s="37">
        <v>0</v>
      </c>
      <c r="N362" s="45"/>
      <c r="O362" s="227">
        <v>0</v>
      </c>
      <c r="P362" s="45"/>
      <c r="Q362" s="41">
        <v>-93462420</v>
      </c>
      <c r="R362" s="45"/>
      <c r="S362" s="41">
        <f t="shared" si="17"/>
        <v>-93462420</v>
      </c>
      <c r="T362" s="45"/>
      <c r="U362" s="67">
        <f>S362/درآمد!$F$12</f>
        <v>-1.9779485087434236E-4</v>
      </c>
      <c r="W362" s="58"/>
    </row>
    <row r="363" spans="1:23" ht="16.5" customHeight="1" x14ac:dyDescent="0.2">
      <c r="A363" s="29" t="s">
        <v>740</v>
      </c>
      <c r="C363" s="37">
        <v>0</v>
      </c>
      <c r="D363" s="45"/>
      <c r="E363" s="41">
        <v>0</v>
      </c>
      <c r="F363" s="45"/>
      <c r="G363" s="41">
        <v>0</v>
      </c>
      <c r="H363" s="45"/>
      <c r="I363" s="41">
        <f t="shared" si="16"/>
        <v>0</v>
      </c>
      <c r="J363" s="45"/>
      <c r="K363" s="67">
        <f>I363/درآمد!$F$12</f>
        <v>0</v>
      </c>
      <c r="L363" s="45"/>
      <c r="M363" s="37">
        <v>0</v>
      </c>
      <c r="N363" s="45"/>
      <c r="O363" s="227">
        <v>0</v>
      </c>
      <c r="P363" s="45"/>
      <c r="Q363" s="41">
        <v>-7647539</v>
      </c>
      <c r="R363" s="45"/>
      <c r="S363" s="41">
        <f t="shared" si="17"/>
        <v>-7647539</v>
      </c>
      <c r="T363" s="45"/>
      <c r="U363" s="67">
        <f>S363/درآمد!$F$12</f>
        <v>-1.6184513904740722E-5</v>
      </c>
      <c r="W363" s="58"/>
    </row>
    <row r="364" spans="1:23" ht="16.5" customHeight="1" x14ac:dyDescent="0.2">
      <c r="A364" s="29" t="s">
        <v>741</v>
      </c>
      <c r="C364" s="37">
        <v>0</v>
      </c>
      <c r="D364" s="45"/>
      <c r="E364" s="41">
        <v>0</v>
      </c>
      <c r="F364" s="45"/>
      <c r="G364" s="41">
        <v>0</v>
      </c>
      <c r="H364" s="45"/>
      <c r="I364" s="41">
        <f t="shared" si="16"/>
        <v>0</v>
      </c>
      <c r="J364" s="45"/>
      <c r="K364" s="67">
        <f>I364/درآمد!$F$12</f>
        <v>0</v>
      </c>
      <c r="L364" s="45"/>
      <c r="M364" s="37">
        <v>0</v>
      </c>
      <c r="N364" s="45"/>
      <c r="O364" s="227">
        <v>0</v>
      </c>
      <c r="P364" s="45"/>
      <c r="Q364" s="41">
        <v>-61847615</v>
      </c>
      <c r="R364" s="45"/>
      <c r="S364" s="41">
        <f t="shared" si="17"/>
        <v>-61847615</v>
      </c>
      <c r="T364" s="45"/>
      <c r="U364" s="67">
        <f>S364/درآمد!$F$12</f>
        <v>-1.3088832694315789E-4</v>
      </c>
      <c r="W364" s="58"/>
    </row>
    <row r="365" spans="1:23" ht="16.5" customHeight="1" x14ac:dyDescent="0.2">
      <c r="A365" s="29" t="s">
        <v>742</v>
      </c>
      <c r="C365" s="37">
        <v>0</v>
      </c>
      <c r="D365" s="45"/>
      <c r="E365" s="41">
        <v>0</v>
      </c>
      <c r="F365" s="45"/>
      <c r="G365" s="41">
        <v>0</v>
      </c>
      <c r="H365" s="45"/>
      <c r="I365" s="41">
        <f t="shared" si="16"/>
        <v>0</v>
      </c>
      <c r="J365" s="45"/>
      <c r="K365" s="67">
        <f>I365/درآمد!$F$12</f>
        <v>0</v>
      </c>
      <c r="L365" s="45"/>
      <c r="M365" s="37">
        <v>0</v>
      </c>
      <c r="N365" s="45"/>
      <c r="O365" s="227">
        <v>0</v>
      </c>
      <c r="P365" s="45"/>
      <c r="Q365" s="41">
        <v>500000</v>
      </c>
      <c r="R365" s="45"/>
      <c r="S365" s="41">
        <f t="shared" si="17"/>
        <v>500000</v>
      </c>
      <c r="T365" s="45"/>
      <c r="U365" s="67">
        <f>S365/درآمد!$F$12</f>
        <v>1.0581517730567128E-6</v>
      </c>
      <c r="W365" s="58"/>
    </row>
    <row r="366" spans="1:23" ht="16.5" customHeight="1" x14ac:dyDescent="0.2">
      <c r="A366" s="29" t="s">
        <v>743</v>
      </c>
      <c r="C366" s="37">
        <v>0</v>
      </c>
      <c r="D366" s="45"/>
      <c r="E366" s="41">
        <v>0</v>
      </c>
      <c r="F366" s="45"/>
      <c r="G366" s="41">
        <v>0</v>
      </c>
      <c r="H366" s="45"/>
      <c r="I366" s="41">
        <f t="shared" si="16"/>
        <v>0</v>
      </c>
      <c r="J366" s="45"/>
      <c r="K366" s="67">
        <f>I366/درآمد!$F$12</f>
        <v>0</v>
      </c>
      <c r="L366" s="45"/>
      <c r="M366" s="37">
        <v>0</v>
      </c>
      <c r="N366" s="45"/>
      <c r="O366" s="227">
        <v>0</v>
      </c>
      <c r="P366" s="45"/>
      <c r="Q366" s="41">
        <v>92169000</v>
      </c>
      <c r="R366" s="45"/>
      <c r="S366" s="41">
        <f t="shared" si="17"/>
        <v>92169000</v>
      </c>
      <c r="T366" s="45"/>
      <c r="U366" s="67">
        <f>S366/درآمد!$F$12</f>
        <v>1.9505758154172835E-4</v>
      </c>
      <c r="W366" s="58"/>
    </row>
    <row r="367" spans="1:23" ht="16.5" customHeight="1" x14ac:dyDescent="0.2">
      <c r="A367" s="29" t="s">
        <v>744</v>
      </c>
      <c r="C367" s="37">
        <v>0</v>
      </c>
      <c r="D367" s="45"/>
      <c r="E367" s="41">
        <v>0</v>
      </c>
      <c r="F367" s="45"/>
      <c r="G367" s="41">
        <v>0</v>
      </c>
      <c r="H367" s="45"/>
      <c r="I367" s="41">
        <f t="shared" si="16"/>
        <v>0</v>
      </c>
      <c r="J367" s="45"/>
      <c r="K367" s="67">
        <f>I367/درآمد!$F$12</f>
        <v>0</v>
      </c>
      <c r="L367" s="45"/>
      <c r="M367" s="37">
        <v>0</v>
      </c>
      <c r="N367" s="45"/>
      <c r="O367" s="227">
        <v>0</v>
      </c>
      <c r="P367" s="45"/>
      <c r="Q367" s="41">
        <v>49820000</v>
      </c>
      <c r="R367" s="45"/>
      <c r="S367" s="41">
        <f t="shared" si="17"/>
        <v>49820000</v>
      </c>
      <c r="T367" s="45"/>
      <c r="U367" s="67">
        <f>S367/درآمد!$F$12</f>
        <v>1.0543424266737086E-4</v>
      </c>
      <c r="W367" s="58"/>
    </row>
    <row r="368" spans="1:23" ht="16.5" customHeight="1" x14ac:dyDescent="0.2">
      <c r="A368" s="29" t="s">
        <v>745</v>
      </c>
      <c r="C368" s="37">
        <v>0</v>
      </c>
      <c r="D368" s="45"/>
      <c r="E368" s="41">
        <v>0</v>
      </c>
      <c r="F368" s="45"/>
      <c r="G368" s="41">
        <v>0</v>
      </c>
      <c r="H368" s="45"/>
      <c r="I368" s="41">
        <f t="shared" si="16"/>
        <v>0</v>
      </c>
      <c r="J368" s="45"/>
      <c r="K368" s="67">
        <f>I368/درآمد!$F$12</f>
        <v>0</v>
      </c>
      <c r="L368" s="45"/>
      <c r="M368" s="37">
        <v>0</v>
      </c>
      <c r="N368" s="45"/>
      <c r="O368" s="227">
        <v>0</v>
      </c>
      <c r="P368" s="45"/>
      <c r="Q368" s="41">
        <v>6000000</v>
      </c>
      <c r="R368" s="45"/>
      <c r="S368" s="41">
        <f t="shared" si="17"/>
        <v>6000000</v>
      </c>
      <c r="T368" s="45"/>
      <c r="U368" s="67">
        <f>S368/درآمد!$F$12</f>
        <v>1.2697821276680554E-5</v>
      </c>
      <c r="W368" s="58"/>
    </row>
    <row r="369" spans="1:23" ht="16.5" customHeight="1" x14ac:dyDescent="0.2">
      <c r="A369" s="29" t="s">
        <v>746</v>
      </c>
      <c r="C369" s="37">
        <v>0</v>
      </c>
      <c r="D369" s="45"/>
      <c r="E369" s="41">
        <v>0</v>
      </c>
      <c r="F369" s="45"/>
      <c r="G369" s="41">
        <v>0</v>
      </c>
      <c r="H369" s="45"/>
      <c r="I369" s="41">
        <f t="shared" si="16"/>
        <v>0</v>
      </c>
      <c r="J369" s="45"/>
      <c r="K369" s="67">
        <f>I369/درآمد!$F$12</f>
        <v>0</v>
      </c>
      <c r="L369" s="45"/>
      <c r="M369" s="37">
        <v>0</v>
      </c>
      <c r="N369" s="45"/>
      <c r="O369" s="227">
        <v>0</v>
      </c>
      <c r="P369" s="45"/>
      <c r="Q369" s="41">
        <v>105619000</v>
      </c>
      <c r="R369" s="45"/>
      <c r="S369" s="41">
        <f t="shared" si="17"/>
        <v>105619000</v>
      </c>
      <c r="T369" s="45"/>
      <c r="U369" s="67">
        <f>S369/درآمد!$F$12</f>
        <v>2.2352186423695391E-4</v>
      </c>
      <c r="W369" s="58"/>
    </row>
    <row r="370" spans="1:23" ht="16.5" customHeight="1" x14ac:dyDescent="0.2">
      <c r="A370" s="29" t="s">
        <v>747</v>
      </c>
      <c r="C370" s="37">
        <v>0</v>
      </c>
      <c r="D370" s="45"/>
      <c r="E370" s="41">
        <v>0</v>
      </c>
      <c r="F370" s="45"/>
      <c r="G370" s="41">
        <v>0</v>
      </c>
      <c r="H370" s="45"/>
      <c r="I370" s="41">
        <f t="shared" si="16"/>
        <v>0</v>
      </c>
      <c r="J370" s="45"/>
      <c r="K370" s="67">
        <f>I370/درآمد!$F$12</f>
        <v>0</v>
      </c>
      <c r="L370" s="45"/>
      <c r="M370" s="37">
        <v>0</v>
      </c>
      <c r="N370" s="45"/>
      <c r="O370" s="227">
        <v>0</v>
      </c>
      <c r="P370" s="45"/>
      <c r="Q370" s="41">
        <v>1718098</v>
      </c>
      <c r="R370" s="45"/>
      <c r="S370" s="41">
        <f t="shared" si="17"/>
        <v>1718098</v>
      </c>
      <c r="T370" s="45"/>
      <c r="U370" s="67">
        <f>S370/درآمد!$F$12</f>
        <v>3.6360168899703844E-6</v>
      </c>
      <c r="W370" s="58"/>
    </row>
    <row r="371" spans="1:23" ht="16.5" customHeight="1" x14ac:dyDescent="0.2">
      <c r="A371" s="29" t="s">
        <v>748</v>
      </c>
      <c r="C371" s="37">
        <v>0</v>
      </c>
      <c r="D371" s="45"/>
      <c r="E371" s="41">
        <v>0</v>
      </c>
      <c r="F371" s="45"/>
      <c r="G371" s="41">
        <v>0</v>
      </c>
      <c r="H371" s="45"/>
      <c r="I371" s="41">
        <f t="shared" si="16"/>
        <v>0</v>
      </c>
      <c r="J371" s="45"/>
      <c r="K371" s="67">
        <f>I371/درآمد!$F$12</f>
        <v>0</v>
      </c>
      <c r="L371" s="45"/>
      <c r="M371" s="37">
        <v>0</v>
      </c>
      <c r="N371" s="45"/>
      <c r="O371" s="227">
        <v>0</v>
      </c>
      <c r="P371" s="45"/>
      <c r="Q371" s="41">
        <v>45337048909</v>
      </c>
      <c r="R371" s="45"/>
      <c r="S371" s="41">
        <f t="shared" si="17"/>
        <v>45337048909</v>
      </c>
      <c r="T371" s="45"/>
      <c r="U371" s="67">
        <f>S371/درآمد!$F$12</f>
        <v>9.5946957376434522E-2</v>
      </c>
      <c r="W371" s="58"/>
    </row>
    <row r="372" spans="1:23" ht="16.5" customHeight="1" x14ac:dyDescent="0.2">
      <c r="A372" s="29" t="s">
        <v>749</v>
      </c>
      <c r="C372" s="37">
        <v>0</v>
      </c>
      <c r="D372" s="45"/>
      <c r="E372" s="41">
        <v>0</v>
      </c>
      <c r="F372" s="45"/>
      <c r="G372" s="41">
        <v>0</v>
      </c>
      <c r="H372" s="45"/>
      <c r="I372" s="41">
        <f t="shared" si="16"/>
        <v>0</v>
      </c>
      <c r="J372" s="45"/>
      <c r="K372" s="67">
        <f>I372/درآمد!$F$12</f>
        <v>0</v>
      </c>
      <c r="L372" s="45"/>
      <c r="M372" s="37">
        <v>0</v>
      </c>
      <c r="N372" s="45"/>
      <c r="O372" s="227">
        <v>0</v>
      </c>
      <c r="P372" s="45"/>
      <c r="Q372" s="41">
        <v>159297623</v>
      </c>
      <c r="R372" s="45"/>
      <c r="S372" s="41">
        <f t="shared" si="17"/>
        <v>159297623</v>
      </c>
      <c r="T372" s="45"/>
      <c r="U372" s="67">
        <f>S372/درآمد!$F$12</f>
        <v>3.371221244423396E-4</v>
      </c>
      <c r="W372" s="58"/>
    </row>
    <row r="373" spans="1:23" ht="16.5" customHeight="1" x14ac:dyDescent="0.2">
      <c r="A373" s="29" t="s">
        <v>750</v>
      </c>
      <c r="C373" s="37">
        <v>0</v>
      </c>
      <c r="D373" s="45"/>
      <c r="E373" s="41">
        <v>0</v>
      </c>
      <c r="F373" s="45"/>
      <c r="G373" s="41">
        <v>0</v>
      </c>
      <c r="H373" s="45"/>
      <c r="I373" s="41">
        <f t="shared" si="16"/>
        <v>0</v>
      </c>
      <c r="J373" s="45"/>
      <c r="K373" s="67">
        <f>I373/درآمد!$F$12</f>
        <v>0</v>
      </c>
      <c r="L373" s="45"/>
      <c r="M373" s="37">
        <v>0</v>
      </c>
      <c r="N373" s="45"/>
      <c r="O373" s="227">
        <v>0</v>
      </c>
      <c r="P373" s="45"/>
      <c r="Q373" s="41">
        <v>21524582</v>
      </c>
      <c r="R373" s="45"/>
      <c r="S373" s="41">
        <f t="shared" si="17"/>
        <v>21524582</v>
      </c>
      <c r="T373" s="45"/>
      <c r="U373" s="67">
        <f>S373/درآمد!$F$12</f>
        <v>4.5552549215209214E-5</v>
      </c>
      <c r="W373" s="58"/>
    </row>
    <row r="374" spans="1:23" ht="16.5" customHeight="1" x14ac:dyDescent="0.2">
      <c r="A374" s="29" t="s">
        <v>751</v>
      </c>
      <c r="C374" s="37">
        <v>0</v>
      </c>
      <c r="D374" s="45"/>
      <c r="E374" s="41">
        <v>0</v>
      </c>
      <c r="F374" s="45"/>
      <c r="G374" s="41">
        <v>0</v>
      </c>
      <c r="H374" s="45"/>
      <c r="I374" s="41">
        <f t="shared" si="16"/>
        <v>0</v>
      </c>
      <c r="J374" s="45"/>
      <c r="K374" s="67">
        <f>I374/درآمد!$F$12</f>
        <v>0</v>
      </c>
      <c r="L374" s="45"/>
      <c r="M374" s="37">
        <v>0</v>
      </c>
      <c r="N374" s="45"/>
      <c r="O374" s="227">
        <v>0</v>
      </c>
      <c r="P374" s="45"/>
      <c r="Q374" s="41">
        <v>4641160816</v>
      </c>
      <c r="R374" s="45"/>
      <c r="S374" s="41">
        <f t="shared" si="17"/>
        <v>4641160816</v>
      </c>
      <c r="T374" s="45"/>
      <c r="U374" s="67">
        <f>S374/درآمد!$F$12</f>
        <v>9.8221050929834814E-3</v>
      </c>
      <c r="W374" s="58"/>
    </row>
    <row r="375" spans="1:23" ht="16.5" customHeight="1" x14ac:dyDescent="0.2">
      <c r="A375" s="29" t="s">
        <v>752</v>
      </c>
      <c r="C375" s="37">
        <v>0</v>
      </c>
      <c r="D375" s="45"/>
      <c r="E375" s="41">
        <v>0</v>
      </c>
      <c r="F375" s="45"/>
      <c r="G375" s="41">
        <v>0</v>
      </c>
      <c r="H375" s="45"/>
      <c r="I375" s="41">
        <f t="shared" si="16"/>
        <v>0</v>
      </c>
      <c r="J375" s="45"/>
      <c r="K375" s="67">
        <f>I375/درآمد!$F$12</f>
        <v>0</v>
      </c>
      <c r="L375" s="45"/>
      <c r="M375" s="37">
        <v>0</v>
      </c>
      <c r="N375" s="45"/>
      <c r="O375" s="227">
        <v>0</v>
      </c>
      <c r="P375" s="45"/>
      <c r="Q375" s="41">
        <v>3810163689</v>
      </c>
      <c r="R375" s="45"/>
      <c r="S375" s="41">
        <f t="shared" si="17"/>
        <v>3810163689</v>
      </c>
      <c r="T375" s="45"/>
      <c r="U375" s="67">
        <f>S375/درآمد!$F$12</f>
        <v>8.0634629263033122E-3</v>
      </c>
      <c r="W375" s="58"/>
    </row>
    <row r="376" spans="1:23" ht="16.5" customHeight="1" x14ac:dyDescent="0.2">
      <c r="A376" s="29" t="s">
        <v>753</v>
      </c>
      <c r="C376" s="37">
        <v>0</v>
      </c>
      <c r="D376" s="45"/>
      <c r="E376" s="41">
        <v>0</v>
      </c>
      <c r="F376" s="45"/>
      <c r="G376" s="41">
        <v>0</v>
      </c>
      <c r="H376" s="45"/>
      <c r="I376" s="41">
        <f t="shared" si="16"/>
        <v>0</v>
      </c>
      <c r="J376" s="45"/>
      <c r="K376" s="67">
        <f>I376/درآمد!$F$12</f>
        <v>0</v>
      </c>
      <c r="L376" s="45"/>
      <c r="M376" s="37">
        <v>0</v>
      </c>
      <c r="N376" s="45"/>
      <c r="O376" s="227">
        <v>0</v>
      </c>
      <c r="P376" s="45"/>
      <c r="Q376" s="41">
        <v>14483739469</v>
      </c>
      <c r="R376" s="45"/>
      <c r="S376" s="41">
        <f t="shared" si="17"/>
        <v>14483739469</v>
      </c>
      <c r="T376" s="45"/>
      <c r="U376" s="67">
        <f>S376/درآمد!$F$12</f>
        <v>3.0651989199227687E-2</v>
      </c>
      <c r="W376" s="58"/>
    </row>
    <row r="377" spans="1:23" ht="16.5" customHeight="1" x14ac:dyDescent="0.2">
      <c r="A377" s="29" t="s">
        <v>754</v>
      </c>
      <c r="C377" s="37">
        <v>0</v>
      </c>
      <c r="D377" s="45"/>
      <c r="E377" s="41">
        <v>0</v>
      </c>
      <c r="F377" s="45"/>
      <c r="G377" s="41">
        <v>0</v>
      </c>
      <c r="H377" s="45"/>
      <c r="I377" s="41">
        <f t="shared" si="16"/>
        <v>0</v>
      </c>
      <c r="J377" s="45"/>
      <c r="K377" s="67">
        <f>I377/درآمد!$F$12</f>
        <v>0</v>
      </c>
      <c r="L377" s="45"/>
      <c r="M377" s="37">
        <v>0</v>
      </c>
      <c r="N377" s="45"/>
      <c r="O377" s="227">
        <v>0</v>
      </c>
      <c r="P377" s="45"/>
      <c r="Q377" s="41">
        <v>2651720940</v>
      </c>
      <c r="R377" s="45"/>
      <c r="S377" s="41">
        <f t="shared" si="17"/>
        <v>2651720940</v>
      </c>
      <c r="T377" s="45"/>
      <c r="U377" s="67">
        <f>S377/درآمد!$F$12</f>
        <v>5.6118464286252267E-3</v>
      </c>
      <c r="W377" s="58"/>
    </row>
    <row r="378" spans="1:23" ht="16.5" customHeight="1" x14ac:dyDescent="0.2">
      <c r="A378" s="29" t="s">
        <v>755</v>
      </c>
      <c r="C378" s="37">
        <v>0</v>
      </c>
      <c r="D378" s="45"/>
      <c r="E378" s="41">
        <v>0</v>
      </c>
      <c r="F378" s="45"/>
      <c r="G378" s="41">
        <v>0</v>
      </c>
      <c r="H378" s="45"/>
      <c r="I378" s="41">
        <f t="shared" si="16"/>
        <v>0</v>
      </c>
      <c r="J378" s="45"/>
      <c r="K378" s="67">
        <f>I378/درآمد!$F$12</f>
        <v>0</v>
      </c>
      <c r="L378" s="45"/>
      <c r="M378" s="37">
        <v>0</v>
      </c>
      <c r="N378" s="45"/>
      <c r="O378" s="227">
        <v>0</v>
      </c>
      <c r="P378" s="45"/>
      <c r="Q378" s="41">
        <v>187686795</v>
      </c>
      <c r="R378" s="45"/>
      <c r="S378" s="41">
        <f t="shared" si="17"/>
        <v>187686795</v>
      </c>
      <c r="T378" s="45"/>
      <c r="U378" s="67">
        <f>S378/درآمد!$F$12</f>
        <v>3.972022298171636E-4</v>
      </c>
      <c r="W378" s="58"/>
    </row>
    <row r="379" spans="1:23" ht="16.5" customHeight="1" x14ac:dyDescent="0.2">
      <c r="A379" s="29" t="s">
        <v>756</v>
      </c>
      <c r="C379" s="37">
        <v>0</v>
      </c>
      <c r="D379" s="45"/>
      <c r="E379" s="41">
        <v>0</v>
      </c>
      <c r="F379" s="45"/>
      <c r="G379" s="41">
        <v>0</v>
      </c>
      <c r="H379" s="45"/>
      <c r="I379" s="41">
        <f t="shared" si="16"/>
        <v>0</v>
      </c>
      <c r="J379" s="45"/>
      <c r="K379" s="67">
        <f>I379/درآمد!$F$12</f>
        <v>0</v>
      </c>
      <c r="L379" s="45"/>
      <c r="M379" s="37">
        <v>0</v>
      </c>
      <c r="N379" s="45"/>
      <c r="O379" s="227">
        <v>0</v>
      </c>
      <c r="P379" s="45"/>
      <c r="Q379" s="41">
        <v>2439834474</v>
      </c>
      <c r="R379" s="45"/>
      <c r="S379" s="41">
        <f t="shared" si="17"/>
        <v>2439834474</v>
      </c>
      <c r="T379" s="45"/>
      <c r="U379" s="67">
        <f>S379/درآمد!$F$12</f>
        <v>5.1634303492559845E-3</v>
      </c>
      <c r="W379" s="58"/>
    </row>
    <row r="380" spans="1:23" ht="16.5" customHeight="1" x14ac:dyDescent="0.2">
      <c r="A380" s="29" t="s">
        <v>757</v>
      </c>
      <c r="C380" s="37">
        <v>0</v>
      </c>
      <c r="D380" s="45"/>
      <c r="E380" s="41">
        <v>0</v>
      </c>
      <c r="F380" s="45"/>
      <c r="G380" s="41">
        <v>0</v>
      </c>
      <c r="H380" s="45"/>
      <c r="I380" s="41">
        <f t="shared" si="16"/>
        <v>0</v>
      </c>
      <c r="J380" s="45"/>
      <c r="K380" s="67">
        <f>I380/درآمد!$F$12</f>
        <v>0</v>
      </c>
      <c r="L380" s="45"/>
      <c r="M380" s="37">
        <v>0</v>
      </c>
      <c r="N380" s="45"/>
      <c r="O380" s="227">
        <v>0</v>
      </c>
      <c r="P380" s="45"/>
      <c r="Q380" s="41">
        <v>22390776496</v>
      </c>
      <c r="R380" s="45"/>
      <c r="S380" s="41">
        <f t="shared" si="17"/>
        <v>22390776496</v>
      </c>
      <c r="T380" s="45"/>
      <c r="U380" s="67">
        <f>S380/درآمد!$F$12</f>
        <v>4.7385679698717945E-2</v>
      </c>
      <c r="W380" s="58"/>
    </row>
    <row r="381" spans="1:23" ht="16.5" customHeight="1" x14ac:dyDescent="0.2">
      <c r="A381" s="29" t="s">
        <v>758</v>
      </c>
      <c r="C381" s="37">
        <v>0</v>
      </c>
      <c r="D381" s="45"/>
      <c r="E381" s="41">
        <v>0</v>
      </c>
      <c r="F381" s="45"/>
      <c r="G381" s="41">
        <v>0</v>
      </c>
      <c r="H381" s="45"/>
      <c r="I381" s="41">
        <f t="shared" si="16"/>
        <v>0</v>
      </c>
      <c r="J381" s="45"/>
      <c r="K381" s="67">
        <f>I381/درآمد!$F$12</f>
        <v>0</v>
      </c>
      <c r="L381" s="45"/>
      <c r="M381" s="37">
        <v>0</v>
      </c>
      <c r="N381" s="45"/>
      <c r="O381" s="227">
        <v>0</v>
      </c>
      <c r="P381" s="45"/>
      <c r="Q381" s="41">
        <v>16555509658</v>
      </c>
      <c r="R381" s="45"/>
      <c r="S381" s="41">
        <f t="shared" si="17"/>
        <v>16555509658</v>
      </c>
      <c r="T381" s="45"/>
      <c r="U381" s="67">
        <f>S381/درآمد!$F$12</f>
        <v>3.5036483796940465E-2</v>
      </c>
      <c r="W381" s="58"/>
    </row>
    <row r="382" spans="1:23" ht="16.5" customHeight="1" x14ac:dyDescent="0.2">
      <c r="A382" s="29" t="s">
        <v>759</v>
      </c>
      <c r="C382" s="37">
        <v>0</v>
      </c>
      <c r="D382" s="45"/>
      <c r="E382" s="41">
        <v>0</v>
      </c>
      <c r="F382" s="45"/>
      <c r="G382" s="41">
        <v>0</v>
      </c>
      <c r="H382" s="45"/>
      <c r="I382" s="41">
        <f t="shared" si="16"/>
        <v>0</v>
      </c>
      <c r="J382" s="45"/>
      <c r="K382" s="67">
        <f>I382/درآمد!$F$12</f>
        <v>0</v>
      </c>
      <c r="L382" s="45"/>
      <c r="M382" s="37">
        <v>0</v>
      </c>
      <c r="N382" s="45"/>
      <c r="O382" s="227">
        <v>0</v>
      </c>
      <c r="P382" s="45"/>
      <c r="Q382" s="41">
        <v>20194880</v>
      </c>
      <c r="R382" s="45"/>
      <c r="S382" s="41">
        <f t="shared" si="17"/>
        <v>20194880</v>
      </c>
      <c r="T382" s="45"/>
      <c r="U382" s="67">
        <f>S382/درآمد!$F$12</f>
        <v>4.2738496157335096E-5</v>
      </c>
      <c r="W382" s="58"/>
    </row>
    <row r="383" spans="1:23" ht="16.5" customHeight="1" x14ac:dyDescent="0.2">
      <c r="A383" s="29" t="s">
        <v>760</v>
      </c>
      <c r="C383" s="37">
        <v>0</v>
      </c>
      <c r="D383" s="45"/>
      <c r="E383" s="41">
        <v>0</v>
      </c>
      <c r="F383" s="45"/>
      <c r="G383" s="41">
        <v>0</v>
      </c>
      <c r="H383" s="45"/>
      <c r="I383" s="41">
        <f t="shared" si="16"/>
        <v>0</v>
      </c>
      <c r="J383" s="45"/>
      <c r="K383" s="67">
        <f>I383/درآمد!$F$12</f>
        <v>0</v>
      </c>
      <c r="L383" s="45"/>
      <c r="M383" s="37">
        <v>0</v>
      </c>
      <c r="N383" s="45"/>
      <c r="O383" s="227">
        <v>0</v>
      </c>
      <c r="P383" s="45"/>
      <c r="Q383" s="41">
        <v>229223854</v>
      </c>
      <c r="R383" s="45"/>
      <c r="S383" s="41">
        <f t="shared" si="17"/>
        <v>229223854</v>
      </c>
      <c r="T383" s="45"/>
      <c r="U383" s="67">
        <f>S383/درآمد!$F$12</f>
        <v>4.8510725507398616E-4</v>
      </c>
      <c r="W383" s="58"/>
    </row>
    <row r="384" spans="1:23" ht="19.5" thickBot="1" x14ac:dyDescent="0.25">
      <c r="C384" s="86">
        <f>SUM(C315:C383)</f>
        <v>0</v>
      </c>
      <c r="D384" s="87"/>
      <c r="E384" s="85">
        <f>SUM(E315:E383)</f>
        <v>210579596350</v>
      </c>
      <c r="F384" s="88"/>
      <c r="G384" s="85">
        <f>SUM(G315:G383)</f>
        <v>19957137916</v>
      </c>
      <c r="H384" s="88"/>
      <c r="I384" s="85">
        <f>SUM(I315:I383)</f>
        <v>230536734266</v>
      </c>
      <c r="J384" s="87"/>
      <c r="K384" s="84">
        <f>SUM(K9:K383)</f>
        <v>3.929449275056331</v>
      </c>
      <c r="L384" s="87"/>
      <c r="M384" s="85">
        <f>SUM(M315:M383)</f>
        <v>46063443550</v>
      </c>
      <c r="N384" s="88"/>
      <c r="O384" s="85">
        <f>SUM(O315:O383)</f>
        <v>-16455639148</v>
      </c>
      <c r="P384" s="88"/>
      <c r="Q384" s="85">
        <f>SUM(Q315:Q383)</f>
        <v>291174074445</v>
      </c>
      <c r="R384" s="88"/>
      <c r="S384" s="85">
        <f>SUM(S315:S383)</f>
        <v>320781878847</v>
      </c>
      <c r="T384" s="54"/>
      <c r="U384" s="84">
        <f>SUM(U315:U383)</f>
        <v>0.67887182773283361</v>
      </c>
    </row>
    <row r="385" spans="1:21" ht="20.25" customHeight="1" thickTop="1" x14ac:dyDescent="0.2">
      <c r="A385" s="196">
        <v>14</v>
      </c>
      <c r="B385" s="196"/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</row>
    <row r="387" spans="1:21" x14ac:dyDescent="0.2">
      <c r="Q387" s="58"/>
    </row>
    <row r="388" spans="1:21" x14ac:dyDescent="0.2">
      <c r="Q388" s="58"/>
    </row>
    <row r="389" spans="1:21" x14ac:dyDescent="0.2">
      <c r="Q389" s="58"/>
    </row>
    <row r="390" spans="1:21" x14ac:dyDescent="0.2">
      <c r="Q390" s="58"/>
    </row>
  </sheetData>
  <mergeCells count="49">
    <mergeCell ref="A385:U385"/>
    <mergeCell ref="A308:U308"/>
    <mergeCell ref="A309:U309"/>
    <mergeCell ref="A310:U310"/>
    <mergeCell ref="A311:U311"/>
    <mergeCell ref="C312:K312"/>
    <mergeCell ref="M312:U312"/>
    <mergeCell ref="A263:U263"/>
    <mergeCell ref="A264:U264"/>
    <mergeCell ref="C265:K265"/>
    <mergeCell ref="M265:U265"/>
    <mergeCell ref="A307:U307"/>
    <mergeCell ref="C218:K218"/>
    <mergeCell ref="M218:U218"/>
    <mergeCell ref="A260:U260"/>
    <mergeCell ref="A261:U261"/>
    <mergeCell ref="A262:U262"/>
    <mergeCell ref="A213:U213"/>
    <mergeCell ref="A214:U214"/>
    <mergeCell ref="A215:U215"/>
    <mergeCell ref="A216:U216"/>
    <mergeCell ref="A217:U217"/>
    <mergeCell ref="A131:U131"/>
    <mergeCell ref="A132:U132"/>
    <mergeCell ref="A133:U133"/>
    <mergeCell ref="A134:U134"/>
    <mergeCell ref="C135:K135"/>
    <mergeCell ref="M135:U135"/>
    <mergeCell ref="A87:U87"/>
    <mergeCell ref="A88:U88"/>
    <mergeCell ref="C89:K89"/>
    <mergeCell ref="M89:U89"/>
    <mergeCell ref="A130:U130"/>
    <mergeCell ref="C47:K47"/>
    <mergeCell ref="M47:U47"/>
    <mergeCell ref="A84:U84"/>
    <mergeCell ref="A85:U85"/>
    <mergeCell ref="A86:U86"/>
    <mergeCell ref="A42:U42"/>
    <mergeCell ref="A43:U43"/>
    <mergeCell ref="A44:U44"/>
    <mergeCell ref="A45:U45"/>
    <mergeCell ref="A46:U46"/>
    <mergeCell ref="A1:U1"/>
    <mergeCell ref="A2:U2"/>
    <mergeCell ref="A3:U3"/>
    <mergeCell ref="A5:U5"/>
    <mergeCell ref="C6:K6"/>
    <mergeCell ref="M6:U6"/>
  </mergeCells>
  <printOptions horizontalCentered="1"/>
  <pageMargins left="0" right="0" top="0" bottom="0" header="0" footer="0"/>
  <pageSetup scale="49" fitToHeight="0" orientation="portrait" r:id="rId1"/>
  <rowBreaks count="6" manualBreakCount="6">
    <brk id="42" max="20" man="1"/>
    <brk id="84" max="20" man="1"/>
    <brk id="130" max="20" man="1"/>
    <brk id="213" max="20" man="1"/>
    <brk id="260" max="20" man="1"/>
    <brk id="307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9"/>
  <sheetViews>
    <sheetView rightToLeft="1" view="pageBreakPreview" zoomScale="106" zoomScaleNormal="100" zoomScaleSheetLayoutView="106" workbookViewId="0">
      <selection activeCell="N31" sqref="N31"/>
    </sheetView>
  </sheetViews>
  <sheetFormatPr defaultRowHeight="12.75" x14ac:dyDescent="0.2"/>
  <cols>
    <col min="1" max="1" width="6.7109375" bestFit="1" customWidth="1"/>
    <col min="2" max="2" width="20.28515625" customWidth="1"/>
    <col min="3" max="3" width="1.28515625" customWidth="1"/>
    <col min="4" max="4" width="16.42578125" bestFit="1" customWidth="1"/>
    <col min="5" max="5" width="1.28515625" customWidth="1"/>
    <col min="6" max="6" width="16.85546875" bestFit="1" customWidth="1"/>
    <col min="7" max="7" width="1.28515625" customWidth="1"/>
    <col min="8" max="8" width="16.85546875" bestFit="1" customWidth="1"/>
    <col min="9" max="9" width="1.28515625" customWidth="1"/>
    <col min="10" max="10" width="17" bestFit="1" customWidth="1"/>
    <col min="11" max="11" width="1.28515625" customWidth="1"/>
    <col min="12" max="12" width="17.5703125" bestFit="1" customWidth="1"/>
    <col min="13" max="13" width="1.28515625" customWidth="1"/>
    <col min="14" max="14" width="16.42578125" bestFit="1" customWidth="1"/>
    <col min="15" max="15" width="1.28515625" customWidth="1"/>
    <col min="16" max="16" width="16.7109375" bestFit="1" customWidth="1"/>
    <col min="17" max="17" width="1.28515625" customWidth="1"/>
    <col min="18" max="18" width="17.7109375" bestFit="1" customWidth="1"/>
    <col min="19" max="19" width="16.5703125" bestFit="1" customWidth="1"/>
  </cols>
  <sheetData>
    <row r="1" spans="1:19" ht="29.1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</row>
    <row r="2" spans="1:19" ht="21.75" customHeight="1" x14ac:dyDescent="0.2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1:19" ht="21.75" customHeight="1" x14ac:dyDescent="0.2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19" ht="14.45" customHeight="1" x14ac:dyDescent="0.2"/>
    <row r="5" spans="1:19" ht="24" customHeight="1" x14ac:dyDescent="0.2">
      <c r="A5" s="2">
        <f>-2-2</f>
        <v>-4</v>
      </c>
      <c r="B5" s="201" t="s">
        <v>285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9" ht="27.75" customHeight="1" x14ac:dyDescent="0.2">
      <c r="D6" s="211" t="s">
        <v>274</v>
      </c>
      <c r="E6" s="211"/>
      <c r="F6" s="211"/>
      <c r="G6" s="211"/>
      <c r="H6" s="211"/>
      <c r="I6" s="211"/>
      <c r="J6" s="211"/>
      <c r="L6" s="211" t="s">
        <v>275</v>
      </c>
      <c r="M6" s="211"/>
      <c r="N6" s="211"/>
      <c r="O6" s="211"/>
      <c r="P6" s="211"/>
      <c r="Q6" s="211"/>
      <c r="R6" s="211"/>
    </row>
    <row r="7" spans="1:19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9" ht="24.75" customHeight="1" x14ac:dyDescent="0.2">
      <c r="A8" s="211" t="s">
        <v>286</v>
      </c>
      <c r="B8" s="211"/>
      <c r="D8" s="3" t="s">
        <v>287</v>
      </c>
      <c r="F8" s="3" t="s">
        <v>278</v>
      </c>
      <c r="H8" s="3" t="s">
        <v>279</v>
      </c>
      <c r="J8" s="3" t="s">
        <v>75</v>
      </c>
      <c r="L8" s="3" t="s">
        <v>287</v>
      </c>
      <c r="N8" s="3" t="s">
        <v>278</v>
      </c>
      <c r="P8" s="3" t="s">
        <v>279</v>
      </c>
      <c r="R8" s="3" t="s">
        <v>75</v>
      </c>
    </row>
    <row r="9" spans="1:19" s="91" customFormat="1" ht="27" customHeight="1" x14ac:dyDescent="0.2">
      <c r="A9" s="212" t="s">
        <v>229</v>
      </c>
      <c r="B9" s="212"/>
      <c r="D9" s="126">
        <v>1341354830</v>
      </c>
      <c r="E9" s="127"/>
      <c r="F9" s="126">
        <v>-25737500</v>
      </c>
      <c r="G9" s="127"/>
      <c r="H9" s="126">
        <v>-61625000</v>
      </c>
      <c r="I9" s="127"/>
      <c r="J9" s="126">
        <v>1253992330</v>
      </c>
      <c r="K9" s="127"/>
      <c r="L9" s="126">
        <v>1341354830</v>
      </c>
      <c r="M9" s="127"/>
      <c r="N9" s="126">
        <v>-25737500</v>
      </c>
      <c r="O9" s="127"/>
      <c r="P9" s="126">
        <v>-30812500</v>
      </c>
      <c r="Q9" s="127"/>
      <c r="R9" s="126">
        <f>L9+N9+P9</f>
        <v>1284804830</v>
      </c>
      <c r="S9" s="128"/>
    </row>
    <row r="10" spans="1:19" s="91" customFormat="1" ht="27" customHeight="1" x14ac:dyDescent="0.2">
      <c r="A10" s="213" t="s">
        <v>226</v>
      </c>
      <c r="B10" s="213"/>
      <c r="D10" s="130">
        <v>18198101174</v>
      </c>
      <c r="E10" s="127"/>
      <c r="F10" s="130">
        <v>-25615859565</v>
      </c>
      <c r="G10" s="127"/>
      <c r="H10" s="130">
        <v>-17204666824</v>
      </c>
      <c r="I10" s="127"/>
      <c r="J10" s="130">
        <v>-24622425215</v>
      </c>
      <c r="K10" s="127"/>
      <c r="L10" s="130">
        <v>65108474061</v>
      </c>
      <c r="M10" s="127"/>
      <c r="N10" s="130">
        <v>-211377550</v>
      </c>
      <c r="O10" s="127"/>
      <c r="P10" s="130">
        <v>1489548005</v>
      </c>
      <c r="Q10" s="127"/>
      <c r="R10" s="131">
        <f t="shared" ref="R10:R13" si="0">L10+N10+P10</f>
        <v>66386644516</v>
      </c>
      <c r="S10" s="128"/>
    </row>
    <row r="11" spans="1:19" s="91" customFormat="1" ht="27" customHeight="1" x14ac:dyDescent="0.2">
      <c r="A11" s="213" t="s">
        <v>222</v>
      </c>
      <c r="B11" s="213"/>
      <c r="D11" s="130">
        <v>10166192489</v>
      </c>
      <c r="E11" s="127"/>
      <c r="F11" s="130">
        <v>0</v>
      </c>
      <c r="G11" s="127"/>
      <c r="H11" s="130">
        <v>0</v>
      </c>
      <c r="I11" s="127"/>
      <c r="J11" s="130">
        <v>10166192489</v>
      </c>
      <c r="K11" s="127"/>
      <c r="L11" s="130">
        <v>39941541674</v>
      </c>
      <c r="M11" s="127"/>
      <c r="N11" s="130">
        <v>10481708077</v>
      </c>
      <c r="O11" s="127"/>
      <c r="P11" s="130">
        <v>7496466923</v>
      </c>
      <c r="Q11" s="127"/>
      <c r="R11" s="131">
        <f t="shared" si="0"/>
        <v>57919716674</v>
      </c>
      <c r="S11" s="128"/>
    </row>
    <row r="12" spans="1:19" s="91" customFormat="1" ht="27" customHeight="1" x14ac:dyDescent="0.2">
      <c r="A12" s="213" t="s">
        <v>288</v>
      </c>
      <c r="B12" s="213"/>
      <c r="D12" s="130">
        <v>0</v>
      </c>
      <c r="E12" s="127"/>
      <c r="F12" s="130">
        <v>0</v>
      </c>
      <c r="G12" s="127"/>
      <c r="H12" s="130">
        <v>0</v>
      </c>
      <c r="I12" s="127"/>
      <c r="J12" s="130">
        <v>0</v>
      </c>
      <c r="K12" s="127"/>
      <c r="L12" s="130">
        <v>3250244428</v>
      </c>
      <c r="M12" s="127"/>
      <c r="N12" s="130">
        <v>0</v>
      </c>
      <c r="O12" s="127"/>
      <c r="P12" s="130">
        <v>72500000</v>
      </c>
      <c r="Q12" s="127"/>
      <c r="R12" s="131">
        <f t="shared" si="0"/>
        <v>3322744428</v>
      </c>
      <c r="S12" s="128"/>
    </row>
    <row r="13" spans="1:19" s="91" customFormat="1" ht="27" customHeight="1" x14ac:dyDescent="0.2">
      <c r="A13" s="208" t="s">
        <v>289</v>
      </c>
      <c r="B13" s="208"/>
      <c r="D13" s="133">
        <v>0</v>
      </c>
      <c r="E13" s="127"/>
      <c r="F13" s="133">
        <v>0</v>
      </c>
      <c r="G13" s="127"/>
      <c r="H13" s="133">
        <v>0</v>
      </c>
      <c r="I13" s="127"/>
      <c r="J13" s="133">
        <v>0</v>
      </c>
      <c r="K13" s="127"/>
      <c r="L13" s="133">
        <v>588113533</v>
      </c>
      <c r="M13" s="127"/>
      <c r="N13" s="133">
        <v>0</v>
      </c>
      <c r="O13" s="127"/>
      <c r="P13" s="133">
        <v>0</v>
      </c>
      <c r="Q13" s="127"/>
      <c r="R13" s="131">
        <f t="shared" si="0"/>
        <v>588113533</v>
      </c>
    </row>
    <row r="14" spans="1:19" ht="21.75" customHeight="1" x14ac:dyDescent="0.2">
      <c r="A14" s="209" t="s">
        <v>75</v>
      </c>
      <c r="B14" s="209"/>
      <c r="D14" s="57">
        <v>29705648493</v>
      </c>
      <c r="E14" s="56"/>
      <c r="F14" s="57">
        <v>-25641597065</v>
      </c>
      <c r="G14" s="56"/>
      <c r="H14" s="57">
        <v>-17266291824</v>
      </c>
      <c r="I14" s="56"/>
      <c r="J14" s="57">
        <v>-13202240396</v>
      </c>
      <c r="K14" s="56"/>
      <c r="L14" s="57">
        <f>SUM(L9:L13)</f>
        <v>110229728526</v>
      </c>
      <c r="M14" s="89"/>
      <c r="N14" s="57">
        <f>SUM(N9:N13)</f>
        <v>10244593027</v>
      </c>
      <c r="O14" s="89"/>
      <c r="P14" s="57">
        <f>SUM(P9:P13)</f>
        <v>9027702428</v>
      </c>
      <c r="Q14" s="56"/>
      <c r="R14" s="57">
        <f>SUM(R9:R13)</f>
        <v>129502023981</v>
      </c>
      <c r="S14" s="58"/>
    </row>
    <row r="15" spans="1:19" x14ac:dyDescent="0.2">
      <c r="S15" s="58"/>
    </row>
    <row r="19" spans="1:18" ht="15.75" x14ac:dyDescent="0.4">
      <c r="A19" s="217">
        <v>15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</row>
  </sheetData>
  <mergeCells count="14">
    <mergeCell ref="A19:R19"/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2024-09-30T11:07:34Z</cp:lastPrinted>
  <dcterms:created xsi:type="dcterms:W3CDTF">2024-09-22T12:16:22Z</dcterms:created>
  <dcterms:modified xsi:type="dcterms:W3CDTF">2024-09-30T11:08:51Z</dcterms:modified>
</cp:coreProperties>
</file>