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0830\"/>
    </mc:Choice>
  </mc:AlternateContent>
  <xr:revisionPtr revIDLastSave="0" documentId="13_ncr:1_{888B92B7-10F7-4E73-A714-C791B43C8578}" xr6:coauthVersionLast="47" xr6:coauthVersionMax="47" xr10:uidLastSave="{00000000-0000-0000-0000-000000000000}"/>
  <bookViews>
    <workbookView xWindow="-120" yWindow="-120" windowWidth="29040" windowHeight="15840" tabRatio="961" activeTab="1" xr2:uid="{00000000-000D-0000-FFFF-FFFF00000000}"/>
  </bookViews>
  <sheets>
    <sheet name="0" sheetId="22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" sheetId="8" r:id="rId7"/>
    <sheet name="1-2" sheetId="9" r:id="rId8"/>
    <sheet name="2-2" sheetId="11" r:id="rId9"/>
    <sheet name="3-2" sheetId="13" r:id="rId10"/>
    <sheet name="4-2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0">'0'!$A$1:$L$36</definedName>
    <definedName name="_xlnm.Print_Area" localSheetId="7">'1-2'!$A$1:$V$495</definedName>
    <definedName name="_xlnm.Print_Area" localSheetId="8">'2-2'!$A$1:$S$23</definedName>
    <definedName name="_xlnm.Print_Area" localSheetId="9">'3-2'!$A$1:$J$27</definedName>
    <definedName name="_xlnm.Print_Area" localSheetId="10">'4-2'!$A$1:$G$26</definedName>
    <definedName name="_xlnm.Print_Area" localSheetId="3">اوراق!$A$1:$AK$15</definedName>
    <definedName name="_xlnm.Print_Area" localSheetId="2">'اوراق مشتقه'!$A$1:$Y$178</definedName>
    <definedName name="_xlnm.Print_Area" localSheetId="4">'تعدیل قیمت'!$A$1:$N$21</definedName>
    <definedName name="_xlnm.Print_Area" localSheetId="6">درآمد!$A$1:$K$18</definedName>
    <definedName name="_xlnm.Print_Area" localSheetId="15">'درآمد اعمال اختیار'!$A$1:$V$353</definedName>
    <definedName name="_xlnm.Print_Area" localSheetId="11">'درآمد سود سهام'!$A$1:$T$30</definedName>
    <definedName name="_xlnm.Print_Area" localSheetId="16">'درآمد ناشی از تغییر قیمت اوراق'!$A$1:$Q$181</definedName>
    <definedName name="_xlnm.Print_Area" localSheetId="14">'درآمد ناشی از فروش'!$A$1:$Q$41</definedName>
    <definedName name="_xlnm.Print_Area" localSheetId="5">سپرده!$A$1:$M$20</definedName>
    <definedName name="_xlnm.Print_Area" localSheetId="12">'سود اوراق بهادار'!$A$1:$T$23</definedName>
    <definedName name="_xlnm.Print_Area" localSheetId="13">'سود سپرده بانکی'!$A$1:$N$26</definedName>
    <definedName name="_xlnm.Print_Area" localSheetId="1">سهام!$A$1:$AB$67</definedName>
  </definedNames>
  <calcPr calcId="191029"/>
</workbook>
</file>

<file path=xl/calcChain.xml><?xml version="1.0" encoding="utf-8"?>
<calcChain xmlns="http://schemas.openxmlformats.org/spreadsheetml/2006/main">
  <c r="G351" i="20" l="1"/>
  <c r="F18" i="13"/>
  <c r="J18" i="13"/>
  <c r="L9" i="7"/>
  <c r="L10" i="7"/>
  <c r="L11" i="7"/>
  <c r="L12" i="7"/>
  <c r="L13" i="7"/>
  <c r="L14" i="7"/>
  <c r="L15" i="7"/>
  <c r="L16" i="7"/>
  <c r="L17" i="7"/>
  <c r="L8" i="7"/>
  <c r="AJ10" i="5"/>
  <c r="AJ11" i="5"/>
  <c r="AJ9" i="5"/>
  <c r="AA65" i="2" l="1"/>
  <c r="L18" i="7"/>
  <c r="Q176" i="21" l="1"/>
  <c r="O176" i="21"/>
  <c r="M176" i="21"/>
  <c r="K176" i="21"/>
  <c r="I176" i="21"/>
  <c r="G176" i="21"/>
  <c r="E176" i="21"/>
  <c r="C176" i="21"/>
  <c r="C74" i="21"/>
  <c r="C82" i="21" s="1"/>
  <c r="C150" i="21" s="1"/>
  <c r="C158" i="21" s="1"/>
  <c r="E74" i="21"/>
  <c r="E82" i="21" s="1"/>
  <c r="E150" i="21" s="1"/>
  <c r="E158" i="21" s="1"/>
  <c r="G74" i="21"/>
  <c r="G82" i="21" s="1"/>
  <c r="G150" i="21" s="1"/>
  <c r="G158" i="21" s="1"/>
  <c r="I74" i="21"/>
  <c r="I82" i="21" s="1"/>
  <c r="I150" i="21" s="1"/>
  <c r="I158" i="21" s="1"/>
  <c r="K74" i="21"/>
  <c r="K82" i="21" s="1"/>
  <c r="K150" i="21" s="1"/>
  <c r="K158" i="21" s="1"/>
  <c r="M74" i="21"/>
  <c r="M82" i="21" s="1"/>
  <c r="M150" i="21" s="1"/>
  <c r="M158" i="21" s="1"/>
  <c r="O74" i="21"/>
  <c r="O82" i="21" s="1"/>
  <c r="O150" i="21" s="1"/>
  <c r="O158" i="21" s="1"/>
  <c r="Q74" i="21"/>
  <c r="Q82" i="21" s="1"/>
  <c r="Q150" i="21" s="1"/>
  <c r="Q158" i="21" s="1"/>
  <c r="U351" i="20"/>
  <c r="S351" i="20"/>
  <c r="Q351" i="20"/>
  <c r="O351" i="20"/>
  <c r="M351" i="20"/>
  <c r="K351" i="20"/>
  <c r="I351" i="20"/>
  <c r="U100" i="20"/>
  <c r="U108" i="20" s="1"/>
  <c r="U202" i="20" s="1"/>
  <c r="U210" i="20" s="1"/>
  <c r="U304" i="20" s="1"/>
  <c r="U312" i="20" s="1"/>
  <c r="S100" i="20"/>
  <c r="S108" i="20" s="1"/>
  <c r="S202" i="20" s="1"/>
  <c r="S210" i="20" s="1"/>
  <c r="S304" i="20" s="1"/>
  <c r="S312" i="20" s="1"/>
  <c r="Q100" i="20"/>
  <c r="Q108" i="20" s="1"/>
  <c r="Q202" i="20" s="1"/>
  <c r="Q210" i="20" s="1"/>
  <c r="Q304" i="20" s="1"/>
  <c r="Q312" i="20" s="1"/>
  <c r="O100" i="20"/>
  <c r="O108" i="20" s="1"/>
  <c r="O202" i="20" s="1"/>
  <c r="O210" i="20" s="1"/>
  <c r="O304" i="20" s="1"/>
  <c r="O312" i="20" s="1"/>
  <c r="M100" i="20"/>
  <c r="M108" i="20" s="1"/>
  <c r="M202" i="20" s="1"/>
  <c r="M210" i="20" s="1"/>
  <c r="M304" i="20" s="1"/>
  <c r="M312" i="20" s="1"/>
  <c r="K100" i="20"/>
  <c r="K108" i="20" s="1"/>
  <c r="K202" i="20" s="1"/>
  <c r="K210" i="20" s="1"/>
  <c r="K304" i="20" s="1"/>
  <c r="K312" i="20" s="1"/>
  <c r="I100" i="20"/>
  <c r="I108" i="20" s="1"/>
  <c r="I202" i="20" s="1"/>
  <c r="I210" i="20" s="1"/>
  <c r="I304" i="20" s="1"/>
  <c r="I312" i="20" s="1"/>
  <c r="W166" i="20" l="1"/>
  <c r="T68" i="9" l="1"/>
  <c r="O39" i="19" l="1"/>
  <c r="M39" i="19"/>
  <c r="K39" i="19"/>
  <c r="Q38" i="19"/>
  <c r="Q37" i="19"/>
  <c r="Q36" i="19"/>
  <c r="Q35" i="19"/>
  <c r="Q39" i="19" l="1"/>
  <c r="R89" i="9"/>
  <c r="R97" i="9" s="1"/>
  <c r="R179" i="9" s="1"/>
  <c r="R187" i="9" s="1"/>
  <c r="R269" i="9" s="1"/>
  <c r="R277" i="9" s="1"/>
  <c r="R359" i="9" s="1"/>
  <c r="R367" i="9" s="1"/>
  <c r="R449" i="9" s="1"/>
  <c r="R457" i="9" s="1"/>
  <c r="R493" i="9" s="1"/>
  <c r="J188" i="9"/>
  <c r="T188" i="9"/>
  <c r="J189" i="9"/>
  <c r="T189" i="9"/>
  <c r="F89" i="9"/>
  <c r="F97" i="9" s="1"/>
  <c r="F179" i="9" s="1"/>
  <c r="F187" i="9" s="1"/>
  <c r="F269" i="9" s="1"/>
  <c r="F277" i="9" s="1"/>
  <c r="F359" i="9" s="1"/>
  <c r="F367" i="9" s="1"/>
  <c r="F449" i="9" s="1"/>
  <c r="F457" i="9" s="1"/>
  <c r="F493" i="9" s="1"/>
  <c r="D97" i="9"/>
  <c r="D179" i="9" s="1"/>
  <c r="D187" i="9" s="1"/>
  <c r="D269" i="9" s="1"/>
  <c r="D277" i="9" s="1"/>
  <c r="D359" i="9" s="1"/>
  <c r="D367" i="9" s="1"/>
  <c r="D449" i="9" s="1"/>
  <c r="D457" i="9" s="1"/>
  <c r="D493" i="9" s="1"/>
  <c r="P89" i="9"/>
  <c r="P97" i="9" s="1"/>
  <c r="P179" i="9" s="1"/>
  <c r="P187" i="9" s="1"/>
  <c r="P269" i="9" s="1"/>
  <c r="P277" i="9" s="1"/>
  <c r="P359" i="9" s="1"/>
  <c r="P367" i="9" s="1"/>
  <c r="P449" i="9" s="1"/>
  <c r="P457" i="9" s="1"/>
  <c r="P493" i="9" s="1"/>
  <c r="N89" i="9"/>
  <c r="N97" i="9" s="1"/>
  <c r="N179" i="9" s="1"/>
  <c r="N187" i="9" s="1"/>
  <c r="N269" i="9" s="1"/>
  <c r="N277" i="9" s="1"/>
  <c r="N359" i="9" s="1"/>
  <c r="N367" i="9" s="1"/>
  <c r="N449" i="9" s="1"/>
  <c r="N457" i="9" s="1"/>
  <c r="N493" i="9" s="1"/>
  <c r="H89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8" i="9"/>
  <c r="D18" i="13"/>
  <c r="H18" i="13"/>
  <c r="F11" i="14"/>
  <c r="D11" i="14"/>
  <c r="R9" i="11"/>
  <c r="R10" i="11"/>
  <c r="R11" i="11"/>
  <c r="R12" i="11"/>
  <c r="R8" i="11"/>
  <c r="P13" i="11"/>
  <c r="T61" i="9"/>
  <c r="T62" i="9"/>
  <c r="T63" i="9"/>
  <c r="T64" i="9"/>
  <c r="T65" i="9"/>
  <c r="T66" i="9"/>
  <c r="T67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31" i="9"/>
  <c r="T232" i="9"/>
  <c r="T233" i="9"/>
  <c r="T234" i="9"/>
  <c r="T235" i="9"/>
  <c r="T236" i="9"/>
  <c r="T237" i="9"/>
  <c r="T238" i="9"/>
  <c r="T239" i="9"/>
  <c r="T240" i="9"/>
  <c r="T241" i="9"/>
  <c r="T242" i="9"/>
  <c r="T243" i="9"/>
  <c r="T244" i="9"/>
  <c r="T245" i="9"/>
  <c r="T246" i="9"/>
  <c r="T247" i="9"/>
  <c r="T248" i="9"/>
  <c r="T249" i="9"/>
  <c r="T250" i="9"/>
  <c r="T251" i="9"/>
  <c r="T252" i="9"/>
  <c r="T253" i="9"/>
  <c r="T254" i="9"/>
  <c r="T255" i="9"/>
  <c r="T256" i="9"/>
  <c r="T257" i="9"/>
  <c r="T258" i="9"/>
  <c r="T259" i="9"/>
  <c r="T260" i="9"/>
  <c r="T261" i="9"/>
  <c r="T262" i="9"/>
  <c r="T263" i="9"/>
  <c r="T264" i="9"/>
  <c r="T265" i="9"/>
  <c r="T266" i="9"/>
  <c r="T267" i="9"/>
  <c r="T268" i="9"/>
  <c r="T278" i="9"/>
  <c r="T279" i="9"/>
  <c r="T280" i="9"/>
  <c r="T281" i="9"/>
  <c r="T282" i="9"/>
  <c r="T283" i="9"/>
  <c r="T284" i="9"/>
  <c r="T285" i="9"/>
  <c r="T286" i="9"/>
  <c r="T287" i="9"/>
  <c r="T288" i="9"/>
  <c r="T289" i="9"/>
  <c r="T290" i="9"/>
  <c r="T291" i="9"/>
  <c r="T292" i="9"/>
  <c r="T293" i="9"/>
  <c r="T294" i="9"/>
  <c r="T295" i="9"/>
  <c r="T296" i="9"/>
  <c r="T297" i="9"/>
  <c r="T298" i="9"/>
  <c r="T299" i="9"/>
  <c r="T300" i="9"/>
  <c r="T301" i="9"/>
  <c r="T302" i="9"/>
  <c r="T303" i="9"/>
  <c r="T304" i="9"/>
  <c r="T305" i="9"/>
  <c r="T306" i="9"/>
  <c r="T307" i="9"/>
  <c r="T308" i="9"/>
  <c r="T309" i="9"/>
  <c r="T310" i="9"/>
  <c r="T311" i="9"/>
  <c r="T312" i="9"/>
  <c r="T313" i="9"/>
  <c r="T314" i="9"/>
  <c r="T315" i="9"/>
  <c r="T316" i="9"/>
  <c r="T317" i="9"/>
  <c r="T318" i="9"/>
  <c r="T319" i="9"/>
  <c r="T320" i="9"/>
  <c r="T321" i="9"/>
  <c r="T322" i="9"/>
  <c r="T323" i="9"/>
  <c r="T324" i="9"/>
  <c r="T325" i="9"/>
  <c r="T326" i="9"/>
  <c r="T327" i="9"/>
  <c r="T328" i="9"/>
  <c r="T329" i="9"/>
  <c r="T330" i="9"/>
  <c r="T331" i="9"/>
  <c r="T332" i="9"/>
  <c r="T333" i="9"/>
  <c r="T334" i="9"/>
  <c r="T335" i="9"/>
  <c r="T336" i="9"/>
  <c r="T337" i="9"/>
  <c r="T338" i="9"/>
  <c r="T339" i="9"/>
  <c r="T340" i="9"/>
  <c r="T341" i="9"/>
  <c r="T342" i="9"/>
  <c r="T343" i="9"/>
  <c r="T344" i="9"/>
  <c r="T345" i="9"/>
  <c r="T346" i="9"/>
  <c r="T347" i="9"/>
  <c r="T348" i="9"/>
  <c r="T349" i="9"/>
  <c r="T350" i="9"/>
  <c r="T351" i="9"/>
  <c r="T352" i="9"/>
  <c r="T353" i="9"/>
  <c r="T354" i="9"/>
  <c r="T355" i="9"/>
  <c r="T356" i="9"/>
  <c r="T357" i="9"/>
  <c r="T358" i="9"/>
  <c r="T368" i="9"/>
  <c r="T369" i="9"/>
  <c r="T370" i="9"/>
  <c r="T371" i="9"/>
  <c r="T372" i="9"/>
  <c r="T373" i="9"/>
  <c r="T374" i="9"/>
  <c r="T375" i="9"/>
  <c r="T376" i="9"/>
  <c r="T377" i="9"/>
  <c r="T378" i="9"/>
  <c r="T379" i="9"/>
  <c r="T380" i="9"/>
  <c r="T381" i="9"/>
  <c r="T382" i="9"/>
  <c r="T383" i="9"/>
  <c r="T384" i="9"/>
  <c r="T385" i="9"/>
  <c r="T386" i="9"/>
  <c r="T387" i="9"/>
  <c r="T388" i="9"/>
  <c r="T389" i="9"/>
  <c r="T390" i="9"/>
  <c r="T391" i="9"/>
  <c r="T392" i="9"/>
  <c r="T393" i="9"/>
  <c r="T394" i="9"/>
  <c r="T395" i="9"/>
  <c r="T396" i="9"/>
  <c r="T397" i="9"/>
  <c r="T398" i="9"/>
  <c r="T399" i="9"/>
  <c r="T400" i="9"/>
  <c r="T401" i="9"/>
  <c r="T402" i="9"/>
  <c r="T403" i="9"/>
  <c r="T404" i="9"/>
  <c r="T405" i="9"/>
  <c r="T406" i="9"/>
  <c r="T407" i="9"/>
  <c r="T408" i="9"/>
  <c r="T409" i="9"/>
  <c r="T410" i="9"/>
  <c r="T411" i="9"/>
  <c r="T412" i="9"/>
  <c r="T413" i="9"/>
  <c r="T414" i="9"/>
  <c r="T415" i="9"/>
  <c r="T416" i="9"/>
  <c r="T417" i="9"/>
  <c r="T418" i="9"/>
  <c r="T419" i="9"/>
  <c r="T420" i="9"/>
  <c r="T421" i="9"/>
  <c r="T422" i="9"/>
  <c r="T423" i="9"/>
  <c r="T424" i="9"/>
  <c r="T425" i="9"/>
  <c r="T426" i="9"/>
  <c r="T427" i="9"/>
  <c r="T428" i="9"/>
  <c r="T429" i="9"/>
  <c r="T430" i="9"/>
  <c r="T431" i="9"/>
  <c r="T432" i="9"/>
  <c r="T433" i="9"/>
  <c r="T434" i="9"/>
  <c r="T435" i="9"/>
  <c r="T436" i="9"/>
  <c r="T437" i="9"/>
  <c r="T438" i="9"/>
  <c r="T439" i="9"/>
  <c r="T440" i="9"/>
  <c r="T441" i="9"/>
  <c r="T442" i="9"/>
  <c r="T443" i="9"/>
  <c r="T444" i="9"/>
  <c r="T445" i="9"/>
  <c r="T446" i="9"/>
  <c r="T447" i="9"/>
  <c r="T448" i="9"/>
  <c r="T458" i="9"/>
  <c r="T459" i="9"/>
  <c r="T460" i="9"/>
  <c r="T461" i="9"/>
  <c r="T462" i="9"/>
  <c r="T463" i="9"/>
  <c r="T464" i="9"/>
  <c r="T465" i="9"/>
  <c r="T466" i="9"/>
  <c r="T467" i="9"/>
  <c r="T468" i="9"/>
  <c r="T469" i="9"/>
  <c r="T470" i="9"/>
  <c r="T471" i="9"/>
  <c r="T472" i="9"/>
  <c r="T473" i="9"/>
  <c r="T474" i="9"/>
  <c r="T475" i="9"/>
  <c r="T476" i="9"/>
  <c r="T477" i="9"/>
  <c r="T478" i="9"/>
  <c r="T479" i="9"/>
  <c r="T480" i="9"/>
  <c r="T481" i="9"/>
  <c r="T482" i="9"/>
  <c r="T483" i="9"/>
  <c r="T484" i="9"/>
  <c r="T485" i="9"/>
  <c r="T486" i="9"/>
  <c r="T487" i="9"/>
  <c r="T488" i="9"/>
  <c r="T489" i="9"/>
  <c r="T490" i="9"/>
  <c r="T491" i="9"/>
  <c r="T492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8" i="9"/>
  <c r="J16" i="13" l="1"/>
  <c r="J17" i="13"/>
  <c r="J8" i="13"/>
  <c r="J15" i="13"/>
  <c r="J9" i="13"/>
  <c r="J10" i="13"/>
  <c r="J11" i="13"/>
  <c r="J12" i="13"/>
  <c r="J13" i="13"/>
  <c r="J14" i="13"/>
  <c r="F8" i="13"/>
  <c r="F17" i="13"/>
  <c r="F15" i="13"/>
  <c r="F9" i="13"/>
  <c r="F14" i="13"/>
  <c r="F10" i="13"/>
  <c r="F11" i="13"/>
  <c r="F16" i="13"/>
  <c r="F12" i="13"/>
  <c r="F13" i="13"/>
  <c r="R13" i="11"/>
  <c r="F9" i="8" s="1"/>
  <c r="J9" i="8"/>
  <c r="T89" i="9"/>
  <c r="T97" i="9" s="1"/>
  <c r="T179" i="9" s="1"/>
  <c r="T187" i="9" s="1"/>
  <c r="T269" i="9" s="1"/>
  <c r="T277" i="9" s="1"/>
  <c r="T359" i="9" s="1"/>
  <c r="T367" i="9" s="1"/>
  <c r="T449" i="9" s="1"/>
  <c r="T457" i="9" s="1"/>
  <c r="T493" i="9" s="1"/>
  <c r="H97" i="9"/>
  <c r="H179" i="9" s="1"/>
  <c r="H187" i="9" s="1"/>
  <c r="H269" i="9" s="1"/>
  <c r="H277" i="9" s="1"/>
  <c r="H359" i="9" s="1"/>
  <c r="H367" i="9" s="1"/>
  <c r="H449" i="9" s="1"/>
  <c r="H457" i="9" s="1"/>
  <c r="H493" i="9" s="1"/>
  <c r="J89" i="9"/>
  <c r="J97" i="9" s="1"/>
  <c r="J179" i="9" s="1"/>
  <c r="J187" i="9" s="1"/>
  <c r="J269" i="9" s="1"/>
  <c r="J277" i="9" s="1"/>
  <c r="J359" i="9" s="1"/>
  <c r="J367" i="9" s="1"/>
  <c r="J449" i="9" s="1"/>
  <c r="J457" i="9" s="1"/>
  <c r="J493" i="9" s="1"/>
  <c r="F10" i="8" l="1"/>
  <c r="J10" i="8" s="1"/>
  <c r="F11" i="8"/>
  <c r="AF12" i="5"/>
  <c r="AH12" i="5"/>
  <c r="J11" i="8" l="1"/>
  <c r="F8" i="8"/>
  <c r="J8" i="8" s="1"/>
  <c r="F12" i="8" l="1"/>
  <c r="H11" i="8" s="1"/>
  <c r="J12" i="8"/>
  <c r="V50" i="9"/>
  <c r="V87" i="9"/>
  <c r="V17" i="9"/>
  <c r="V54" i="9"/>
  <c r="V9" i="9"/>
  <c r="V57" i="9"/>
  <c r="V59" i="9"/>
  <c r="V69" i="9"/>
  <c r="V72" i="9"/>
  <c r="V22" i="9"/>
  <c r="V10" i="9"/>
  <c r="V42" i="9"/>
  <c r="V14" i="9"/>
  <c r="V62" i="9"/>
  <c r="V29" i="9"/>
  <c r="V66" i="9"/>
  <c r="V20" i="9"/>
  <c r="V12" i="9"/>
  <c r="H9" i="8"/>
  <c r="V19" i="9"/>
  <c r="V80" i="9"/>
  <c r="V58" i="9"/>
  <c r="V75" i="9"/>
  <c r="V25" i="9"/>
  <c r="V74" i="9"/>
  <c r="V71" i="9"/>
  <c r="V41" i="9"/>
  <c r="V78" i="9"/>
  <c r="V32" i="9"/>
  <c r="V81" i="9"/>
  <c r="V35" i="9"/>
  <c r="V84" i="9"/>
  <c r="V61" i="9"/>
  <c r="V83" i="9"/>
  <c r="V67" i="9"/>
  <c r="V38" i="9"/>
  <c r="V37" i="9"/>
  <c r="V86" i="9"/>
  <c r="V53" i="9"/>
  <c r="V8" i="9"/>
  <c r="V44" i="9"/>
  <c r="V47" i="9"/>
  <c r="V11" i="9"/>
  <c r="V77" i="9"/>
  <c r="V68" i="9"/>
  <c r="V46" i="9"/>
  <c r="V70" i="9"/>
  <c r="V45" i="9"/>
  <c r="V49" i="9"/>
  <c r="H10" i="8"/>
  <c r="V28" i="9"/>
  <c r="V65" i="9"/>
  <c r="V48" i="9"/>
  <c r="V56" i="9"/>
  <c r="V40" i="9"/>
  <c r="V34" i="9"/>
  <c r="V88" i="9"/>
  <c r="V23" i="9"/>
  <c r="V73" i="9"/>
  <c r="V16" i="9"/>
  <c r="V52" i="9"/>
  <c r="V89" i="9"/>
  <c r="V31" i="9"/>
  <c r="V85" i="9"/>
  <c r="V27" i="9"/>
  <c r="V64" i="9"/>
  <c r="V43" i="9"/>
  <c r="V21" i="9"/>
  <c r="V60" i="9"/>
  <c r="V24" i="9"/>
  <c r="V39" i="9"/>
  <c r="V76" i="9"/>
  <c r="V13" i="9"/>
  <c r="V55" i="9"/>
  <c r="V33" i="9"/>
  <c r="V36" i="9"/>
  <c r="V15" i="9"/>
  <c r="V51" i="9"/>
  <c r="V18" i="9"/>
  <c r="V26" i="9"/>
  <c r="V63" i="9"/>
  <c r="H8" i="8"/>
  <c r="V30" i="9"/>
  <c r="V79" i="9"/>
  <c r="V82" i="9"/>
  <c r="V188" i="9"/>
  <c r="V189" i="9"/>
  <c r="L189" i="9"/>
  <c r="L188" i="9"/>
  <c r="L177" i="9"/>
  <c r="L339" i="9"/>
  <c r="L73" i="9"/>
  <c r="L235" i="9"/>
  <c r="L397" i="9"/>
  <c r="L127" i="9"/>
  <c r="L119" i="9"/>
  <c r="L293" i="9"/>
  <c r="L446" i="9"/>
  <c r="L176" i="9"/>
  <c r="L213" i="9"/>
  <c r="L375" i="9"/>
  <c r="L43" i="9"/>
  <c r="L76" i="9"/>
  <c r="L238" i="9"/>
  <c r="L400" i="9"/>
  <c r="L196" i="9"/>
  <c r="L122" i="9"/>
  <c r="L284" i="9"/>
  <c r="L437" i="9"/>
  <c r="L140" i="9"/>
  <c r="L192" i="9"/>
  <c r="L345" i="9"/>
  <c r="L22" i="9"/>
  <c r="L100" i="9"/>
  <c r="L253" i="9"/>
  <c r="L415" i="9"/>
  <c r="L232" i="9"/>
  <c r="L137" i="9"/>
  <c r="L299" i="9"/>
  <c r="L461" i="9"/>
  <c r="L290" i="9"/>
  <c r="L207" i="9"/>
  <c r="L369" i="9"/>
  <c r="L37" i="9"/>
  <c r="V209" i="9"/>
  <c r="V153" i="9"/>
  <c r="V315" i="9"/>
  <c r="V477" i="9"/>
  <c r="V142" i="9"/>
  <c r="V316" i="9"/>
  <c r="V107" i="9"/>
  <c r="V281" i="9"/>
  <c r="V168" i="9"/>
  <c r="V342" i="9"/>
  <c r="V308" i="9"/>
  <c r="V250" i="9"/>
  <c r="V412" i="9"/>
  <c r="V98" i="9"/>
  <c r="V425" i="9"/>
  <c r="V111" i="9"/>
  <c r="V264" i="9"/>
  <c r="V426" i="9"/>
  <c r="V100" i="9"/>
  <c r="V265" i="9"/>
  <c r="V484" i="9"/>
  <c r="V380" i="9"/>
  <c r="V218" i="9"/>
  <c r="V440" i="9"/>
  <c r="V114" i="9"/>
  <c r="V267" i="9"/>
  <c r="V429" i="9"/>
  <c r="V104" i="9"/>
  <c r="V278" i="9"/>
  <c r="V464" i="9"/>
  <c r="V151" i="9"/>
  <c r="V313" i="9"/>
  <c r="V475" i="9"/>
  <c r="L142" i="9"/>
  <c r="L304" i="9"/>
  <c r="L466" i="9"/>
  <c r="L353" i="9"/>
  <c r="L282" i="9"/>
  <c r="L307" i="9"/>
  <c r="L344" i="9"/>
  <c r="L414" i="9"/>
  <c r="L383" i="9"/>
  <c r="L429" i="9"/>
  <c r="L198" i="9"/>
  <c r="L351" i="9"/>
  <c r="L28" i="9"/>
  <c r="L85" i="9"/>
  <c r="L247" i="9"/>
  <c r="L409" i="9"/>
  <c r="L256" i="9"/>
  <c r="L131" i="9"/>
  <c r="L305" i="9"/>
  <c r="L467" i="9"/>
  <c r="L278" i="9"/>
  <c r="L225" i="9"/>
  <c r="L387" i="9"/>
  <c r="L55" i="9"/>
  <c r="L88" i="9"/>
  <c r="L250" i="9"/>
  <c r="L412" i="9"/>
  <c r="L268" i="9"/>
  <c r="L134" i="9"/>
  <c r="L296" i="9"/>
  <c r="L458" i="9"/>
  <c r="L326" i="9"/>
  <c r="L204" i="9"/>
  <c r="L357" i="9"/>
  <c r="L34" i="9"/>
  <c r="L112" i="9"/>
  <c r="L265" i="9"/>
  <c r="L427" i="9"/>
  <c r="L394" i="9"/>
  <c r="L149" i="9"/>
  <c r="L311" i="9"/>
  <c r="L473" i="9"/>
  <c r="L419" i="9"/>
  <c r="L219" i="9"/>
  <c r="L381" i="9"/>
  <c r="L49" i="9"/>
  <c r="V383" i="9"/>
  <c r="V165" i="9"/>
  <c r="V327" i="9"/>
  <c r="V489" i="9"/>
  <c r="V154" i="9"/>
  <c r="V328" i="9"/>
  <c r="V119" i="9"/>
  <c r="V317" i="9"/>
  <c r="V201" i="9"/>
  <c r="V354" i="9"/>
  <c r="V332" i="9"/>
  <c r="V109" i="9"/>
  <c r="V262" i="9"/>
  <c r="V424" i="9"/>
  <c r="V122" i="9"/>
  <c r="V458" i="9"/>
  <c r="V123" i="9"/>
  <c r="V285" i="9"/>
  <c r="V438" i="9"/>
  <c r="V112" i="9"/>
  <c r="V286" i="9"/>
  <c r="V230" i="9"/>
  <c r="V461" i="9"/>
  <c r="V126" i="9"/>
  <c r="V288" i="9"/>
  <c r="V441" i="9"/>
  <c r="V116" i="9"/>
  <c r="V290" i="9"/>
  <c r="V476" i="9"/>
  <c r="V163" i="9"/>
  <c r="V325" i="9"/>
  <c r="V487" i="9"/>
  <c r="L208" i="9"/>
  <c r="L302" i="9"/>
  <c r="L30" i="9"/>
  <c r="L145" i="9"/>
  <c r="L21" i="9"/>
  <c r="L322" i="9"/>
  <c r="L114" i="9"/>
  <c r="V384" i="9"/>
  <c r="V374" i="9"/>
  <c r="L210" i="9"/>
  <c r="L372" i="9"/>
  <c r="L40" i="9"/>
  <c r="L106" i="9"/>
  <c r="L259" i="9"/>
  <c r="L421" i="9"/>
  <c r="L382" i="9"/>
  <c r="L143" i="9"/>
  <c r="L317" i="9"/>
  <c r="L479" i="9"/>
  <c r="L63" i="9"/>
  <c r="L237" i="9"/>
  <c r="L399" i="9"/>
  <c r="L115" i="9"/>
  <c r="L109" i="9"/>
  <c r="L262" i="9"/>
  <c r="L424" i="9"/>
  <c r="L370" i="9"/>
  <c r="L146" i="9"/>
  <c r="L308" i="9"/>
  <c r="L470" i="9"/>
  <c r="L464" i="9"/>
  <c r="L216" i="9"/>
  <c r="L378" i="9"/>
  <c r="L46" i="9"/>
  <c r="L124" i="9"/>
  <c r="L286" i="9"/>
  <c r="L439" i="9"/>
  <c r="L50" i="9"/>
  <c r="L161" i="9"/>
  <c r="L323" i="9"/>
  <c r="L485" i="9"/>
  <c r="L69" i="9"/>
  <c r="L231" i="9"/>
  <c r="L393" i="9"/>
  <c r="L8" i="9"/>
  <c r="V443" i="9"/>
  <c r="V177" i="9"/>
  <c r="V339" i="9"/>
  <c r="V166" i="9"/>
  <c r="V340" i="9"/>
  <c r="V293" i="9"/>
  <c r="V131" i="9"/>
  <c r="V329" i="9"/>
  <c r="V213" i="9"/>
  <c r="V375" i="9"/>
  <c r="V377" i="9"/>
  <c r="V121" i="9"/>
  <c r="V283" i="9"/>
  <c r="V436" i="9"/>
  <c r="V146" i="9"/>
  <c r="V482" i="9"/>
  <c r="V135" i="9"/>
  <c r="V297" i="9"/>
  <c r="V459" i="9"/>
  <c r="V124" i="9"/>
  <c r="V298" i="9"/>
  <c r="V242" i="9"/>
  <c r="V473" i="9"/>
  <c r="V138" i="9"/>
  <c r="V300" i="9"/>
  <c r="V462" i="9"/>
  <c r="V128" i="9"/>
  <c r="V302" i="9"/>
  <c r="V175" i="9"/>
  <c r="V337" i="9"/>
  <c r="L408" i="9"/>
  <c r="L108" i="9"/>
  <c r="L469" i="9"/>
  <c r="L99" i="9"/>
  <c r="L160" i="9"/>
  <c r="L368" i="9"/>
  <c r="L26" i="9"/>
  <c r="V223" i="9"/>
  <c r="V249" i="9"/>
  <c r="L222" i="9"/>
  <c r="L384" i="9"/>
  <c r="L52" i="9"/>
  <c r="L118" i="9"/>
  <c r="L280" i="9"/>
  <c r="L433" i="9"/>
  <c r="L487" i="9"/>
  <c r="L155" i="9"/>
  <c r="L329" i="9"/>
  <c r="L491" i="9"/>
  <c r="L75" i="9"/>
  <c r="L249" i="9"/>
  <c r="L411" i="9"/>
  <c r="L220" i="9"/>
  <c r="L121" i="9"/>
  <c r="L283" i="9"/>
  <c r="L436" i="9"/>
  <c r="L430" i="9"/>
  <c r="L158" i="9"/>
  <c r="L320" i="9"/>
  <c r="L482" i="9"/>
  <c r="L66" i="9"/>
  <c r="L228" i="9"/>
  <c r="L390" i="9"/>
  <c r="L58" i="9"/>
  <c r="L136" i="9"/>
  <c r="L298" i="9"/>
  <c r="L460" i="9"/>
  <c r="L128" i="9"/>
  <c r="L173" i="9"/>
  <c r="L335" i="9"/>
  <c r="L13" i="9"/>
  <c r="L81" i="9"/>
  <c r="L243" i="9"/>
  <c r="L405" i="9"/>
  <c r="L70" i="9"/>
  <c r="V488" i="9"/>
  <c r="V198" i="9"/>
  <c r="V351" i="9"/>
  <c r="V178" i="9"/>
  <c r="V352" i="9"/>
  <c r="V199" i="9"/>
  <c r="V143" i="9"/>
  <c r="V341" i="9"/>
  <c r="V225" i="9"/>
  <c r="V387" i="9"/>
  <c r="V401" i="9"/>
  <c r="V133" i="9"/>
  <c r="V295" i="9"/>
  <c r="V448" i="9"/>
  <c r="V170" i="9"/>
  <c r="V147" i="9"/>
  <c r="V309" i="9"/>
  <c r="V471" i="9"/>
  <c r="V136" i="9"/>
  <c r="V310" i="9"/>
  <c r="V101" i="9"/>
  <c r="V254" i="9"/>
  <c r="V485" i="9"/>
  <c r="V150" i="9"/>
  <c r="V312" i="9"/>
  <c r="V474" i="9"/>
  <c r="V140" i="9"/>
  <c r="V314" i="9"/>
  <c r="V196" i="9"/>
  <c r="V349" i="9"/>
  <c r="V208" i="9"/>
  <c r="L84" i="9"/>
  <c r="L200" i="9"/>
  <c r="L15" i="9"/>
  <c r="L191" i="9"/>
  <c r="L349" i="9"/>
  <c r="L206" i="9"/>
  <c r="L267" i="9"/>
  <c r="V222" i="9"/>
  <c r="V385" i="9"/>
  <c r="V167" i="9"/>
  <c r="L72" i="9"/>
  <c r="L234" i="9"/>
  <c r="L396" i="9"/>
  <c r="L139" i="9"/>
  <c r="L130" i="9"/>
  <c r="L292" i="9"/>
  <c r="L445" i="9"/>
  <c r="L83" i="9"/>
  <c r="L167" i="9"/>
  <c r="L341" i="9"/>
  <c r="L18" i="9"/>
  <c r="L87" i="9"/>
  <c r="L261" i="9"/>
  <c r="L423" i="9"/>
  <c r="L337" i="9"/>
  <c r="L133" i="9"/>
  <c r="L295" i="9"/>
  <c r="L448" i="9"/>
  <c r="L164" i="9"/>
  <c r="L170" i="9"/>
  <c r="L332" i="9"/>
  <c r="L10" i="9"/>
  <c r="L78" i="9"/>
  <c r="L240" i="9"/>
  <c r="L402" i="9"/>
  <c r="L175" i="9"/>
  <c r="L148" i="9"/>
  <c r="L310" i="9"/>
  <c r="L472" i="9"/>
  <c r="L209" i="9"/>
  <c r="L194" i="9"/>
  <c r="L347" i="9"/>
  <c r="L24" i="9"/>
  <c r="L102" i="9"/>
  <c r="L255" i="9"/>
  <c r="L417" i="9"/>
  <c r="L301" i="9"/>
  <c r="V210" i="9"/>
  <c r="V372" i="9"/>
  <c r="V211" i="9"/>
  <c r="V373" i="9"/>
  <c r="V409" i="9"/>
  <c r="V155" i="9"/>
  <c r="V353" i="9"/>
  <c r="V237" i="9"/>
  <c r="V399" i="9"/>
  <c r="V413" i="9"/>
  <c r="V145" i="9"/>
  <c r="V307" i="9"/>
  <c r="V469" i="9"/>
  <c r="V203" i="9"/>
  <c r="V159" i="9"/>
  <c r="V321" i="9"/>
  <c r="V483" i="9"/>
  <c r="V148" i="9"/>
  <c r="V322" i="9"/>
  <c r="V368" i="9"/>
  <c r="V113" i="9"/>
  <c r="V266" i="9"/>
  <c r="V162" i="9"/>
  <c r="V324" i="9"/>
  <c r="V486" i="9"/>
  <c r="V152" i="9"/>
  <c r="V326" i="9"/>
  <c r="V370" i="9"/>
  <c r="L246" i="9"/>
  <c r="L435" i="9"/>
  <c r="L257" i="9"/>
  <c r="L252" i="9"/>
  <c r="L484" i="9"/>
  <c r="L36" i="9"/>
  <c r="V410" i="9"/>
  <c r="V478" i="9"/>
  <c r="V411" i="9"/>
  <c r="L105" i="9"/>
  <c r="L258" i="9"/>
  <c r="L420" i="9"/>
  <c r="L325" i="9"/>
  <c r="L154" i="9"/>
  <c r="L316" i="9"/>
  <c r="L478" i="9"/>
  <c r="L395" i="9"/>
  <c r="L212" i="9"/>
  <c r="L374" i="9"/>
  <c r="L42" i="9"/>
  <c r="L120" i="9"/>
  <c r="L294" i="9"/>
  <c r="L447" i="9"/>
  <c r="L152" i="9"/>
  <c r="L157" i="9"/>
  <c r="L319" i="9"/>
  <c r="L481" i="9"/>
  <c r="L350" i="9"/>
  <c r="L203" i="9"/>
  <c r="L356" i="9"/>
  <c r="L33" i="9"/>
  <c r="L111" i="9"/>
  <c r="L264" i="9"/>
  <c r="L426" i="9"/>
  <c r="L475" i="9"/>
  <c r="L172" i="9"/>
  <c r="L334" i="9"/>
  <c r="L12" i="9"/>
  <c r="L488" i="9"/>
  <c r="L218" i="9"/>
  <c r="L380" i="9"/>
  <c r="L48" i="9"/>
  <c r="L126" i="9"/>
  <c r="L288" i="9"/>
  <c r="L441" i="9"/>
  <c r="L197" i="9"/>
  <c r="V234" i="9"/>
  <c r="V396" i="9"/>
  <c r="V235" i="9"/>
  <c r="V397" i="9"/>
  <c r="V200" i="9"/>
  <c r="V386" i="9"/>
  <c r="V261" i="9"/>
  <c r="V423" i="9"/>
  <c r="V134" i="9"/>
  <c r="V470" i="9"/>
  <c r="V169" i="9"/>
  <c r="V331" i="9"/>
  <c r="V239" i="9"/>
  <c r="V428" i="9"/>
  <c r="V192" i="9"/>
  <c r="V345" i="9"/>
  <c r="V172" i="9"/>
  <c r="V346" i="9"/>
  <c r="V358" i="9"/>
  <c r="V137" i="9"/>
  <c r="V299" i="9"/>
  <c r="V195" i="9"/>
  <c r="V348" i="9"/>
  <c r="V176" i="9"/>
  <c r="V350" i="9"/>
  <c r="V232" i="9"/>
  <c r="V394" i="9"/>
  <c r="V446" i="9"/>
  <c r="L477" i="9"/>
  <c r="L373" i="9"/>
  <c r="L422" i="9"/>
  <c r="L19" i="9"/>
  <c r="L44" i="9"/>
  <c r="L413" i="9"/>
  <c r="L483" i="9"/>
  <c r="L113" i="9"/>
  <c r="L174" i="9"/>
  <c r="V129" i="9"/>
  <c r="L117" i="9"/>
  <c r="L279" i="9"/>
  <c r="L432" i="9"/>
  <c r="L442" i="9"/>
  <c r="L166" i="9"/>
  <c r="L328" i="9"/>
  <c r="L490" i="9"/>
  <c r="L16" i="9"/>
  <c r="L224" i="9"/>
  <c r="L386" i="9"/>
  <c r="L54" i="9"/>
  <c r="L132" i="9"/>
  <c r="L306" i="9"/>
  <c r="L468" i="9"/>
  <c r="L233" i="9"/>
  <c r="L169" i="9"/>
  <c r="L331" i="9"/>
  <c r="L9" i="9"/>
  <c r="L476" i="9"/>
  <c r="L215" i="9"/>
  <c r="L377" i="9"/>
  <c r="L45" i="9"/>
  <c r="L123" i="9"/>
  <c r="L285" i="9"/>
  <c r="L438" i="9"/>
  <c r="L71" i="9"/>
  <c r="L193" i="9"/>
  <c r="L346" i="9"/>
  <c r="L23" i="9"/>
  <c r="L68" i="9"/>
  <c r="L230" i="9"/>
  <c r="L392" i="9"/>
  <c r="L60" i="9"/>
  <c r="L138" i="9"/>
  <c r="L300" i="9"/>
  <c r="L462" i="9"/>
  <c r="L221" i="9"/>
  <c r="V246" i="9"/>
  <c r="V408" i="9"/>
  <c r="V247" i="9"/>
  <c r="V421" i="9"/>
  <c r="V212" i="9"/>
  <c r="V398" i="9"/>
  <c r="V108" i="9"/>
  <c r="V282" i="9"/>
  <c r="V435" i="9"/>
  <c r="V158" i="9"/>
  <c r="V190" i="9"/>
  <c r="V343" i="9"/>
  <c r="V263" i="9"/>
  <c r="V344" i="9"/>
  <c r="V204" i="9"/>
  <c r="V357" i="9"/>
  <c r="V205" i="9"/>
  <c r="V379" i="9"/>
  <c r="V403" i="9"/>
  <c r="V149" i="9"/>
  <c r="V311" i="9"/>
  <c r="V207" i="9"/>
  <c r="V369" i="9"/>
  <c r="V197" i="9"/>
  <c r="V371" i="9"/>
  <c r="V244" i="9"/>
  <c r="V406" i="9"/>
  <c r="L431" i="9"/>
  <c r="L211" i="9"/>
  <c r="L86" i="9"/>
  <c r="L168" i="9"/>
  <c r="L214" i="9"/>
  <c r="L251" i="9"/>
  <c r="L321" i="9"/>
  <c r="L391" i="9"/>
  <c r="L428" i="9"/>
  <c r="L39" i="9"/>
  <c r="V118" i="9"/>
  <c r="V248" i="9"/>
  <c r="L129" i="9"/>
  <c r="L291" i="9"/>
  <c r="L444" i="9"/>
  <c r="L116" i="9"/>
  <c r="L178" i="9"/>
  <c r="L340" i="9"/>
  <c r="L17" i="9"/>
  <c r="L62" i="9"/>
  <c r="L236" i="9"/>
  <c r="L398" i="9"/>
  <c r="L163" i="9"/>
  <c r="L144" i="9"/>
  <c r="L318" i="9"/>
  <c r="L480" i="9"/>
  <c r="L338" i="9"/>
  <c r="L190" i="9"/>
  <c r="L343" i="9"/>
  <c r="L20" i="9"/>
  <c r="L65" i="9"/>
  <c r="L227" i="9"/>
  <c r="L389" i="9"/>
  <c r="L57" i="9"/>
  <c r="L135" i="9"/>
  <c r="L297" i="9"/>
  <c r="L459" i="9"/>
  <c r="L371" i="9"/>
  <c r="L205" i="9"/>
  <c r="L358" i="9"/>
  <c r="L35" i="9"/>
  <c r="L80" i="9"/>
  <c r="L242" i="9"/>
  <c r="L404" i="9"/>
  <c r="L82" i="9"/>
  <c r="L150" i="9"/>
  <c r="L312" i="9"/>
  <c r="L474" i="9"/>
  <c r="L314" i="9"/>
  <c r="V105" i="9"/>
  <c r="V258" i="9"/>
  <c r="V420" i="9"/>
  <c r="V259" i="9"/>
  <c r="V433" i="9"/>
  <c r="V305" i="9"/>
  <c r="V224" i="9"/>
  <c r="V434" i="9"/>
  <c r="V120" i="9"/>
  <c r="V294" i="9"/>
  <c r="V447" i="9"/>
  <c r="V191" i="9"/>
  <c r="V202" i="9"/>
  <c r="V355" i="9"/>
  <c r="V296" i="9"/>
  <c r="V416" i="9"/>
  <c r="V216" i="9"/>
  <c r="V378" i="9"/>
  <c r="V217" i="9"/>
  <c r="V391" i="9"/>
  <c r="V427" i="9"/>
  <c r="V161" i="9"/>
  <c r="V323" i="9"/>
  <c r="V219" i="9"/>
  <c r="V381" i="9"/>
  <c r="V221" i="9"/>
  <c r="V395" i="9"/>
  <c r="V103" i="9"/>
  <c r="V256" i="9"/>
  <c r="V418" i="9"/>
  <c r="L315" i="9"/>
  <c r="L41" i="9"/>
  <c r="L406" i="9"/>
  <c r="L27" i="9"/>
  <c r="L98" i="9"/>
  <c r="L159" i="9"/>
  <c r="L229" i="9"/>
  <c r="L266" i="9"/>
  <c r="L336" i="9"/>
  <c r="V291" i="9"/>
  <c r="V466" i="9"/>
  <c r="L141" i="9"/>
  <c r="L303" i="9"/>
  <c r="L465" i="9"/>
  <c r="L245" i="9"/>
  <c r="L199" i="9"/>
  <c r="L352" i="9"/>
  <c r="L29" i="9"/>
  <c r="L74" i="9"/>
  <c r="L248" i="9"/>
  <c r="L410" i="9"/>
  <c r="L289" i="9"/>
  <c r="L156" i="9"/>
  <c r="L330" i="9"/>
  <c r="L492" i="9"/>
  <c r="L443" i="9"/>
  <c r="L202" i="9"/>
  <c r="L355" i="9"/>
  <c r="L32" i="9"/>
  <c r="L77" i="9"/>
  <c r="L239" i="9"/>
  <c r="L401" i="9"/>
  <c r="L151" i="9"/>
  <c r="L147" i="9"/>
  <c r="L309" i="9"/>
  <c r="L471" i="9"/>
  <c r="L51" i="9"/>
  <c r="L217" i="9"/>
  <c r="L379" i="9"/>
  <c r="L47" i="9"/>
  <c r="L101" i="9"/>
  <c r="L254" i="9"/>
  <c r="L416" i="9"/>
  <c r="L244" i="9"/>
  <c r="L162" i="9"/>
  <c r="L324" i="9"/>
  <c r="L486" i="9"/>
  <c r="L407" i="9"/>
  <c r="V117" i="9"/>
  <c r="V279" i="9"/>
  <c r="V432" i="9"/>
  <c r="V106" i="9"/>
  <c r="V280" i="9"/>
  <c r="V445" i="9"/>
  <c r="V236" i="9"/>
  <c r="V467" i="9"/>
  <c r="V132" i="9"/>
  <c r="V306" i="9"/>
  <c r="V468" i="9"/>
  <c r="V227" i="9"/>
  <c r="V392" i="9"/>
  <c r="V214" i="9"/>
  <c r="V376" i="9"/>
  <c r="V320" i="9"/>
  <c r="V228" i="9"/>
  <c r="V390" i="9"/>
  <c r="V229" i="9"/>
  <c r="V415" i="9"/>
  <c r="V472" i="9"/>
  <c r="V173" i="9"/>
  <c r="V335" i="9"/>
  <c r="V231" i="9"/>
  <c r="V393" i="9"/>
  <c r="V233" i="9"/>
  <c r="V407" i="9"/>
  <c r="V115" i="9"/>
  <c r="V268" i="9"/>
  <c r="V430" i="9"/>
  <c r="L153" i="9"/>
  <c r="L260" i="9"/>
  <c r="L342" i="9"/>
  <c r="L376" i="9"/>
  <c r="L313" i="9"/>
  <c r="L67" i="9"/>
  <c r="L59" i="9"/>
  <c r="L418" i="9"/>
  <c r="L14" i="9"/>
  <c r="V444" i="9"/>
  <c r="V292" i="9"/>
  <c r="V479" i="9"/>
  <c r="L281" i="9"/>
  <c r="L425" i="9"/>
  <c r="L104" i="9"/>
  <c r="V260" i="9"/>
  <c r="V356" i="9"/>
  <c r="V194" i="9"/>
  <c r="V405" i="9"/>
  <c r="V127" i="9"/>
  <c r="V241" i="9"/>
  <c r="V336" i="9"/>
  <c r="L434" i="9"/>
  <c r="L463" i="9"/>
  <c r="L195" i="9"/>
  <c r="V491" i="9"/>
  <c r="V389" i="9"/>
  <c r="V206" i="9"/>
  <c r="V417" i="9"/>
  <c r="V139" i="9"/>
  <c r="L201" i="9"/>
  <c r="V226" i="9"/>
  <c r="V289" i="9"/>
  <c r="L38" i="9"/>
  <c r="L171" i="9"/>
  <c r="L348" i="9"/>
  <c r="V144" i="9"/>
  <c r="V157" i="9"/>
  <c r="V160" i="9"/>
  <c r="V287" i="9"/>
  <c r="V220" i="9"/>
  <c r="L333" i="9"/>
  <c r="V156" i="9"/>
  <c r="V347" i="9"/>
  <c r="V437" i="9"/>
  <c r="L25" i="9"/>
  <c r="V422" i="9"/>
  <c r="L165" i="9"/>
  <c r="L354" i="9"/>
  <c r="L11" i="9"/>
  <c r="V318" i="9"/>
  <c r="V238" i="9"/>
  <c r="V99" i="9"/>
  <c r="V253" i="9"/>
  <c r="V404" i="9"/>
  <c r="V301" i="9"/>
  <c r="V164" i="9"/>
  <c r="V257" i="9"/>
  <c r="V338" i="9"/>
  <c r="L327" i="9"/>
  <c r="L31" i="9"/>
  <c r="L79" i="9"/>
  <c r="V141" i="9"/>
  <c r="V330" i="9"/>
  <c r="V319" i="9"/>
  <c r="V171" i="9"/>
  <c r="V334" i="9"/>
  <c r="V382" i="9"/>
  <c r="V442" i="9"/>
  <c r="V102" i="9"/>
  <c r="L440" i="9"/>
  <c r="L489" i="9"/>
  <c r="L64" i="9"/>
  <c r="L241" i="9"/>
  <c r="V303" i="9"/>
  <c r="V480" i="9"/>
  <c r="V388" i="9"/>
  <c r="V240" i="9"/>
  <c r="V439" i="9"/>
  <c r="V245" i="9"/>
  <c r="V460" i="9"/>
  <c r="L263" i="9"/>
  <c r="L61" i="9"/>
  <c r="L226" i="9"/>
  <c r="L403" i="9"/>
  <c r="V465" i="9"/>
  <c r="V492" i="9"/>
  <c r="V400" i="9"/>
  <c r="V252" i="9"/>
  <c r="V463" i="9"/>
  <c r="V125" i="9"/>
  <c r="L223" i="9"/>
  <c r="L388" i="9"/>
  <c r="L103" i="9"/>
  <c r="V130" i="9"/>
  <c r="V110" i="9"/>
  <c r="V481" i="9"/>
  <c r="V333" i="9"/>
  <c r="V193" i="9"/>
  <c r="V174" i="9"/>
  <c r="V215" i="9"/>
  <c r="L385" i="9"/>
  <c r="L56" i="9"/>
  <c r="L125" i="9"/>
  <c r="V304" i="9"/>
  <c r="V251" i="9"/>
  <c r="V402" i="9"/>
  <c r="V243" i="9"/>
  <c r="V419" i="9"/>
  <c r="L53" i="9"/>
  <c r="L110" i="9"/>
  <c r="L287" i="9"/>
  <c r="V490" i="9"/>
  <c r="V284" i="9"/>
  <c r="V414" i="9"/>
  <c r="V255" i="9"/>
  <c r="V431" i="9"/>
  <c r="L107" i="9"/>
  <c r="H12" i="8" l="1"/>
  <c r="L89" i="9"/>
  <c r="L97" i="9" s="1"/>
  <c r="V97" i="9"/>
  <c r="V179" i="9" l="1"/>
  <c r="V187" i="9" s="1"/>
  <c r="L179" i="9"/>
  <c r="L187" i="9" s="1"/>
  <c r="L269" i="9" s="1"/>
  <c r="L277" i="9" l="1"/>
  <c r="L359" i="9" s="1"/>
  <c r="L367" i="9" s="1"/>
  <c r="L449" i="9" s="1"/>
  <c r="L457" i="9" s="1"/>
  <c r="L493" i="9" s="1"/>
  <c r="V269" i="9"/>
  <c r="V277" i="9" s="1"/>
  <c r="V359" i="9" l="1"/>
  <c r="V367" i="9" s="1"/>
  <c r="V449" i="9" l="1"/>
  <c r="V457" i="9" s="1"/>
  <c r="V493" i="9" s="1"/>
</calcChain>
</file>

<file path=xl/sharedStrings.xml><?xml version="1.0" encoding="utf-8"?>
<sst xmlns="http://schemas.openxmlformats.org/spreadsheetml/2006/main" count="3060" uniqueCount="777">
  <si>
    <t>صندوق سهامی حفظ ارزش دماوند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</si>
  <si>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</si>
  <si>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</si>
  <si>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</si>
  <si>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</si>
  <si>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</si>
  <si>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</si>
  <si>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</si>
  <si>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</si>
  <si>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</si>
  <si>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</si>
  <si>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</si>
  <si>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</si>
  <si>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</si>
  <si>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</si>
  <si>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</si>
  <si>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</si>
  <si>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</si>
  <si>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</si>
  <si>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</si>
  <si>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اختیارخ آساس-40000-14030827</t>
  </si>
  <si>
    <t>اختیارخ آساس-40000-14031030</t>
  </si>
  <si>
    <t>اختیارخ اهرم-18000-1403/08/30</t>
  </si>
  <si>
    <t>اختیارخ شتاب-6000-1403/08/23</t>
  </si>
  <si>
    <t>اختیارخ شتاب-7000-1403/08/23</t>
  </si>
  <si>
    <t>اختیارخ شتاب-7500-1403/08/23</t>
  </si>
  <si>
    <t>اختیارخ شتاب-9000-1403/08/23</t>
  </si>
  <si>
    <t>اختیارخ فصبا-3000-14030918</t>
  </si>
  <si>
    <t>اختیارخ فصبا-3200-14030918</t>
  </si>
  <si>
    <t>اختیارخ فصبا-3400-14030918</t>
  </si>
  <si>
    <t>اختیارخ هم وزن-13000-14030904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</si>
  <si>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</si>
  <si>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</si>
  <si>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</si>
  <si>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</si>
  <si>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</si>
  <si>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بیمه اتکایی ایران معین</t>
  </si>
  <si>
    <t>بین المللی توسعه ص. معادن غدیر</t>
  </si>
  <si>
    <t>پالایش نفت اصفهان</t>
  </si>
  <si>
    <t>پالایش نفت بندرعباس</t>
  </si>
  <si>
    <t>تامین سرمایه دماوند</t>
  </si>
  <si>
    <t>ح.آهن و فولاد غدیر ایرانیان</t>
  </si>
  <si>
    <t>داده گسترعصرنوین-های وب</t>
  </si>
  <si>
    <t>ذوب آهن اصفهان</t>
  </si>
  <si>
    <t>س. توسعه و عمران استان کرمان</t>
  </si>
  <si>
    <t>سایپا</t>
  </si>
  <si>
    <t>سرمایه گذاری تامین اجتماعی</t>
  </si>
  <si>
    <t>سرمایه گذاری صدرتامین</t>
  </si>
  <si>
    <t>صبا فولاد خلیج فارس</t>
  </si>
  <si>
    <t>صنعتی‌ آما</t>
  </si>
  <si>
    <t>فولاد مبارکه اصفهان</t>
  </si>
  <si>
    <t>گروه‌صنعتی‌سپاهان‌</t>
  </si>
  <si>
    <t>گواهي سپرده کالايي شمش طلا</t>
  </si>
  <si>
    <t>ملی‌ صنایع‌ مس‌ ایران‌</t>
  </si>
  <si>
    <t>نورایستا پلاستیک</t>
  </si>
  <si>
    <t>اختیارخ شستا-1000-1403/09/14</t>
  </si>
  <si>
    <t>اختیارخ آساس-45000-14031226</t>
  </si>
  <si>
    <t>اختیارخ شتاب-10000-1403/10/12</t>
  </si>
  <si>
    <t>اختیارخ توان-17000-14031002</t>
  </si>
  <si>
    <t>اختیارخ توان-18000-14031002</t>
  </si>
  <si>
    <t>اختیارخ توان-19000-14031002</t>
  </si>
  <si>
    <t>اختیارخ فصبا-3400-14031114</t>
  </si>
  <si>
    <t>اختیارخ آساس-40000-14031226</t>
  </si>
  <si>
    <t>اختیارخ شتاب-8000-1403/09/14</t>
  </si>
  <si>
    <t>اختیارف خودرو-2400-1403/09/07</t>
  </si>
  <si>
    <t>اختیارخ خودرو-2400-1403/11/03</t>
  </si>
  <si>
    <t>اختیارخ رویین-11000-14031226</t>
  </si>
  <si>
    <t>اختیارخ فصبا-4000-14031114</t>
  </si>
  <si>
    <t>اختیارخ خساپا-2600-1403/08/30</t>
  </si>
  <si>
    <t>اختیارف خودرو-2200-1403/09/07</t>
  </si>
  <si>
    <t>اختیارخ شتاب-8000-1403/10/12</t>
  </si>
  <si>
    <t>اختیارف خودرو-2000-1403/09/07</t>
  </si>
  <si>
    <t>اختیارف رویین-12000-14031226</t>
  </si>
  <si>
    <t>اختیارخ اهرم-18000-1403/09/28</t>
  </si>
  <si>
    <t>اختیارخ رویین-11000-14031030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</si>
  <si>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</si>
  <si>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</si>
  <si>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</si>
  <si>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</si>
  <si>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</si>
  <si>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</si>
  <si>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</si>
  <si>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</si>
  <si>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</si>
  <si>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شستا-1200-1403/09/14</t>
  </si>
  <si>
    <t>اختیار خرید</t>
  </si>
  <si>
    <t>موقعیت فروش</t>
  </si>
  <si>
    <t>-</t>
  </si>
  <si>
    <t>1403/09/14</t>
  </si>
  <si>
    <t>اختیارخ شستا-1050-1403/10/12</t>
  </si>
  <si>
    <t>1403/10/12</t>
  </si>
  <si>
    <t>اختیارخ وبصادر-1600-1403/09/21</t>
  </si>
  <si>
    <t>1403/09/21</t>
  </si>
  <si>
    <t>اختیارخ خودرو-2200-1403/11/03</t>
  </si>
  <si>
    <t>1403/11/03</t>
  </si>
  <si>
    <t>اختیارخ خودرو-2400-1403/12/01</t>
  </si>
  <si>
    <t>1403/12/01</t>
  </si>
  <si>
    <t>اختیارخ کرمان-1400-14030820</t>
  </si>
  <si>
    <t>1403/08/20</t>
  </si>
  <si>
    <t>اختیارخ شستا-550-1403/09/14</t>
  </si>
  <si>
    <t>اختیارخ خودرو-2400-1403/10/05</t>
  </si>
  <si>
    <t>1403/10/05</t>
  </si>
  <si>
    <t>اختیارخ وبصادر-1500-1403/11/17</t>
  </si>
  <si>
    <t>1403/11/17</t>
  </si>
  <si>
    <t>اختیارخ شستا-1050-1403/11/10</t>
  </si>
  <si>
    <t>1403/11/10</t>
  </si>
  <si>
    <t>اختیارخ خودرو-2800-1403/10/05</t>
  </si>
  <si>
    <t>اختیارخ شستا-650-1403/08/09</t>
  </si>
  <si>
    <t>1403/08/09</t>
  </si>
  <si>
    <t>اختیارخ شستا-850-1403/08/09</t>
  </si>
  <si>
    <t>اختیارخ خودرو-2000-1403/10/05</t>
  </si>
  <si>
    <t>اختیارخ خساپا-2600-1403/10/26</t>
  </si>
  <si>
    <t>1403/10/26</t>
  </si>
  <si>
    <t>اختیارخ کرمان-1000-14030820</t>
  </si>
  <si>
    <t>اختیارخ وبملت-2400-1403/09/28</t>
  </si>
  <si>
    <t>1403/09/28</t>
  </si>
  <si>
    <t>اختیارخ فولاد-4500-1403/09/21</t>
  </si>
  <si>
    <t>اختیارخ خودرو-2800-1403/11/03</t>
  </si>
  <si>
    <t>اختیارخ خودرو-1900-1403/08/02</t>
  </si>
  <si>
    <t>1403/08/02</t>
  </si>
  <si>
    <t>اختیارخ وبصادر-1800-1403/09/21</t>
  </si>
  <si>
    <t>اختیارخ کرمان-1100-14030820</t>
  </si>
  <si>
    <t>اختیارخ وبملت-2200-1403/09/28</t>
  </si>
  <si>
    <t>اختیارخ آساس-45000-14031030</t>
  </si>
  <si>
    <t>1403/10/30</t>
  </si>
  <si>
    <t>اختیارخ کرمان-900-14030820</t>
  </si>
  <si>
    <t>اختیارخ شستا-800-1403/09/14</t>
  </si>
  <si>
    <t>اختیارخ شستا-850-1403/10/12</t>
  </si>
  <si>
    <t>اختیارخ وتجارت-1500-1403/08/16</t>
  </si>
  <si>
    <t>1403/08/16</t>
  </si>
  <si>
    <t>اختیارخ شپنا-3890-1403/08/09</t>
  </si>
  <si>
    <t>اختیارخ کرمان-1500-14030820</t>
  </si>
  <si>
    <t>اختیارخ وبملت-1900-1403/11/24</t>
  </si>
  <si>
    <t>1403/11/24</t>
  </si>
  <si>
    <t>اختیارخ شستا-950-1403/09/14</t>
  </si>
  <si>
    <t>اختیارخ شتاب-8000-1403/08/23</t>
  </si>
  <si>
    <t>1403/08/23</t>
  </si>
  <si>
    <t>اختیارخ خساپا-2400-1403/10/26</t>
  </si>
  <si>
    <t>اختیارخ شستا-1100-1403/10/12</t>
  </si>
  <si>
    <t>اختیارخ خساپا-2600-1403/09/21</t>
  </si>
  <si>
    <t>اختیارخ کرمان-1100-14030918</t>
  </si>
  <si>
    <t>1403/09/18</t>
  </si>
  <si>
    <t>اختیارخ شستا-950-1403/11/10</t>
  </si>
  <si>
    <t>اختیارخ فولاد-4000-1403/09/21</t>
  </si>
  <si>
    <t>اختیارخ خساپا-2000-1403/08/30</t>
  </si>
  <si>
    <t>اختیارخ خساپا-2400-1403/08/30</t>
  </si>
  <si>
    <t>اختیارخ ذوب-400-1403/09/28</t>
  </si>
  <si>
    <t>اختیارخ خساپا-2200-1403/08/30</t>
  </si>
  <si>
    <t>اختیارخ کرمان-1300-14030820</t>
  </si>
  <si>
    <t>اختیارخ کرمان-1200-14030820</t>
  </si>
  <si>
    <t>اختیارخ خساپا-1900-1403/08/30</t>
  </si>
  <si>
    <t>موقعیت خرید</t>
  </si>
  <si>
    <t>اختیارخ خودرو-1900-1403/10/05</t>
  </si>
  <si>
    <t>اختیارخ شستا-550-1403/08/09</t>
  </si>
  <si>
    <t>اختیارخ شستا-1050-1403/08/09</t>
  </si>
  <si>
    <t>اختیارخ خودرو-2000-1403/11/03</t>
  </si>
  <si>
    <t>اختیارخ خودرو-2600-1403/11/03</t>
  </si>
  <si>
    <t>اختیارخ وبملت-1500-1403/09/28</t>
  </si>
  <si>
    <t>اختیارخ اهرم-20000-1403/08/30</t>
  </si>
  <si>
    <t>اختیارخ خودرو-2000-1403/08/02</t>
  </si>
  <si>
    <t>اختیارخ کرمان-1100-14031016</t>
  </si>
  <si>
    <t>1403/10/16</t>
  </si>
  <si>
    <t>اختیارخ شپنا-4000-1403/10/12</t>
  </si>
  <si>
    <t>اختیارخ شپنا-4390-1403/08/09</t>
  </si>
  <si>
    <t>اختیارخ خساپا-2400-1403/09/21</t>
  </si>
  <si>
    <t>اختیارخ خودرو-1900-1403/09/07</t>
  </si>
  <si>
    <t>1403/09/07</t>
  </si>
  <si>
    <t>اختیارخ فملی-6500-1403/09/07</t>
  </si>
  <si>
    <t>اختیارخ خودرو-2200-1403/08/02</t>
  </si>
  <si>
    <t>اختیارخ شستا-1150-1403/10/12</t>
  </si>
  <si>
    <t>اختیارخ خودرو-2400-1403/08/02</t>
  </si>
  <si>
    <t>اختیارخ وبصادر-1900-1403/09/21</t>
  </si>
  <si>
    <t>اختیارخ خساپا-2200-1403/11/24</t>
  </si>
  <si>
    <t>اختیارخ شستا-1150-1403/09/14</t>
  </si>
  <si>
    <t>اختیارخ خودرو-2400-1403/09/07</t>
  </si>
  <si>
    <t>اختیارخ وبصادر-2000-1403/09/21</t>
  </si>
  <si>
    <t>اختیارخ خساپا-1700-1403/08/30</t>
  </si>
  <si>
    <t>اختیارخ خودرو-2200-1403/12/01</t>
  </si>
  <si>
    <t>اختیارخ خساپا-1800-1403/08/30</t>
  </si>
  <si>
    <t>اختیارخ خودرو-3000-1403/11/03</t>
  </si>
  <si>
    <t>اختیارخ شستا-950-1403/08/09</t>
  </si>
  <si>
    <t>اختیارخ خودرو-2600-1403/09/07</t>
  </si>
  <si>
    <t>اختیارخ وبملت-2600-1403/09/28</t>
  </si>
  <si>
    <t>اختیارخ خودرو-2600-1403/10/05</t>
  </si>
  <si>
    <t>اختیارخ وبملت-2000-1403/09/28</t>
  </si>
  <si>
    <t>اختیارخ وتجارت-1400-1403/08/16</t>
  </si>
  <si>
    <t>اختیارخ وبصادر-1800-1403/11/17</t>
  </si>
  <si>
    <t>اختیارخ شستا-1250-1403/10/12</t>
  </si>
  <si>
    <t>اختیارخ شستا-650-1403/11/10</t>
  </si>
  <si>
    <t>اختیارخ خودرو-2800-1403/12/01</t>
  </si>
  <si>
    <t>اختیارخ وتجارت-1500-1403/10/19</t>
  </si>
  <si>
    <t>1403/10/19</t>
  </si>
  <si>
    <t>اختیارخ شستا-600-1404/01/20</t>
  </si>
  <si>
    <t>1404/01/20</t>
  </si>
  <si>
    <t>اختیارخ وتجارت-1700-1403/10/19</t>
  </si>
  <si>
    <t>اختیارخ خودرو-2600-1403/12/01</t>
  </si>
  <si>
    <t>اختیارخ وبملت-1900-1403/09/28</t>
  </si>
  <si>
    <t>اختیارخ شپنا-3500-1403/10/12</t>
  </si>
  <si>
    <t>اختیارخ فصبا-3800-14031114</t>
  </si>
  <si>
    <t>1403/11/14</t>
  </si>
  <si>
    <t>اختیارف رویین-11000-14031226</t>
  </si>
  <si>
    <t>اختیار فروش</t>
  </si>
  <si>
    <t>1403/12/26</t>
  </si>
  <si>
    <t>اختیارخ خودرو-3000-1403/12/01</t>
  </si>
  <si>
    <t>اختیارخ کرمان-850-14031016</t>
  </si>
  <si>
    <t>اختیارخ وبملت-2400-1403/11/24</t>
  </si>
  <si>
    <t>اختیارخ وبصادر-1900-1403/11/17</t>
  </si>
  <si>
    <t>اختیارخ وبملت-1800-1403/09/28</t>
  </si>
  <si>
    <t>اختیارخ فصبا-3600-14031114</t>
  </si>
  <si>
    <t>اختیارخ خودرو-2000-1404/01/06</t>
  </si>
  <si>
    <t>1404/01/06</t>
  </si>
  <si>
    <t>اختیارخ ذوب-500-1403/11/24</t>
  </si>
  <si>
    <t>اختیارخ شستا-750-1403/12/08</t>
  </si>
  <si>
    <t>1403/12/08</t>
  </si>
  <si>
    <t>اختیارخ خساپا-2400-1403/12/22</t>
  </si>
  <si>
    <t>1403/12/22</t>
  </si>
  <si>
    <t>اختیارخ وتجارت-1400-1403/10/19</t>
  </si>
  <si>
    <t>اختیارخ خساپا-2200-1403/10/26</t>
  </si>
  <si>
    <t>اختیارخ شتاب-9000-1403/10/12</t>
  </si>
  <si>
    <t>اختیارخ خودرو-3000-1403/10/05</t>
  </si>
  <si>
    <t>اختیارخ شپنا-3750-1403/10/12</t>
  </si>
  <si>
    <t>اختیارخ شتاب-9000-1403/09/14</t>
  </si>
  <si>
    <t>اختیارخ خودرو-2000-1403/09/07</t>
  </si>
  <si>
    <t>اختیارخ شستا-650-1403/10/12</t>
  </si>
  <si>
    <t>اختیارخ وبملت-3000-1403/09/28</t>
  </si>
  <si>
    <t>اختیارخ خودرو-3250-1403/10/05</t>
  </si>
  <si>
    <t>اختیارخ شستا-1150-1403/11/10</t>
  </si>
  <si>
    <t>اختیارخ خودرو-1900-1403/11/03</t>
  </si>
  <si>
    <t>اختیارخ وبملت-1800-1403/11/24</t>
  </si>
  <si>
    <t>اختیارخ شپنا-3500-1403/12/08</t>
  </si>
  <si>
    <t>اختیارخ شستا-1000-1403/11/10</t>
  </si>
  <si>
    <t>اختیارخ خودرو-3250-1403/12/01</t>
  </si>
  <si>
    <t>اختیارخ های وب-700-1403/09/14</t>
  </si>
  <si>
    <t>اختیارخ خساپا-2200-1403/09/21</t>
  </si>
  <si>
    <t>اختیارخ شستا-1000-1403/12/08</t>
  </si>
  <si>
    <t>اختیارخ خساپا-2600-1403/11/24</t>
  </si>
  <si>
    <t>اختیارخ ذوب-400-1403/11/24</t>
  </si>
  <si>
    <t>اختیارخ شستا-1350-1403/10/12</t>
  </si>
  <si>
    <t>اختیارخ شستا-1050-1403/12/08</t>
  </si>
  <si>
    <t>اختیارخ وبملت-2000-1403/11/24</t>
  </si>
  <si>
    <t>اختیارخ خساپا-1800-1403/09/21</t>
  </si>
  <si>
    <t>اختیارخ خودرو-2200-1403/10/05</t>
  </si>
  <si>
    <t>اختیارخ خساپا-2400-1403/11/24</t>
  </si>
  <si>
    <t>اختیارخ توان-20000-14031002</t>
  </si>
  <si>
    <t>1403/10/02</t>
  </si>
  <si>
    <t>اختیارخ خساپا-2000-1403/09/21</t>
  </si>
  <si>
    <t>اختیارخ ذوب-300-1403/11/24</t>
  </si>
  <si>
    <t>اختیارخ خساپا-2600-1403/12/22</t>
  </si>
  <si>
    <t>اختیارخ اهرم-20000-1403/09/28</t>
  </si>
  <si>
    <t>1403/08/27</t>
  </si>
  <si>
    <t>1403/09/04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</si>
  <si>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</si>
  <si>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</si>
  <si>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</si>
  <si>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</si>
  <si>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</si>
  <si>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</si>
  <si>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</si>
  <si>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</si>
  <si>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</si>
  <si>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گل گهر504-3ماهه23%</t>
  </si>
  <si>
    <t>بله</t>
  </si>
  <si>
    <t>1403/04/18</t>
  </si>
  <si>
    <t>1405/04/18</t>
  </si>
  <si>
    <t>صکوک مرابحه اندیمشک07-6ماهه23%</t>
  </si>
  <si>
    <t>1402/10/06</t>
  </si>
  <si>
    <t>1407/10/06</t>
  </si>
  <si>
    <t>صکوک مرابحه فولاژ612-بدون ضامن</t>
  </si>
  <si>
    <t>1402/12/22</t>
  </si>
  <si>
    <t>1406/12/22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</si>
  <si>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</si>
  <si>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</si>
  <si>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</si>
  <si>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</si>
  <si>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</si>
  <si>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</si>
  <si>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</si>
  <si>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</si>
  <si>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-4.31%</t>
  </si>
  <si>
    <t>-10.00%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</si>
  <si>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</si>
  <si>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</si>
  <si>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</si>
  <si>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</si>
  <si>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</si>
  <si>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</si>
  <si>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290-8100-16508474-2</t>
  </si>
  <si>
    <t>سپرده کوتاه مدت بانک سینا گیشا 399.816.4996319.1</t>
  </si>
  <si>
    <t>سپرده بلند مدت بانک پاسارگاد جهان کودک 290.313.16508474.1</t>
  </si>
  <si>
    <t>سپرده کوتاه مدت بانک سامان میدان سرو 849-810-4561552-1</t>
  </si>
  <si>
    <t>سپرده کوتاه مدت بانک سامان میدان سرو 849-841-4561552-1</t>
  </si>
  <si>
    <t>سپرده بلند مدت بانک پاسارگاد جهان کودک 290.307.16508474.4</t>
  </si>
  <si>
    <t>سپرده بلند مدت بانک پاسارگاد جهان کودک 290.307.16508474.5</t>
  </si>
  <si>
    <t>سپرده بلند مدت بانک پاسارگاد جهان کودک 290-307-16508474-6</t>
  </si>
  <si>
    <t>سپرده کوتاه مدت بانک شهر خیابان خرمشهر 7001003086530</t>
  </si>
  <si>
    <t>سپرده بلند مدت بانک پاسارگاد جهان کودک 290.303.16508474.1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</si>
  <si>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</si>
  <si>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</si>
  <si>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</si>
  <si>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</si>
  <si>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</si>
  <si>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</si>
  <si>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</si>
  <si>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</si>
  <si>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</si>
  <si>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</si>
  <si>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</si>
  <si>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</si>
  <si>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</si>
  <si>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</si>
  <si>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</si>
  <si>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</si>
  <si>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</si>
  <si>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</si>
  <si>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</si>
  <si>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</si>
  <si>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</si>
  <si>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</si>
  <si>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</si>
  <si>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فرابورس ایران</t>
  </si>
  <si>
    <t>اختیارخ خودرو-2800-1403/04/06</t>
  </si>
  <si>
    <t>گ.س.وت.ص.پتروشیمی خلیج فارس</t>
  </si>
  <si>
    <t>بانک سامان</t>
  </si>
  <si>
    <t>آنتی بیوتیک سازی ایران</t>
  </si>
  <si>
    <t>گروه دارویی برکت</t>
  </si>
  <si>
    <t>پارس خودرو</t>
  </si>
  <si>
    <t>بانک دی</t>
  </si>
  <si>
    <t>پالایش نفت تهران</t>
  </si>
  <si>
    <t>زامیاد</t>
  </si>
  <si>
    <t>بیمه کوثر</t>
  </si>
  <si>
    <t>گواهی سپرده کالایی شمش طلا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</si>
  <si>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</si>
  <si>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</si>
  <si>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</si>
  <si>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</si>
  <si>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</si>
  <si>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ماموت تریلرمانا 080210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</si>
  <si>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</si>
  <si>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</si>
  <si>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</si>
  <si>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</si>
  <si>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</si>
  <si>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</si>
  <si>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جهان کودک 290.307.16508474.3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</si>
  <si>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</si>
  <si>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</si>
  <si>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</si>
  <si>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</si>
  <si>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</si>
  <si>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</si>
  <si>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</si>
  <si>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</si>
  <si>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</si>
  <si>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</si>
  <si>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</si>
  <si>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1403/04/28</t>
  </si>
  <si>
    <t>1403/03/30</t>
  </si>
  <si>
    <t>1403/03/31</t>
  </si>
  <si>
    <t>1403/04/24</t>
  </si>
  <si>
    <t>1403/04/13</t>
  </si>
  <si>
    <t>1403/05/30</t>
  </si>
  <si>
    <t>1403/03/19</t>
  </si>
  <si>
    <t>1403/07/28</t>
  </si>
  <si>
    <t>1403/03/23</t>
  </si>
  <si>
    <t>1403/04/23</t>
  </si>
  <si>
    <t>1403/04/20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</si>
  <si>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</si>
  <si>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</si>
  <si>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</si>
  <si>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</si>
  <si>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</si>
  <si>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1408/02/10</t>
  </si>
  <si>
    <t>1406/10/23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</si>
  <si>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</si>
  <si>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</si>
  <si>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</si>
  <si>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</si>
  <si>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</si>
  <si>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</si>
  <si>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</si>
  <si>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</si>
  <si>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</si>
  <si>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</si>
  <si>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</si>
  <si>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</si>
  <si>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</si>
  <si>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</si>
  <si>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ضستا90261</t>
  </si>
  <si>
    <t>ضستا90271</t>
  </si>
  <si>
    <t>ضخود10841</t>
  </si>
  <si>
    <t>ضخود10861</t>
  </si>
  <si>
    <t>ضخود10831</t>
  </si>
  <si>
    <t>ضخود10851</t>
  </si>
  <si>
    <t>ضملت90191</t>
  </si>
  <si>
    <t>ضملت90201</t>
  </si>
  <si>
    <t>ضذوب90131</t>
  </si>
  <si>
    <t>ضفصبا11191</t>
  </si>
  <si>
    <t>ضصاد90221</t>
  </si>
  <si>
    <t>ضستا10381</t>
  </si>
  <si>
    <t>ضخود11351</t>
  </si>
  <si>
    <t>ضخود11361</t>
  </si>
  <si>
    <t>ضستا11251</t>
  </si>
  <si>
    <t>ضجار10601</t>
  </si>
  <si>
    <t>ضشنا10701</t>
  </si>
  <si>
    <t>ضخود12301</t>
  </si>
  <si>
    <t>ضخود71091</t>
  </si>
  <si>
    <t>ضملت90211</t>
  </si>
  <si>
    <t>ضصاد90201</t>
  </si>
  <si>
    <t>درآمد ناشی از تغییر قیمت اوراق بهادار</t>
  </si>
  <si>
    <t>سود و زیان ناشی از تغییر قیمت</t>
  </si>
  <si>
    <t>ضجار10581</t>
  </si>
  <si>
    <t>ضستا01201</t>
  </si>
  <si>
    <t>ضستا90221</t>
  </si>
  <si>
    <t>ضستا11211</t>
  </si>
  <si>
    <t>ضستا10361</t>
  </si>
  <si>
    <t>ضصاد90181</t>
  </si>
  <si>
    <t>ضخود12311</t>
  </si>
  <si>
    <t>ضخود11321</t>
  </si>
  <si>
    <t>ضصاد11511</t>
  </si>
  <si>
    <t>ضصاد11541</t>
  </si>
  <si>
    <t>ضخود12331</t>
  </si>
  <si>
    <t>ضخود10821</t>
  </si>
  <si>
    <t>ضفصبا11201</t>
  </si>
  <si>
    <t>ضشنا10681</t>
  </si>
  <si>
    <t>ضملت11711</t>
  </si>
  <si>
    <t>ضخود12341</t>
  </si>
  <si>
    <t>ضکرمان10021</t>
  </si>
  <si>
    <t>ضملت90161</t>
  </si>
  <si>
    <t>ضفلا90171</t>
  </si>
  <si>
    <t>ضصاد11551</t>
  </si>
  <si>
    <t>ضاساس10051</t>
  </si>
  <si>
    <t>طرویین12051</t>
  </si>
  <si>
    <t>ضملت90171</t>
  </si>
  <si>
    <t>ضخود12321</t>
  </si>
  <si>
    <t>ضسپا10251</t>
  </si>
  <si>
    <t>ضخود01311</t>
  </si>
  <si>
    <t>ضذوب11301</t>
  </si>
  <si>
    <t>ضستا12231</t>
  </si>
  <si>
    <t>ضستا10341</t>
  </si>
  <si>
    <t>ضملت11681</t>
  </si>
  <si>
    <t>ضستا90231</t>
  </si>
  <si>
    <t>ضخود90251</t>
  </si>
  <si>
    <t>ضتاب90061</t>
  </si>
  <si>
    <t>ضسپا12351</t>
  </si>
  <si>
    <t>ضخود10871</t>
  </si>
  <si>
    <t>ضخود11311</t>
  </si>
  <si>
    <t>ضخود11341</t>
  </si>
  <si>
    <t>ضملت90131</t>
  </si>
  <si>
    <t>ضشنا10691</t>
  </si>
  <si>
    <t>ضسپا10231</t>
  </si>
  <si>
    <t>ضتاب10061</t>
  </si>
  <si>
    <t>ضجار10571</t>
  </si>
  <si>
    <t>ضکرمان10061</t>
  </si>
  <si>
    <t>ضخود10811</t>
  </si>
  <si>
    <t>ضملت11691</t>
  </si>
  <si>
    <t>طخود90261</t>
  </si>
  <si>
    <t>ضسپا90001</t>
  </si>
  <si>
    <t>ضهرم90051</t>
  </si>
  <si>
    <t>ضسپا90021</t>
  </si>
  <si>
    <t>ضتوان10091</t>
  </si>
  <si>
    <t>ضستا10391</t>
  </si>
  <si>
    <t>ضستا12261</t>
  </si>
  <si>
    <t>ضذوب11281</t>
  </si>
  <si>
    <t>ضسپا12361</t>
  </si>
  <si>
    <t>ضملت90181</t>
  </si>
  <si>
    <t>ضسپا11231</t>
  </si>
  <si>
    <t>ضصاد90211</t>
  </si>
  <si>
    <t>ضسپا11221</t>
  </si>
  <si>
    <t>ضسپا90031</t>
  </si>
  <si>
    <t>ضملی90161</t>
  </si>
  <si>
    <t>ضخود12351</t>
  </si>
  <si>
    <t>ضهای90171</t>
  </si>
  <si>
    <t>ضسپا11241</t>
  </si>
  <si>
    <t>ضسپا90041</t>
  </si>
  <si>
    <t>ضخود90241</t>
  </si>
  <si>
    <t>ضستا10371</t>
  </si>
  <si>
    <t>ضستا12241</t>
  </si>
  <si>
    <t>ضذوب11291</t>
  </si>
  <si>
    <t>ضملت90231</t>
  </si>
  <si>
    <t>ضخود11301</t>
  </si>
  <si>
    <t>ضستا11231</t>
  </si>
  <si>
    <t>ضخود10881</t>
  </si>
  <si>
    <t>ضستا11261</t>
  </si>
  <si>
    <t>ضستا11241</t>
  </si>
  <si>
    <t>ضملت11671</t>
  </si>
  <si>
    <t>ضستا10351</t>
  </si>
  <si>
    <t>ضفلا90161</t>
  </si>
  <si>
    <t>ضشنا12171</t>
  </si>
  <si>
    <t>ضسپا90051</t>
  </si>
  <si>
    <t>ضکرمان9061</t>
  </si>
  <si>
    <t>ضسپا10241</t>
  </si>
  <si>
    <t>ضستا10321</t>
  </si>
  <si>
    <t xml:space="preserve">  اختیارخ شتاب-7500-1403/06/07</t>
  </si>
  <si>
    <t>اختیارخ خودرو-2600-1403/07/04</t>
  </si>
  <si>
    <t xml:space="preserve">  اختیارف خودرو-2200-1403/09/07</t>
  </si>
  <si>
    <t>اختیارخ شستا-700-1403/09/14</t>
  </si>
  <si>
    <t>اختیارخ شستا-1100-1403/09/14</t>
  </si>
  <si>
    <t>اختیارخ شستا-1000-1403/10/12</t>
  </si>
  <si>
    <t>اختیارخ شستا-1200-1403/10/12</t>
  </si>
  <si>
    <t>اختیارخ شستا-1300-1403/10/12</t>
  </si>
  <si>
    <t>اختیارخ شستا-1100-1403/11/10</t>
  </si>
  <si>
    <t>اختیارخ شستا-1200-1403/11/10</t>
  </si>
  <si>
    <t>اختیارخ هم وزن-12000-14030604</t>
  </si>
  <si>
    <t>اختیارخ سرو-140000-1403/03/09</t>
  </si>
  <si>
    <t>اختیارخ اهرم-22000-1403/03/23</t>
  </si>
  <si>
    <t>اختیارخ اهرم-20000-1403/03/23</t>
  </si>
  <si>
    <t>اختیارخ فصبا-4100-14030320</t>
  </si>
  <si>
    <t>اختیارخ فصبا-4600-14030320</t>
  </si>
  <si>
    <t>اختیارخ فصبا-5600-14030320</t>
  </si>
  <si>
    <t>اختیارخ فرابورس-7000-14030302</t>
  </si>
  <si>
    <t>اختیارخ موج-12500-14030403</t>
  </si>
  <si>
    <t>اختیارخ کرمان-998-14030302</t>
  </si>
  <si>
    <t>اختیارخ کرمان-1098-14030302</t>
  </si>
  <si>
    <t>اختیارخ کرمان-1198-14030302</t>
  </si>
  <si>
    <t>اختیارخ کرمان-1298-14030302</t>
  </si>
  <si>
    <t>اختیارخ خپارس-850-14030410</t>
  </si>
  <si>
    <t>اختیارخ خپارس-900-14030410</t>
  </si>
  <si>
    <t>اختیارخ خپارس-950-14030410</t>
  </si>
  <si>
    <t>اختیارخ خپارس-1050-14030410</t>
  </si>
  <si>
    <t>اختیارخ دی-750-14030410</t>
  </si>
  <si>
    <t>اختیارخ دی-800-14030410</t>
  </si>
  <si>
    <t>اختیارخ دی-900-14030410</t>
  </si>
  <si>
    <t>اختیارخ دی-950-14030410</t>
  </si>
  <si>
    <t>اختیارخ دی-1000-14030410</t>
  </si>
  <si>
    <t>اختیارخ دی-850-14030410</t>
  </si>
  <si>
    <t>اختیارخ توان-22000-14030327</t>
  </si>
  <si>
    <t>اختیارخ توان-18000-14030327</t>
  </si>
  <si>
    <t>اختیارخ ذوب-345-1403/03/23</t>
  </si>
  <si>
    <t>اختیارخ ذوب-424-1403/03/23</t>
  </si>
  <si>
    <t>اختیارخ ذوب-530-1403/03/23</t>
  </si>
  <si>
    <t>اختیارخ ذوب-4500-1403/03/23</t>
  </si>
  <si>
    <t>اختیارخ فملی-5769-1403/03/13</t>
  </si>
  <si>
    <t>اختیارخ فملی-7692-1403/03/13</t>
  </si>
  <si>
    <t>اختیارخ فصبا-3900-14030320</t>
  </si>
  <si>
    <t>اختیارخ خاور-2074-14030320</t>
  </si>
  <si>
    <t>اختیارخ خاور-2228-14030320</t>
  </si>
  <si>
    <t>اختیارخ خاور-2383-14030320</t>
  </si>
  <si>
    <t>اختیارف خودرو-2600-1403/03/09</t>
  </si>
  <si>
    <t>اختیارف خودرو-2800-1403/03/09</t>
  </si>
  <si>
    <t>اختیارف خودرو-3000-1403/03/09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</si>
  <si>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</si>
  <si>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</si>
  <si>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</si>
  <si>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</si>
  <si>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</si>
  <si>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</si>
  <si>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</si>
  <si>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</si>
  <si>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</si>
  <si>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</si>
  <si>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</si>
  <si>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</si>
  <si>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</si>
  <si>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</si>
  <si>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</si>
  <si>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</si>
  <si>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</si>
  <si>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</si>
  <si>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</si>
  <si>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</si>
  <si>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</si>
  <si>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</si>
  <si>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</si>
  <si>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</si>
  <si>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</si>
  <si>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اختیارف خودرو-3000-1403/04/06</t>
  </si>
  <si>
    <t>اختیارخ خودرو-1900-1403/04/06</t>
  </si>
  <si>
    <t>اختیارخ خودرو-2000-1403/04/06</t>
  </si>
  <si>
    <t>اختیارخ خودرو-2200-1403/04/06</t>
  </si>
  <si>
    <t>اختیارخ خودرو-2400-1403/04/06</t>
  </si>
  <si>
    <t>اختیارخ خودرو-2600-1403/04/06</t>
  </si>
  <si>
    <t>اختیارخ خودرو-3000-1403/04/06</t>
  </si>
  <si>
    <t>اختیارخ خودرو-3250-1403/04/06</t>
  </si>
  <si>
    <t>اختیارخ خودرو-1800-1403/04/06</t>
  </si>
  <si>
    <t>اختیارخ پترول-1300-1403/04/27</t>
  </si>
  <si>
    <t>اختیارخ برکت-5500-1403/04/20</t>
  </si>
  <si>
    <t>اختیارخ برکت-6000-1403/04/20</t>
  </si>
  <si>
    <t>اختیارخ شبندر-12000-1403/04/06</t>
  </si>
  <si>
    <t>اختیارخ شستا-700-1403/04/13</t>
  </si>
  <si>
    <t>اختیارخ شستا-800-1403/04/13</t>
  </si>
  <si>
    <t>اختیارخ شستا-900-1403/04/13</t>
  </si>
  <si>
    <t>اختیارخ شستا-1000-1403/04/13</t>
  </si>
  <si>
    <t>اختیارخ شستا-1100-1403/04/13</t>
  </si>
  <si>
    <t>اختیارخ شستا-1200-1403/04/13</t>
  </si>
  <si>
    <t>اختیارخ شستا-1300-1403/04/13</t>
  </si>
  <si>
    <t>اختیارخ شتاب-9000-1403/04/20</t>
  </si>
  <si>
    <t>اختیارخ شتاب-10000-1403/04/20</t>
  </si>
  <si>
    <t>اختیارخ شتاب-11000-1403/04/20</t>
  </si>
  <si>
    <t>اختیارخ شپنا-5500-1403/04/13</t>
  </si>
  <si>
    <t>اختیارخ شپنا-6000-1403/04/13</t>
  </si>
  <si>
    <t>اختیارخ شپنا-6500-1403/04/13</t>
  </si>
  <si>
    <t>اختیارخ فولاد-5000-1403/03/30</t>
  </si>
  <si>
    <t>اختیارخ فولاد-5500-1403/03/30</t>
  </si>
  <si>
    <t>اختیارخ وتجارت-1000-1403/04/13</t>
  </si>
  <si>
    <t>اختیارخ وتجارت-1100-1403/04/13</t>
  </si>
  <si>
    <t>اختیارخ وتجارت-1200-1403/04/13</t>
  </si>
  <si>
    <t>اختیارخ وتجارت-1300-1403/04/13</t>
  </si>
  <si>
    <t>اختیارخ وتجارت-1500-1403/04/13</t>
  </si>
  <si>
    <t>اختیارخ وتجارت-1600-1403/04/13</t>
  </si>
  <si>
    <t>اختیارخ خساپا-1900-1403/04/20</t>
  </si>
  <si>
    <t>اختیارخ خساپا-2200-1403/04/20</t>
  </si>
  <si>
    <t>اختیارخ خساپا-2400-1403/04/20</t>
  </si>
  <si>
    <t>اختیارخ خساپا-2600-1403/04/20</t>
  </si>
  <si>
    <t>اختیارف اهرم-20000-1403/04/27</t>
  </si>
  <si>
    <t>اختیارف اهرم-22000-1403/04/27</t>
  </si>
  <si>
    <t>اختیارف اهرم-18000-1403/04/27</t>
  </si>
  <si>
    <t>اختیارخ خساپا-2800-1403/04/20</t>
  </si>
  <si>
    <t>اختیارخ اهرم-20000-1403/04/27</t>
  </si>
  <si>
    <t>اختیارخ کرمان-1000-14030417</t>
  </si>
  <si>
    <t>اختیارخ کرمان-1200-14030417</t>
  </si>
  <si>
    <t>اختیارخ شستا-800-1403/05/03</t>
  </si>
  <si>
    <t>اختیارخ شستا-900-1403/05/03</t>
  </si>
  <si>
    <t>اختیارخ شستا-1000-1403/05/03</t>
  </si>
  <si>
    <t>اختیارخ شستا-1100-1403/05/03</t>
  </si>
  <si>
    <t>اختیارخ شستا-1200-1403/05/03</t>
  </si>
  <si>
    <t>اختیارخ شستا-1300-1403/05/03</t>
  </si>
  <si>
    <t>اختیارخ های وب-800-1403/05/28</t>
  </si>
  <si>
    <t>اختیارخ فملی-4500-1403/05/17</t>
  </si>
  <si>
    <t>اختیارخ ذوب-200-1403/05/24</t>
  </si>
  <si>
    <t>اختیارخ ذوب-300-1403/05/24</t>
  </si>
  <si>
    <t>اختیارخ ذوب-400-1403/05/24</t>
  </si>
  <si>
    <t>اختیارخ ذوب-500-1403/05/24</t>
  </si>
  <si>
    <t>اختیارخ های وب-700-1403/05/28</t>
  </si>
  <si>
    <t>اختیارخ وبصادر-1683-1403/05/17</t>
  </si>
  <si>
    <t>اختیارخ وبصادر-1800-1403/05/17</t>
  </si>
  <si>
    <t>اختیارخ فولاد-4100-1403/05/31</t>
  </si>
  <si>
    <t>اختیارف اهرم-22000-1403/05/31</t>
  </si>
  <si>
    <t>اختیارخ وکغدیر-16000-03/05/10</t>
  </si>
  <si>
    <t>اختیارخ فولاد-5000-1403/05/31</t>
  </si>
  <si>
    <t>اختیارخ فولاد-5100-1403/05/31</t>
  </si>
  <si>
    <t>اختیارخ وبملت-1818-1403/05/24</t>
  </si>
  <si>
    <t>اختیارخ وبملت-2000-1403/05/24</t>
  </si>
  <si>
    <t>اختیارخ وبملت-2118-1403/05/24</t>
  </si>
  <si>
    <t>اختیارخ وبملت-2318-1403/05/24</t>
  </si>
  <si>
    <t>اختیارخ وبملت-1700-1403/05/24</t>
  </si>
  <si>
    <t>اختیارخ شتاب-7500-1403/06/07</t>
  </si>
  <si>
    <t>اختیارخ شتاب-8000-1403/06/07</t>
  </si>
  <si>
    <t>اختیارخ شتاب-9000-1403/06/07</t>
  </si>
  <si>
    <t>اختیارخ شتاب-10000-1403/06/07</t>
  </si>
  <si>
    <t>اختیارخ شتاب-11000-1403/06/07</t>
  </si>
  <si>
    <t>اختیارخ شتاب-12000-1403/06/07</t>
  </si>
  <si>
    <t>اختیارخ شپنا-4390-1403/06/21</t>
  </si>
  <si>
    <t>اختیارخ شستا-700-1403/06/11</t>
  </si>
  <si>
    <t>اختیارخ شستا-800-1403/06/11</t>
  </si>
  <si>
    <t>اختیارخ شستا-900-1403/06/11</t>
  </si>
  <si>
    <t>اختیارخ شستا-1000-1403/06/11</t>
  </si>
  <si>
    <t>اختیارخ شستا-1100-1403/06/11</t>
  </si>
  <si>
    <t>اختیارخ شستا-1200-1403/06/11</t>
  </si>
  <si>
    <t>اختیارخ شستا-1300-1403/06/11</t>
  </si>
  <si>
    <t>اختیارخ خاور-1700-14030521</t>
  </si>
  <si>
    <t>اختیارخ خاور-1800-14030521</t>
  </si>
  <si>
    <t>اختیارخ خاور-2200-14030521</t>
  </si>
  <si>
    <t>اختیارخ وتجارت-1334-1403/06/21</t>
  </si>
  <si>
    <t>اختیارخ وتجارت-1500-1403/06/21</t>
  </si>
  <si>
    <t>اختیارخ وتجارت-1534-1403/06/21</t>
  </si>
  <si>
    <t>اختیارخ وتجارت-1634-1403/06/21</t>
  </si>
  <si>
    <t>اختیارخ وتجارت-1734-1403/06/21</t>
  </si>
  <si>
    <t>اختیارخ فصبا-3200-14030521</t>
  </si>
  <si>
    <t>اختیارخ فصبا-3400-14030521</t>
  </si>
  <si>
    <t>اختیارخ فصبا-3800-14030521</t>
  </si>
  <si>
    <t>اختیارخ فصبا-4000-14030521</t>
  </si>
  <si>
    <t>اختیارخ فصبا-3200-14030715</t>
  </si>
  <si>
    <t>اختیارخ فصبا-3400-14030715</t>
  </si>
  <si>
    <t>اختیارخ فصبا-3600-14030715</t>
  </si>
  <si>
    <t>اختیارخ اهرم-18000-1403/07/25</t>
  </si>
  <si>
    <t>اختیارخ دی-650-14030507</t>
  </si>
  <si>
    <t>اختیارخ دی-700-14030507</t>
  </si>
  <si>
    <t>اختیارخ خپارس-800-14030514</t>
  </si>
  <si>
    <t>اختیارخ کرمان-950-14030514</t>
  </si>
  <si>
    <t>اختیارخ کرمان-1100-14030514</t>
  </si>
  <si>
    <t>اختیارخ اهرم-15000-1403/06/28</t>
  </si>
  <si>
    <t>اختیارخ اهرم-16000-1403/06/28</t>
  </si>
  <si>
    <t>اختیارخ اهرم-18000-1403/06/28</t>
  </si>
  <si>
    <t>اختیارخ اهرم-20000-1403/07/25</t>
  </si>
  <si>
    <t>اختیارخ آساس-34000-14030618</t>
  </si>
  <si>
    <t>اختیارخ آساس-36000-14030618</t>
  </si>
  <si>
    <t>اختیارخ آساس-38000-14030618</t>
  </si>
  <si>
    <t>اختیارخ آساس-40000-14030618</t>
  </si>
  <si>
    <t>اختیارخ آساس-45000-14030618</t>
  </si>
  <si>
    <t>اختیارخ شستا-700-1403/07/11</t>
  </si>
  <si>
    <t>اختیارخ شستا-800-1403/07/11</t>
  </si>
  <si>
    <t>اختیارخ شستا-1000-1403/07/11</t>
  </si>
  <si>
    <t>اختیارخ شستا-1100-1403/07/11</t>
  </si>
  <si>
    <t>اختیارخ شستا-1200-1403/07/11</t>
  </si>
  <si>
    <t>اختیارخ شستا-1100-1403/08/09</t>
  </si>
  <si>
    <t>اختیارخ شستا-1200-1403/08/09</t>
  </si>
  <si>
    <t>اختیارخ خودرو-2800-1403/05/10</t>
  </si>
  <si>
    <t>اختیارخ خودرو-3250-1403/05/10</t>
  </si>
  <si>
    <t>اختیارخ خودرو-2800-1403/07/04</t>
  </si>
  <si>
    <t>اختیارخ خودرو-2200-1403/05/10</t>
  </si>
  <si>
    <t>اختیارخ خودرو-2600-1403/05/10</t>
  </si>
  <si>
    <t>اختیارخ خودرو-3000-1403/05/10</t>
  </si>
  <si>
    <t>اختیارخ خودرو-2200-1403/06/07</t>
  </si>
  <si>
    <t>اختیارخ خودرو-2400-1403/06/07</t>
  </si>
  <si>
    <t>اختیارخ خودرو-2600-1403/06/07</t>
  </si>
  <si>
    <t>اختیارخ خودرو-2800-1403/06/07</t>
  </si>
  <si>
    <t>اختیارخ خودرو-3000-1403/06/07</t>
  </si>
  <si>
    <t>اختیارخ خودرو-3250-1403/06/07</t>
  </si>
  <si>
    <t>اختیارخ خودرو-1900-1403/07/04</t>
  </si>
  <si>
    <t>اختیارخ خودرو-2200-1403/07/04</t>
  </si>
  <si>
    <t>اختیارخ خودرو-2400-1403/07/04</t>
  </si>
  <si>
    <t>اختیارخ خودرو-2600-1403/08/02</t>
  </si>
  <si>
    <t>اختیارخ خودرو-2800-1403/08/02</t>
  </si>
  <si>
    <t>اختیارخ وتجارت-1300-1403/07/11</t>
  </si>
  <si>
    <t>اختیارخ وبصادر-1600-1403/07/18</t>
  </si>
  <si>
    <t>اختیارخ وبصادر-1700-1403/07/18</t>
  </si>
  <si>
    <t>اختیارخ وبصادر-1800-1403/07/18</t>
  </si>
  <si>
    <t>اختیارخ وبملت-1900-1403/07/25</t>
  </si>
  <si>
    <t>اختیارخ وبملت-2000-1403/07/25</t>
  </si>
  <si>
    <t>اختیارخ وبملت-2200-1403/07/25</t>
  </si>
  <si>
    <t>اختیارخ کوثر-1612-14030702</t>
  </si>
  <si>
    <t>اختیارخ کوثر-1812-14030702</t>
  </si>
  <si>
    <t>اختیارخ های وب-678-1403/07/18</t>
  </si>
  <si>
    <t>اختیارخ ذوب-300-1403/07/22</t>
  </si>
  <si>
    <t>اختیارخ ذوب-400-1403/07/22</t>
  </si>
  <si>
    <t>اختیارخ خساپا-2200-1403/05/24</t>
  </si>
  <si>
    <t>اختیارخ خساپا-2400-1403/05/24</t>
  </si>
  <si>
    <t>اختیارخ خساپا-2600-1403/05/24</t>
  </si>
  <si>
    <t>اختیارخ خساپا-2800-1403/05/24</t>
  </si>
  <si>
    <t>اختیارخ خساپا-3000-1403/05/24</t>
  </si>
  <si>
    <t>اختیارخ خساپا-2200-1403/06/28</t>
  </si>
  <si>
    <t>اختیارخ خساپا-2400-1403/06/28</t>
  </si>
  <si>
    <t>اختیارخ خساپا-2600-1403/06/28</t>
  </si>
  <si>
    <t>اختیارخ خساپا-2400-1403/07/25</t>
  </si>
  <si>
    <t>اختیارخ خساپا-2600-1403/07/25</t>
  </si>
  <si>
    <t>اختیارخ فولاد-4600-1403/07/18</t>
  </si>
  <si>
    <t>اختیارخ فملی-4130-1403/07/04</t>
  </si>
  <si>
    <t>اختیارخ فملی-6130-1403/07/04</t>
  </si>
  <si>
    <t>اختیارخ فملی-7130-1403/07/04</t>
  </si>
  <si>
    <t>اختیارخ خودرو-2200-1403/09/07</t>
  </si>
  <si>
    <t>اختیارخ خودرو-2800-1403/09/07</t>
  </si>
  <si>
    <t>اختیارخ دی-650-14030605</t>
  </si>
  <si>
    <t>اختیارخ کرمان-800-14030625</t>
  </si>
  <si>
    <t>اختیارخ کرمان-900-14030625</t>
  </si>
  <si>
    <t>اختیارخ کرمان-950-14030625</t>
  </si>
  <si>
    <t>اختیارخ کرمان-1000-14030625</t>
  </si>
  <si>
    <t>اختیارخ کرمان-900-14030715</t>
  </si>
  <si>
    <t>اختیارخ کرمان-950-14030715</t>
  </si>
  <si>
    <t>اختیارخ کرمان-800-14030820</t>
  </si>
  <si>
    <t>اختیار معامله خرید شمش طلا GBAB03C470 سررسید27 آبان (قیمت 4،700،000 ریال)</t>
  </si>
  <si>
    <t>اختیارخ ذوب-500-1403/09/28</t>
  </si>
  <si>
    <t>نقل به صفحه بعد</t>
  </si>
  <si>
    <t>نقل از صفحه قبل</t>
  </si>
  <si>
    <t>1403/07/18</t>
  </si>
  <si>
    <t>اختیارخ برکت-5395-1403/04/20</t>
  </si>
  <si>
    <t>اختیارخ برکت-5895-1403/04/20</t>
  </si>
  <si>
    <t>اختیارخ خاور-1590-14030521</t>
  </si>
  <si>
    <t>اختیارخ خاور-1690-14030521</t>
  </si>
  <si>
    <t>اختیارخ خاور-2090-14030521</t>
  </si>
  <si>
    <t>اختیارخ دی-650-14030508</t>
  </si>
  <si>
    <t>اختیارخ دی-700-14030508</t>
  </si>
  <si>
    <t>اختیارخ ذوب-477-1403/03/23</t>
  </si>
  <si>
    <t>اختیارخ شتاب-9000-1403/08/24</t>
  </si>
  <si>
    <t>اختیارخ شتاب-9000-1403/08/25</t>
  </si>
  <si>
    <t>اختیارخ فرابورس-7000-14030305</t>
  </si>
  <si>
    <t>اختیارخ فملی-4130-1403/05/17</t>
  </si>
  <si>
    <t>اختیارخ فولاد-4600-1403/05/31</t>
  </si>
  <si>
    <t>اختیارخ کرمان-1098-14030305</t>
  </si>
  <si>
    <t>اختیارخ کرمان-1198-14030305</t>
  </si>
  <si>
    <t>اختیارخ کرمان-1298-14030305</t>
  </si>
  <si>
    <t>اختیارخ کرمان-998-14030305</t>
  </si>
  <si>
    <t>اختیارخ های وب-678-1403/05/28</t>
  </si>
  <si>
    <t>اختیارخ های وب-778-1403/05/28</t>
  </si>
  <si>
    <t>اختیارخ وبصادر-1783-1403/05/17</t>
  </si>
  <si>
    <t>اختیارخ وبملت-1618-1403/05/24</t>
  </si>
  <si>
    <t>اختیارخ وبملت-1918-1403/05/24</t>
  </si>
  <si>
    <t>اختیارخ وتجارت-1034-1403/04/13</t>
  </si>
  <si>
    <t>اختیارخ وتجارت-1134-1403/04/13</t>
  </si>
  <si>
    <t>اختیارخ وتجارت-1234-1403/04/13</t>
  </si>
  <si>
    <t>اختیارخ وتجارت-1434-1403/04/13</t>
  </si>
  <si>
    <t>اختیارخ وتجارت-1434-1403/06/21</t>
  </si>
  <si>
    <t>اختیارخ وتجارت-1534-1403/04/13</t>
  </si>
  <si>
    <t>اختیارخ وتجارت-934-1403/04/13</t>
  </si>
  <si>
    <t>ضتاب60001</t>
  </si>
  <si>
    <t>دوره مالی</t>
  </si>
  <si>
    <t>.</t>
  </si>
  <si>
    <t>قرارداد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</si>
</sst>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#,##0;\(#,##0\)"/>
    <numFmt numFmtId="167" formatCode="_(* #,##0.000_);_(* \(#,##0.000\);_(* &quot;-&quot;??_);_(@_)"/>
    <numFmt numFmtId="168" formatCode="_(* #,##0.0000_);_(* \(#,##0.0000\);_(* &quot;-&quot;??_);_(@_)"/>
    <numFmt numFmtId="169" formatCode="0.0000"/>
    <numFmt numFmtId="170" formatCode="#,##0.0000"/>
  </numFmts>
  <fonts count="2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color rgb="FF000000"/>
      <name val="B Nazanin"/>
      <charset val="178"/>
    </font>
    <font>
      <sz val="16"/>
      <color rgb="FF000000"/>
      <name val="B Nazanin"/>
      <charset val="178"/>
    </font>
    <font>
      <sz val="18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color rgb="FF000000"/>
      <name val="Arial"/>
      <family val="2"/>
    </font>
    <font>
      <b/>
      <sz val="16"/>
      <color rgb="FF1E90FF"/>
      <name val="B Nazanin"/>
      <charset val="178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u/>
      <sz val="14"/>
      <name val="B Nazanin"/>
      <charset val="178"/>
    </font>
    <font>
      <sz val="11"/>
      <name val="Calibri"/>
      <family val="2"/>
    </font>
    <font>
      <sz val="14"/>
      <name val="Calibri"/>
      <family val="2"/>
    </font>
    <font>
      <sz val="14"/>
      <color indexed="8"/>
      <name val="B Nazanin"/>
      <charset val="178"/>
    </font>
    <font>
      <b/>
      <sz val="14"/>
      <color indexed="8"/>
      <name val="B Nazanin"/>
      <charset val="178"/>
    </font>
    <font>
      <sz val="14"/>
      <color theme="0"/>
      <name val="Calibri"/>
      <family val="2"/>
    </font>
    <font>
      <b/>
      <u/>
      <sz val="16"/>
      <color rgb="FF000000"/>
      <name val="B Nazanin"/>
      <charset val="178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sz val="12"/>
      <color rgb="FF000000"/>
      <name val="Arial"/>
      <family val="2"/>
      <charset val="178"/>
    </font>
    <font>
      <b/>
      <u/>
      <sz val="12"/>
      <color rgb="FF000000"/>
      <name val="B Nazanin"/>
      <charset val="178"/>
    </font>
    <font>
      <b/>
      <u/>
      <sz val="15"/>
      <color rgb="FF000000"/>
      <name val="B Nazanin"/>
      <charset val="178"/>
    </font>
    <font>
      <b/>
      <u/>
      <sz val="14"/>
      <color rgb="FF000000"/>
      <name val="B Nazanin"/>
      <charset val="178"/>
    </font>
    <font>
      <sz val="10"/>
      <color rgb="FF000000"/>
      <name val="B Nazanin"/>
      <charset val="178"/>
    </font>
    <font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C4D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12" fillId="0" borderId="0"/>
    <xf numFmtId="0" fontId="13" fillId="0" borderId="0"/>
    <xf numFmtId="0" fontId="15" fillId="0" borderId="0"/>
    <xf numFmtId="0" fontId="13" fillId="0" borderId="0"/>
    <xf numFmtId="0" fontId="13" fillId="0" borderId="0"/>
  </cellStyleXfs>
  <cellXfs count="19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/>
    </xf>
    <xf numFmtId="0" fontId="3" fillId="0" borderId="4" xfId="0" applyFont="1" applyBorder="1" applyAlignment="1">
      <alignment vertical="center"/>
    </xf>
    <xf numFmtId="165" fontId="4" fillId="0" borderId="2" xfId="1" applyNumberFormat="1" applyFont="1" applyFill="1" applyBorder="1" applyAlignment="1">
      <alignment vertical="top"/>
    </xf>
    <xf numFmtId="165" fontId="0" fillId="0" borderId="0" xfId="1" applyNumberFormat="1" applyFont="1" applyAlignment="1">
      <alignment horizontal="left"/>
    </xf>
    <xf numFmtId="165" fontId="4" fillId="0" borderId="2" xfId="1" applyNumberFormat="1" applyFont="1" applyFill="1" applyBorder="1" applyAlignment="1">
      <alignment horizontal="right"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4" xfId="1" applyNumberFormat="1" applyFont="1" applyFill="1" applyBorder="1" applyAlignment="1">
      <alignment horizontal="right" vertical="top"/>
    </xf>
    <xf numFmtId="165" fontId="4" fillId="0" borderId="5" xfId="1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vertical="center"/>
    </xf>
    <xf numFmtId="0" fontId="7" fillId="0" borderId="2" xfId="0" applyFont="1" applyBorder="1" applyAlignment="1">
      <alignment vertical="top"/>
    </xf>
    <xf numFmtId="0" fontId="10" fillId="0" borderId="0" xfId="0" applyFont="1"/>
    <xf numFmtId="3" fontId="7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4" xfId="1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vertical="top"/>
    </xf>
    <xf numFmtId="165" fontId="0" fillId="0" borderId="0" xfId="0" applyNumberFormat="1" applyAlignment="1">
      <alignment horizontal="left"/>
    </xf>
    <xf numFmtId="165" fontId="4" fillId="0" borderId="0" xfId="1" applyNumberFormat="1" applyFont="1" applyFill="1" applyBorder="1" applyAlignment="1">
      <alignment horizontal="right" vertical="top"/>
    </xf>
    <xf numFmtId="165" fontId="0" fillId="0" borderId="0" xfId="1" applyNumberFormat="1" applyFont="1" applyBorder="1" applyAlignment="1">
      <alignment horizontal="left"/>
    </xf>
    <xf numFmtId="165" fontId="4" fillId="0" borderId="0" xfId="1" applyNumberFormat="1" applyFont="1" applyFill="1" applyBorder="1" applyAlignment="1">
      <alignment vertical="top"/>
    </xf>
    <xf numFmtId="0" fontId="3" fillId="0" borderId="1" xfId="0" applyFont="1" applyBorder="1" applyAlignment="1">
      <alignment vertical="center"/>
    </xf>
    <xf numFmtId="164" fontId="4" fillId="0" borderId="0" xfId="1" applyFont="1" applyFill="1" applyAlignment="1">
      <alignment horizontal="right" vertical="top"/>
    </xf>
    <xf numFmtId="167" fontId="4" fillId="0" borderId="5" xfId="1" applyNumberFormat="1" applyFont="1" applyFill="1" applyBorder="1" applyAlignment="1">
      <alignment horizontal="right" vertical="top"/>
    </xf>
    <xf numFmtId="168" fontId="4" fillId="0" borderId="5" xfId="1" applyNumberFormat="1" applyFont="1" applyFill="1" applyBorder="1" applyAlignment="1">
      <alignment horizontal="right" vertical="top"/>
    </xf>
    <xf numFmtId="167" fontId="4" fillId="0" borderId="0" xfId="1" applyNumberFormat="1" applyFont="1" applyFill="1" applyBorder="1" applyAlignment="1">
      <alignment horizontal="right" vertical="top"/>
    </xf>
    <xf numFmtId="165" fontId="0" fillId="0" borderId="0" xfId="1" applyNumberFormat="1" applyFont="1" applyFill="1" applyAlignment="1">
      <alignment horizontal="left"/>
    </xf>
    <xf numFmtId="165" fontId="3" fillId="0" borderId="3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6" fillId="0" borderId="0" xfId="4" applyFont="1"/>
    <xf numFmtId="0" fontId="17" fillId="0" borderId="0" xfId="3" applyFont="1"/>
    <xf numFmtId="0" fontId="17" fillId="0" borderId="0" xfId="5" applyFont="1"/>
    <xf numFmtId="0" fontId="18" fillId="0" borderId="0" xfId="6" applyFont="1" applyAlignment="1">
      <alignment horizontal="center" vertical="center"/>
    </xf>
    <xf numFmtId="0" fontId="19" fillId="0" borderId="0" xfId="4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69" fontId="4" fillId="0" borderId="2" xfId="0" applyNumberFormat="1" applyFont="1" applyBorder="1" applyAlignment="1">
      <alignment horizontal="right" vertical="top"/>
    </xf>
    <xf numFmtId="169" fontId="4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left"/>
    </xf>
    <xf numFmtId="165" fontId="21" fillId="0" borderId="0" xfId="1" applyNumberFormat="1" applyFont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70" fontId="4" fillId="0" borderId="2" xfId="0" applyNumberFormat="1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1" fillId="0" borderId="2" xfId="0" applyFont="1" applyBorder="1" applyAlignment="1">
      <alignment horizontal="left"/>
    </xf>
    <xf numFmtId="165" fontId="21" fillId="0" borderId="0" xfId="1" applyNumberFormat="1" applyFont="1" applyBorder="1" applyAlignment="1">
      <alignment horizontal="left"/>
    </xf>
    <xf numFmtId="165" fontId="21" fillId="0" borderId="0" xfId="1" applyNumberFormat="1" applyFont="1" applyFill="1" applyBorder="1" applyAlignment="1">
      <alignment horizontal="left"/>
    </xf>
    <xf numFmtId="166" fontId="3" fillId="0" borderId="0" xfId="0" applyNumberFormat="1" applyFont="1" applyAlignment="1">
      <alignment horizontal="right" vertical="center" wrapText="1" readingOrder="2"/>
    </xf>
    <xf numFmtId="166" fontId="3" fillId="3" borderId="0" xfId="0" applyNumberFormat="1" applyFont="1" applyFill="1" applyAlignment="1">
      <alignment horizontal="right" vertical="center" wrapText="1" readingOrder="2"/>
    </xf>
    <xf numFmtId="165" fontId="21" fillId="0" borderId="0" xfId="0" applyNumberFormat="1" applyFont="1" applyAlignment="1">
      <alignment horizontal="left"/>
    </xf>
    <xf numFmtId="166" fontId="3" fillId="2" borderId="0" xfId="0" applyNumberFormat="1" applyFont="1" applyFill="1" applyAlignment="1">
      <alignment horizontal="right" vertical="center" wrapText="1" readingOrder="2"/>
    </xf>
    <xf numFmtId="0" fontId="22" fillId="0" borderId="0" xfId="0" applyFont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top"/>
    </xf>
    <xf numFmtId="167" fontId="4" fillId="0" borderId="5" xfId="1" applyNumberFormat="1" applyFont="1" applyFill="1" applyBorder="1" applyAlignment="1">
      <alignment horizontal="center" vertical="top"/>
    </xf>
    <xf numFmtId="165" fontId="4" fillId="0" borderId="0" xfId="1" applyNumberFormat="1" applyFont="1" applyFill="1" applyAlignment="1">
      <alignment horizontal="right" vertical="top" shrinkToFit="1"/>
    </xf>
    <xf numFmtId="165" fontId="21" fillId="0" borderId="0" xfId="1" applyNumberFormat="1" applyFont="1" applyAlignment="1">
      <alignment horizontal="left" shrinkToFit="1"/>
    </xf>
    <xf numFmtId="164" fontId="4" fillId="0" borderId="0" xfId="1" applyFont="1" applyFill="1" applyAlignment="1">
      <alignment horizontal="right" vertical="top" shrinkToFit="1"/>
    </xf>
    <xf numFmtId="165" fontId="4" fillId="0" borderId="0" xfId="1" applyNumberFormat="1" applyFont="1" applyFill="1" applyAlignment="1">
      <alignment vertical="top" shrinkToFit="1"/>
    </xf>
    <xf numFmtId="165" fontId="4" fillId="0" borderId="5" xfId="1" applyNumberFormat="1" applyFont="1" applyFill="1" applyBorder="1" applyAlignment="1">
      <alignment horizontal="right" vertical="top" shrinkToFit="1"/>
    </xf>
    <xf numFmtId="167" fontId="4" fillId="0" borderId="5" xfId="1" applyNumberFormat="1" applyFont="1" applyFill="1" applyBorder="1" applyAlignment="1">
      <alignment horizontal="right" vertical="top" shrinkToFit="1"/>
    </xf>
    <xf numFmtId="0" fontId="21" fillId="0" borderId="0" xfId="0" applyFont="1" applyAlignment="1">
      <alignment horizontal="left" shrinkToFit="1"/>
    </xf>
    <xf numFmtId="4" fontId="4" fillId="0" borderId="6" xfId="0" applyNumberFormat="1" applyFont="1" applyBorder="1" applyAlignment="1">
      <alignment horizontal="center" vertical="top" shrinkToFit="1"/>
    </xf>
    <xf numFmtId="165" fontId="4" fillId="0" borderId="0" xfId="1" applyNumberFormat="1" applyFont="1" applyFill="1" applyBorder="1" applyAlignment="1">
      <alignment horizontal="right" vertical="top" shrinkToFit="1"/>
    </xf>
    <xf numFmtId="165" fontId="21" fillId="0" borderId="0" xfId="1" applyNumberFormat="1" applyFont="1" applyBorder="1" applyAlignment="1">
      <alignment horizontal="left" shrinkToFit="1"/>
    </xf>
    <xf numFmtId="167" fontId="4" fillId="0" borderId="0" xfId="1" applyNumberFormat="1" applyFont="1" applyFill="1" applyBorder="1" applyAlignment="1">
      <alignment horizontal="right" vertical="top" shrinkToFit="1"/>
    </xf>
    <xf numFmtId="167" fontId="4" fillId="0" borderId="0" xfId="1" applyNumberFormat="1" applyFont="1" applyFill="1" applyBorder="1" applyAlignment="1">
      <alignment horizontal="center" vertical="top" shrinkToFit="1"/>
    </xf>
    <xf numFmtId="168" fontId="4" fillId="0" borderId="5" xfId="1" applyNumberFormat="1" applyFont="1" applyFill="1" applyBorder="1" applyAlignment="1">
      <alignment horizontal="right" vertical="top" shrinkToFit="1"/>
    </xf>
    <xf numFmtId="167" fontId="4" fillId="0" borderId="5" xfId="1" applyNumberFormat="1" applyFont="1" applyFill="1" applyBorder="1" applyAlignment="1">
      <alignment horizontal="center" vertical="top" shrinkToFit="1"/>
    </xf>
    <xf numFmtId="49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5" fontId="4" fillId="0" borderId="2" xfId="1" applyNumberFormat="1" applyFont="1" applyFill="1" applyBorder="1" applyAlignment="1">
      <alignment horizontal="right" vertical="center"/>
    </xf>
    <xf numFmtId="165" fontId="21" fillId="0" borderId="0" xfId="1" applyNumberFormat="1" applyFont="1" applyAlignment="1">
      <alignment horizontal="left" vertical="center"/>
    </xf>
    <xf numFmtId="165" fontId="4" fillId="0" borderId="0" xfId="1" applyNumberFormat="1" applyFont="1" applyFill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4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21" fillId="0" borderId="0" xfId="1" applyNumberFormat="1" applyFont="1" applyFill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left" vertical="center"/>
    </xf>
    <xf numFmtId="165" fontId="23" fillId="0" borderId="0" xfId="1" applyNumberFormat="1" applyFont="1" applyAlignment="1">
      <alignment horizontal="left" vertical="center"/>
    </xf>
    <xf numFmtId="165" fontId="4" fillId="0" borderId="2" xfId="1" applyNumberFormat="1" applyFont="1" applyFill="1" applyBorder="1" applyAlignment="1">
      <alignment vertical="center"/>
    </xf>
    <xf numFmtId="165" fontId="4" fillId="0" borderId="0" xfId="1" applyNumberFormat="1" applyFont="1" applyFill="1" applyAlignment="1">
      <alignment vertical="center"/>
    </xf>
    <xf numFmtId="165" fontId="21" fillId="0" borderId="0" xfId="0" applyNumberFormat="1" applyFont="1" applyAlignment="1">
      <alignment horizontal="left" vertical="center"/>
    </xf>
    <xf numFmtId="165" fontId="4" fillId="0" borderId="4" xfId="1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center" vertical="top"/>
    </xf>
    <xf numFmtId="37" fontId="14" fillId="0" borderId="0" xfId="3" applyNumberFormat="1" applyFont="1" applyAlignment="1">
      <alignment vertical="center"/>
    </xf>
    <xf numFmtId="37" fontId="14" fillId="0" borderId="0" xfId="3" applyNumberFormat="1" applyFont="1" applyAlignment="1">
      <alignment vertical="center" wrapText="1"/>
    </xf>
    <xf numFmtId="0" fontId="18" fillId="0" borderId="0" xfId="6" applyFont="1" applyAlignment="1">
      <alignment vertical="center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9" fillId="0" borderId="4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7">
    <cellStyle name="Comma" xfId="1" builtinId="3"/>
    <cellStyle name="Normal" xfId="0" builtinId="0"/>
    <cellStyle name="Normal 2" xfId="2" xr:uid="{6ACAC3C4-359D-48DB-AC9F-8DA294343A29}"/>
    <cellStyle name="Normal 2 2" xfId="4" xr:uid="{E27E923A-D0BA-46FE-A3E4-6604DD28EE0C}"/>
    <cellStyle name="Normal 2 2 2" xfId="6" xr:uid="{7B3217C9-B239-44E2-B0A2-4D9095B93340}"/>
    <cellStyle name="Normal 3" xfId="5" xr:uid="{51AE5FE0-BDC5-4143-B716-FD8240A5B003}"/>
    <cellStyle name="Normal 4" xfId="3" xr:uid="{F147B1DB-048A-41E7-8B83-A6F9100779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590551</xdr:colOff>
      <xdr:row>36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9C4674-054A-B0C2-A960-AD4238CB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90249" y="0"/>
          <a:ext cx="7296151" cy="976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1A59-B176-49E8-9371-BA1EFAADE4D4}">
  <sheetPr>
    <pageSetUpPr fitToPage="1"/>
  </sheetPr>
  <dimension ref="A15:I30"/>
  <sheetViews>
    <sheetView rightToLeft="1" view="pageBreakPreview" zoomScaleNormal="100" zoomScaleSheetLayoutView="100" workbookViewId="0">
      <selection activeCell="Q12" sqref="Q12"/>
    </sheetView>
  </sheetViews>
  <sheetFormatPr defaultRowHeight="18.75" x14ac:dyDescent="0.3"/>
  <cols>
    <col min="1" max="16384" width="9.140625" style="66"/>
  </cols>
  <sheetData>
    <row r="15" spans="1:9" ht="33.75" customHeight="1" x14ac:dyDescent="0.3">
      <c r="A15" s="160"/>
      <c r="B15" s="160"/>
      <c r="C15" s="160"/>
      <c r="D15" s="160"/>
      <c r="E15" s="160"/>
      <c r="F15" s="160"/>
      <c r="G15" s="160"/>
      <c r="H15" s="160"/>
      <c r="I15" s="160"/>
    </row>
    <row r="16" spans="1:9" ht="33.75" customHeight="1" x14ac:dyDescent="0.3">
      <c r="A16" s="160"/>
      <c r="B16" s="160"/>
      <c r="C16" s="160"/>
      <c r="D16" s="160"/>
      <c r="E16" s="160"/>
      <c r="F16" s="160"/>
      <c r="G16" s="160"/>
      <c r="H16" s="160"/>
      <c r="I16" s="160"/>
    </row>
    <row r="17" spans="1:9" ht="33.75" customHeight="1" x14ac:dyDescent="0.3">
      <c r="A17" s="161"/>
      <c r="B17" s="161"/>
      <c r="C17" s="161"/>
      <c r="D17" s="161"/>
      <c r="E17" s="161"/>
      <c r="F17" s="161"/>
      <c r="G17" s="161"/>
      <c r="H17" s="161"/>
      <c r="I17" s="161"/>
    </row>
    <row r="18" spans="1:9" ht="33.75" customHeight="1" x14ac:dyDescent="0.3">
      <c r="A18" s="160"/>
      <c r="B18" s="160"/>
      <c r="C18" s="160"/>
      <c r="D18" s="160"/>
      <c r="E18" s="160"/>
      <c r="F18" s="160"/>
      <c r="G18" s="160"/>
      <c r="H18" s="160"/>
      <c r="I18" s="160"/>
    </row>
    <row r="19" spans="1:9" ht="22.5" x14ac:dyDescent="0.55000000000000004">
      <c r="A19" s="67"/>
      <c r="B19" s="67"/>
      <c r="C19" s="67"/>
      <c r="D19" s="67"/>
      <c r="E19" s="67"/>
      <c r="F19" s="67"/>
      <c r="G19" s="67"/>
      <c r="H19" s="67"/>
      <c r="I19" s="67"/>
    </row>
    <row r="20" spans="1:9" ht="22.5" x14ac:dyDescent="0.55000000000000004">
      <c r="A20" s="67"/>
      <c r="B20" s="67"/>
      <c r="C20" s="67"/>
      <c r="D20" s="67"/>
      <c r="E20" s="67"/>
      <c r="F20" s="67"/>
      <c r="G20" s="67"/>
      <c r="H20" s="67"/>
      <c r="I20" s="67"/>
    </row>
    <row r="21" spans="1:9" ht="22.5" x14ac:dyDescent="0.55000000000000004">
      <c r="A21" s="67"/>
      <c r="B21" s="67"/>
      <c r="C21" s="67"/>
      <c r="D21" s="67"/>
      <c r="E21" s="67"/>
      <c r="F21" s="67"/>
      <c r="G21" s="67"/>
      <c r="H21" s="67"/>
      <c r="I21" s="67"/>
    </row>
    <row r="22" spans="1:9" ht="22.5" x14ac:dyDescent="0.55000000000000004">
      <c r="A22" s="67"/>
      <c r="B22" s="67"/>
      <c r="C22" s="67"/>
      <c r="D22" s="67"/>
      <c r="E22" s="67"/>
      <c r="F22" s="67"/>
      <c r="G22" s="67"/>
      <c r="H22" s="67"/>
      <c r="I22" s="67"/>
    </row>
    <row r="23" spans="1:9" ht="22.5" x14ac:dyDescent="0.55000000000000004">
      <c r="A23" s="67"/>
      <c r="B23" s="67"/>
      <c r="C23" s="67"/>
      <c r="D23" s="67"/>
      <c r="E23" s="67"/>
      <c r="F23" s="67"/>
      <c r="G23" s="67"/>
      <c r="H23" s="67"/>
      <c r="I23" s="67"/>
    </row>
    <row r="24" spans="1:9" ht="22.5" x14ac:dyDescent="0.55000000000000004">
      <c r="A24" s="67"/>
      <c r="B24" s="67"/>
      <c r="C24" s="67"/>
      <c r="D24" s="67"/>
      <c r="E24" s="67"/>
      <c r="F24" s="67"/>
      <c r="G24" s="67"/>
      <c r="H24" s="67"/>
      <c r="I24" s="67"/>
    </row>
    <row r="25" spans="1:9" ht="24" x14ac:dyDescent="0.55000000000000004">
      <c r="A25" s="68"/>
      <c r="B25" s="162"/>
      <c r="C25" s="162"/>
      <c r="D25" s="162"/>
      <c r="E25" s="68"/>
      <c r="F25" s="162"/>
      <c r="G25" s="162"/>
      <c r="H25" s="162"/>
    </row>
    <row r="26" spans="1:9" ht="24" x14ac:dyDescent="0.55000000000000004">
      <c r="A26" s="68"/>
      <c r="B26" s="162"/>
      <c r="C26" s="162"/>
      <c r="D26" s="162"/>
      <c r="E26" s="68"/>
      <c r="F26" s="69"/>
      <c r="G26" s="69"/>
    </row>
    <row r="30" spans="1:9" x14ac:dyDescent="0.3">
      <c r="C30" s="70" t="s">
        <v>775</v>
      </c>
    </row>
  </sheetData>
  <printOptions horizontalCentered="1"/>
  <pageMargins left="0.2" right="0.2" top="0.25" bottom="0.25" header="0.05" footer="0.05"/>
  <pageSetup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7"/>
  <sheetViews>
    <sheetView rightToLeft="1" view="pageBreakPreview" topLeftCell="A16" zoomScale="98" zoomScaleNormal="100" zoomScaleSheetLayoutView="98" workbookViewId="0">
      <selection activeCell="A26" sqref="A26:XFD26"/>
    </sheetView>
  </sheetViews>
  <sheetFormatPr defaultRowHeight="12.75" x14ac:dyDescent="0.2"/>
  <cols>
    <col min="1" max="1" width="6.42578125" customWidth="1"/>
    <col min="2" max="2" width="49.85546875" customWidth="1"/>
    <col min="3" max="3" width="1.28515625" customWidth="1"/>
    <col min="4" max="4" width="19.42578125" customWidth="1"/>
    <col min="5" max="5" width="1.28515625" customWidth="1"/>
    <col min="6" max="6" width="16.42578125" style="104" customWidth="1"/>
    <col min="7" max="7" width="1.28515625" customWidth="1"/>
    <col min="8" max="8" width="19.42578125" customWidth="1"/>
    <col min="9" max="9" width="1.28515625" customWidth="1"/>
    <col min="10" max="11" width="14.85546875" customWidth="1"/>
  </cols>
  <sheetData>
    <row r="1" spans="1:10" s="158" customFormat="1" ht="25.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s="158" customFormat="1" ht="25.5" x14ac:dyDescent="0.2">
      <c r="A2" s="180" t="s">
        <v>296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s="158" customFormat="1" ht="25.5" x14ac:dyDescent="0.2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4.45" customHeight="1" x14ac:dyDescent="0.2"/>
    <row r="5" spans="1:10" ht="21.75" customHeight="1" x14ac:dyDescent="0.2">
      <c r="A5" s="1" t="s">
        <v>332</v>
      </c>
      <c r="B5" s="165" t="s">
        <v>339</v>
      </c>
      <c r="C5" s="165"/>
      <c r="D5" s="165"/>
      <c r="E5" s="165"/>
      <c r="F5" s="165"/>
      <c r="G5" s="165"/>
      <c r="H5" s="165"/>
      <c r="I5" s="165"/>
      <c r="J5" s="165"/>
    </row>
    <row r="6" spans="1:10" ht="14.45" customHeight="1" x14ac:dyDescent="0.2">
      <c r="D6" s="178" t="s">
        <v>313</v>
      </c>
      <c r="E6" s="178"/>
      <c r="F6" s="178"/>
      <c r="H6" s="178" t="s">
        <v>314</v>
      </c>
      <c r="I6" s="178"/>
      <c r="J6" s="178"/>
    </row>
    <row r="7" spans="1:10" ht="36.4" customHeight="1" x14ac:dyDescent="0.2">
      <c r="A7" s="178" t="s">
        <v>340</v>
      </c>
      <c r="B7" s="178"/>
      <c r="D7" s="15" t="s">
        <v>341</v>
      </c>
      <c r="E7" s="3"/>
      <c r="F7" s="145" t="s">
        <v>342</v>
      </c>
      <c r="H7" s="15" t="s">
        <v>341</v>
      </c>
      <c r="I7" s="3"/>
      <c r="J7" s="15" t="s">
        <v>342</v>
      </c>
    </row>
    <row r="8" spans="1:10" ht="21.75" customHeight="1" x14ac:dyDescent="0.2">
      <c r="A8" s="168" t="s">
        <v>286</v>
      </c>
      <c r="B8" s="168"/>
      <c r="D8" s="6">
        <v>1180158</v>
      </c>
      <c r="F8" s="108">
        <f>(D8/$D$18)*100</f>
        <v>1.8572626517896079E-2</v>
      </c>
      <c r="H8" s="6">
        <v>8958490</v>
      </c>
      <c r="J8" s="87">
        <f>(H8/$H$18)*100</f>
        <v>2.549060691862462E-2</v>
      </c>
    </row>
    <row r="9" spans="1:10" ht="21.75" customHeight="1" x14ac:dyDescent="0.2">
      <c r="A9" s="163" t="s">
        <v>287</v>
      </c>
      <c r="B9" s="163"/>
      <c r="D9" s="8">
        <v>5303859</v>
      </c>
      <c r="F9" s="108">
        <f t="shared" ref="F9:F17" si="0">(D9/$D$18)*100</f>
        <v>8.346898661923384E-2</v>
      </c>
      <c r="H9" s="8">
        <v>139446689</v>
      </c>
      <c r="J9" s="108">
        <f t="shared" ref="J9:J17" si="1">(H9/$H$18)*100</f>
        <v>0.39678346857592028</v>
      </c>
    </row>
    <row r="10" spans="1:10" ht="21.75" customHeight="1" x14ac:dyDescent="0.2">
      <c r="A10" s="163" t="s">
        <v>288</v>
      </c>
      <c r="B10" s="163"/>
      <c r="D10" s="8">
        <v>959016373</v>
      </c>
      <c r="F10" s="108">
        <f t="shared" si="0"/>
        <v>15.092430776452234</v>
      </c>
      <c r="H10" s="8">
        <v>11807762124</v>
      </c>
      <c r="J10" s="108">
        <f t="shared" si="1"/>
        <v>33.597963818847617</v>
      </c>
    </row>
    <row r="11" spans="1:10" ht="21.75" customHeight="1" x14ac:dyDescent="0.2">
      <c r="A11" s="163" t="s">
        <v>289</v>
      </c>
      <c r="B11" s="163"/>
      <c r="D11" s="8">
        <v>3216869</v>
      </c>
      <c r="F11" s="108">
        <f t="shared" si="0"/>
        <v>5.0625176030665249E-2</v>
      </c>
      <c r="H11" s="8">
        <v>16253096</v>
      </c>
      <c r="J11" s="108">
        <f t="shared" si="1"/>
        <v>4.624677611368324E-2</v>
      </c>
    </row>
    <row r="12" spans="1:10" ht="21.75" customHeight="1" x14ac:dyDescent="0.2">
      <c r="A12" s="163" t="s">
        <v>290</v>
      </c>
      <c r="B12" s="163"/>
      <c r="D12" s="8">
        <v>2061</v>
      </c>
      <c r="F12" s="108">
        <f t="shared" si="0"/>
        <v>3.2434795386197289E-5</v>
      </c>
      <c r="H12" s="8">
        <v>6303</v>
      </c>
      <c r="J12" s="108">
        <f t="shared" si="1"/>
        <v>1.7934640258357265E-5</v>
      </c>
    </row>
    <row r="13" spans="1:10" ht="21.75" customHeight="1" x14ac:dyDescent="0.2">
      <c r="A13" s="163" t="s">
        <v>343</v>
      </c>
      <c r="B13" s="163"/>
      <c r="D13" s="8">
        <v>0</v>
      </c>
      <c r="F13" s="108">
        <f t="shared" si="0"/>
        <v>0</v>
      </c>
      <c r="H13" s="8">
        <v>119799128</v>
      </c>
      <c r="J13" s="108">
        <f t="shared" si="1"/>
        <v>0.34087803648181741</v>
      </c>
    </row>
    <row r="14" spans="1:10" ht="21.75" customHeight="1" x14ac:dyDescent="0.2">
      <c r="A14" s="163" t="s">
        <v>291</v>
      </c>
      <c r="B14" s="163"/>
      <c r="D14" s="8">
        <v>1147540968</v>
      </c>
      <c r="F14" s="108">
        <f t="shared" si="0"/>
        <v>18.059319017156124</v>
      </c>
      <c r="H14" s="8">
        <v>7547945134</v>
      </c>
      <c r="J14" s="108">
        <f t="shared" si="1"/>
        <v>21.477023745535178</v>
      </c>
    </row>
    <row r="15" spans="1:10" ht="21.75" customHeight="1" x14ac:dyDescent="0.2">
      <c r="A15" s="163" t="s">
        <v>292</v>
      </c>
      <c r="B15" s="163"/>
      <c r="D15" s="8">
        <v>418032780</v>
      </c>
      <c r="F15" s="108">
        <f t="shared" si="0"/>
        <v>6.5787519087934134</v>
      </c>
      <c r="H15" s="8">
        <v>2442074981</v>
      </c>
      <c r="J15" s="108">
        <f t="shared" si="1"/>
        <v>6.9487127190496043</v>
      </c>
    </row>
    <row r="16" spans="1:10" ht="21.75" customHeight="1" x14ac:dyDescent="0.2">
      <c r="A16" s="163" t="s">
        <v>293</v>
      </c>
      <c r="B16" s="163"/>
      <c r="D16" s="8">
        <v>1436604581</v>
      </c>
      <c r="F16" s="108">
        <f t="shared" si="0"/>
        <v>22.608430682003245</v>
      </c>
      <c r="H16" s="8">
        <v>8383561643</v>
      </c>
      <c r="J16" s="108">
        <f t="shared" si="1"/>
        <v>23.854698104230938</v>
      </c>
    </row>
    <row r="17" spans="1:10" ht="21.75" customHeight="1" x14ac:dyDescent="0.2">
      <c r="A17" s="170" t="s">
        <v>295</v>
      </c>
      <c r="B17" s="170"/>
      <c r="D17" s="10">
        <v>2383389392</v>
      </c>
      <c r="F17" s="108">
        <f t="shared" si="0"/>
        <v>37.508368391631805</v>
      </c>
      <c r="H17" s="10">
        <v>4678471356</v>
      </c>
      <c r="J17" s="108">
        <f t="shared" si="1"/>
        <v>13.312184789606363</v>
      </c>
    </row>
    <row r="18" spans="1:10" ht="21.75" customHeight="1" thickBot="1" x14ac:dyDescent="0.25">
      <c r="A18" s="171" t="s">
        <v>75</v>
      </c>
      <c r="B18" s="171"/>
      <c r="D18" s="12">
        <f>SUM(D8:D17)</f>
        <v>6354287041</v>
      </c>
      <c r="F18" s="159">
        <f>SUM(F8:F17)</f>
        <v>100</v>
      </c>
      <c r="H18" s="12">
        <f>SUM(H8:H17)</f>
        <v>35144278944</v>
      </c>
      <c r="J18" s="159">
        <f>SUM(J8:J17)</f>
        <v>100</v>
      </c>
    </row>
    <row r="19" spans="1:10" ht="13.5" thickTop="1" x14ac:dyDescent="0.2"/>
    <row r="20" spans="1:10" ht="20.25" customHeight="1" x14ac:dyDescent="0.2"/>
    <row r="21" spans="1:10" ht="20.25" customHeight="1" x14ac:dyDescent="0.2"/>
    <row r="22" spans="1:10" ht="20.25" customHeight="1" x14ac:dyDescent="0.2"/>
    <row r="23" spans="1:10" ht="20.25" customHeight="1" x14ac:dyDescent="0.2"/>
    <row r="24" spans="1:10" ht="20.25" customHeight="1" x14ac:dyDescent="0.2"/>
    <row r="25" spans="1:10" ht="20.25" customHeight="1" x14ac:dyDescent="0.2"/>
    <row r="26" spans="1:10" ht="20.25" customHeight="1" x14ac:dyDescent="0.2"/>
    <row r="27" spans="1:10" ht="19.5" customHeight="1" x14ac:dyDescent="0.2">
      <c r="A27" s="169">
        <v>15</v>
      </c>
      <c r="B27" s="169"/>
      <c r="C27" s="169"/>
      <c r="D27" s="169"/>
      <c r="E27" s="169"/>
      <c r="F27" s="169"/>
      <c r="G27" s="169"/>
      <c r="H27" s="169"/>
      <c r="I27" s="169"/>
      <c r="J27" s="169"/>
    </row>
  </sheetData>
  <mergeCells count="19">
    <mergeCell ref="A27:J27"/>
    <mergeCell ref="A17:B17"/>
    <mergeCell ref="A18:B18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6"/>
  <sheetViews>
    <sheetView rightToLeft="1"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6.7109375" bestFit="1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 x14ac:dyDescent="0.2">
      <c r="A1" s="180" t="s">
        <v>0</v>
      </c>
      <c r="B1" s="180"/>
      <c r="C1" s="180"/>
      <c r="D1" s="180"/>
      <c r="E1" s="180"/>
      <c r="F1" s="180"/>
    </row>
    <row r="2" spans="1:6" ht="25.5" x14ac:dyDescent="0.2">
      <c r="A2" s="180" t="s">
        <v>296</v>
      </c>
      <c r="B2" s="180"/>
      <c r="C2" s="180"/>
      <c r="D2" s="180"/>
      <c r="E2" s="180"/>
      <c r="F2" s="180"/>
    </row>
    <row r="3" spans="1:6" ht="25.5" x14ac:dyDescent="0.2">
      <c r="A3" s="180" t="s">
        <v>2</v>
      </c>
      <c r="B3" s="180"/>
      <c r="C3" s="180"/>
      <c r="D3" s="180"/>
      <c r="E3" s="180"/>
      <c r="F3" s="180"/>
    </row>
    <row r="5" spans="1:6" ht="21.75" customHeight="1" x14ac:dyDescent="0.2">
      <c r="A5" s="1" t="s">
        <v>338</v>
      </c>
      <c r="B5" s="165" t="s">
        <v>310</v>
      </c>
      <c r="C5" s="165"/>
      <c r="D5" s="165"/>
      <c r="E5" s="165"/>
      <c r="F5" s="165"/>
    </row>
    <row r="6" spans="1:6" ht="21" x14ac:dyDescent="0.2">
      <c r="D6" s="2" t="s">
        <v>313</v>
      </c>
      <c r="F6" s="2" t="s">
        <v>9</v>
      </c>
    </row>
    <row r="7" spans="1:6" ht="21" x14ac:dyDescent="0.2">
      <c r="A7" s="178" t="s">
        <v>310</v>
      </c>
      <c r="B7" s="178"/>
      <c r="D7" s="4" t="s">
        <v>283</v>
      </c>
      <c r="F7" s="4" t="s">
        <v>283</v>
      </c>
    </row>
    <row r="8" spans="1:6" ht="18.75" x14ac:dyDescent="0.2">
      <c r="A8" s="168" t="s">
        <v>310</v>
      </c>
      <c r="B8" s="168"/>
      <c r="D8" s="6">
        <v>6813871</v>
      </c>
      <c r="F8" s="6">
        <v>17555015</v>
      </c>
    </row>
    <row r="9" spans="1:6" ht="18.75" x14ac:dyDescent="0.2">
      <c r="A9" s="163" t="s">
        <v>344</v>
      </c>
      <c r="B9" s="163"/>
      <c r="D9" s="8">
        <v>0</v>
      </c>
      <c r="F9" s="8">
        <v>17239751</v>
      </c>
    </row>
    <row r="10" spans="1:6" ht="18.75" x14ac:dyDescent="0.2">
      <c r="A10" s="170" t="s">
        <v>345</v>
      </c>
      <c r="B10" s="170"/>
      <c r="D10" s="10">
        <v>97348533</v>
      </c>
      <c r="F10" s="10">
        <v>286337850</v>
      </c>
    </row>
    <row r="11" spans="1:6" ht="21" x14ac:dyDescent="0.2">
      <c r="A11" s="171" t="s">
        <v>75</v>
      </c>
      <c r="B11" s="171"/>
      <c r="D11" s="12">
        <f>SUM(D8:D10)</f>
        <v>104162404</v>
      </c>
      <c r="F11" s="12">
        <f>SUM(F8:F10)</f>
        <v>321132616</v>
      </c>
    </row>
    <row r="12" spans="1:6" ht="18" customHeight="1" x14ac:dyDescent="0.2"/>
    <row r="13" spans="1:6" ht="18" customHeight="1" x14ac:dyDescent="0.2"/>
    <row r="14" spans="1:6" ht="18" customHeight="1" x14ac:dyDescent="0.2"/>
    <row r="15" spans="1:6" ht="18" customHeight="1" x14ac:dyDescent="0.2"/>
    <row r="16" spans="1:6" ht="18" customHeight="1" x14ac:dyDescent="0.2"/>
    <row r="17" spans="1:6" ht="18" customHeight="1" x14ac:dyDescent="0.2"/>
    <row r="18" spans="1:6" ht="18" customHeight="1" x14ac:dyDescent="0.2"/>
    <row r="19" spans="1:6" ht="18" customHeight="1" x14ac:dyDescent="0.2"/>
    <row r="20" spans="1:6" ht="18" customHeight="1" x14ac:dyDescent="0.2"/>
    <row r="21" spans="1:6" ht="18" customHeight="1" x14ac:dyDescent="0.2"/>
    <row r="22" spans="1:6" ht="18" customHeight="1" x14ac:dyDescent="0.2"/>
    <row r="23" spans="1:6" ht="18" customHeight="1" x14ac:dyDescent="0.2"/>
    <row r="24" spans="1:6" ht="18" customHeight="1" x14ac:dyDescent="0.2"/>
    <row r="25" spans="1:6" ht="18" customHeight="1" x14ac:dyDescent="0.2"/>
    <row r="26" spans="1:6" ht="19.5" customHeight="1" x14ac:dyDescent="0.2">
      <c r="A26" s="184">
        <v>16</v>
      </c>
      <c r="B26" s="184"/>
      <c r="C26" s="184"/>
      <c r="D26" s="184"/>
      <c r="E26" s="184"/>
      <c r="F26" s="184"/>
    </row>
  </sheetData>
  <mergeCells count="10">
    <mergeCell ref="A26:F26"/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0"/>
  <sheetViews>
    <sheetView rightToLeft="1" view="pageBreakPreview" zoomScale="95" zoomScaleNormal="100" zoomScaleSheetLayoutView="95" workbookViewId="0">
      <selection activeCell="V24" sqref="U24:V31"/>
    </sheetView>
  </sheetViews>
  <sheetFormatPr defaultRowHeight="12.75" x14ac:dyDescent="0.2"/>
  <cols>
    <col min="1" max="1" width="22.7109375" bestFit="1" customWidth="1"/>
    <col min="2" max="2" width="1.28515625" customWidth="1"/>
    <col min="3" max="3" width="13.7109375" style="104" customWidth="1"/>
    <col min="4" max="4" width="1.28515625" style="104" customWidth="1"/>
    <col min="5" max="5" width="15.28515625" style="104" customWidth="1"/>
    <col min="6" max="6" width="1.28515625" style="104" customWidth="1"/>
    <col min="7" max="7" width="12.28515625" style="104" customWidth="1"/>
    <col min="8" max="8" width="1.28515625" style="104" customWidth="1"/>
    <col min="9" max="9" width="12.7109375" style="104" customWidth="1"/>
    <col min="10" max="10" width="1.28515625" style="104" customWidth="1"/>
    <col min="11" max="11" width="10.140625" style="104" bestFit="1" customWidth="1"/>
    <col min="12" max="12" width="1.28515625" style="104" customWidth="1"/>
    <col min="13" max="13" width="13.140625" style="104" customWidth="1"/>
    <col min="14" max="14" width="1.28515625" style="104" customWidth="1"/>
    <col min="15" max="15" width="17.7109375" style="104" bestFit="1" customWidth="1"/>
    <col min="16" max="16" width="1.28515625" style="104" customWidth="1"/>
    <col min="17" max="17" width="12" style="104" bestFit="1" customWidth="1"/>
    <col min="18" max="18" width="1.28515625" style="104" customWidth="1"/>
    <col min="19" max="19" width="17.7109375" style="104" bestFit="1" customWidth="1"/>
    <col min="20" max="20" width="0.28515625" customWidth="1"/>
    <col min="21" max="21" width="12" bestFit="1" customWidth="1"/>
  </cols>
  <sheetData>
    <row r="1" spans="1:19" ht="22.5" customHeight="1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22.5" customHeight="1" x14ac:dyDescent="0.2">
      <c r="A2" s="180" t="s">
        <v>296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22.5" customHeight="1" x14ac:dyDescent="0.2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8.25" customHeight="1" x14ac:dyDescent="0.2"/>
    <row r="5" spans="1:19" ht="29.25" customHeight="1" x14ac:dyDescent="0.2">
      <c r="A5" s="165" t="s">
        <v>316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</row>
    <row r="6" spans="1:19" ht="26.25" customHeight="1" x14ac:dyDescent="0.2">
      <c r="A6" s="178" t="s">
        <v>76</v>
      </c>
      <c r="C6" s="178" t="s">
        <v>346</v>
      </c>
      <c r="D6" s="178"/>
      <c r="E6" s="178"/>
      <c r="F6" s="178"/>
      <c r="G6" s="178"/>
      <c r="I6" s="178" t="s">
        <v>313</v>
      </c>
      <c r="J6" s="178"/>
      <c r="K6" s="178"/>
      <c r="L6" s="178"/>
      <c r="M6" s="178"/>
      <c r="O6" s="178" t="s">
        <v>314</v>
      </c>
      <c r="P6" s="178"/>
      <c r="Q6" s="178"/>
      <c r="R6" s="178"/>
      <c r="S6" s="178"/>
    </row>
    <row r="7" spans="1:19" ht="60.75" customHeight="1" x14ac:dyDescent="0.2">
      <c r="A7" s="178"/>
      <c r="C7" s="15" t="s">
        <v>347</v>
      </c>
      <c r="D7" s="146"/>
      <c r="E7" s="15" t="s">
        <v>348</v>
      </c>
      <c r="F7" s="146"/>
      <c r="G7" s="15" t="s">
        <v>349</v>
      </c>
      <c r="I7" s="15" t="s">
        <v>350</v>
      </c>
      <c r="J7" s="146"/>
      <c r="K7" s="15" t="s">
        <v>351</v>
      </c>
      <c r="L7" s="146"/>
      <c r="M7" s="15" t="s">
        <v>352</v>
      </c>
      <c r="O7" s="15" t="s">
        <v>350</v>
      </c>
      <c r="P7" s="146"/>
      <c r="Q7" s="15" t="s">
        <v>351</v>
      </c>
      <c r="R7" s="146"/>
      <c r="S7" s="15" t="s">
        <v>352</v>
      </c>
    </row>
    <row r="8" spans="1:19" ht="21.75" customHeight="1" x14ac:dyDescent="0.2">
      <c r="A8" s="5" t="s">
        <v>49</v>
      </c>
      <c r="C8" s="81" t="s">
        <v>353</v>
      </c>
      <c r="E8" s="84">
        <v>1300000</v>
      </c>
      <c r="G8" s="84">
        <v>630</v>
      </c>
      <c r="I8" s="84">
        <v>0</v>
      </c>
      <c r="K8" s="84">
        <v>0</v>
      </c>
      <c r="M8" s="84">
        <v>0</v>
      </c>
      <c r="O8" s="84">
        <v>819000000</v>
      </c>
      <c r="Q8" s="84">
        <v>0</v>
      </c>
      <c r="S8" s="84">
        <v>819000000</v>
      </c>
    </row>
    <row r="9" spans="1:19" ht="21.75" customHeight="1" x14ac:dyDescent="0.2">
      <c r="A9" s="7" t="s">
        <v>53</v>
      </c>
      <c r="C9" s="72" t="s">
        <v>354</v>
      </c>
      <c r="E9" s="85">
        <v>1404000</v>
      </c>
      <c r="G9" s="85">
        <v>370</v>
      </c>
      <c r="I9" s="85">
        <v>0</v>
      </c>
      <c r="K9" s="85">
        <v>0</v>
      </c>
      <c r="M9" s="85">
        <v>0</v>
      </c>
      <c r="O9" s="85">
        <v>519480000</v>
      </c>
      <c r="Q9" s="85">
        <v>0</v>
      </c>
      <c r="S9" s="85">
        <v>519480000</v>
      </c>
    </row>
    <row r="10" spans="1:19" ht="21.75" customHeight="1" x14ac:dyDescent="0.2">
      <c r="A10" s="7" t="s">
        <v>38</v>
      </c>
      <c r="C10" s="72" t="s">
        <v>355</v>
      </c>
      <c r="E10" s="85">
        <v>17400000</v>
      </c>
      <c r="G10" s="85">
        <v>610</v>
      </c>
      <c r="I10" s="85">
        <v>0</v>
      </c>
      <c r="K10" s="85">
        <v>0</v>
      </c>
      <c r="M10" s="85">
        <v>0</v>
      </c>
      <c r="O10" s="85">
        <v>10614000000</v>
      </c>
      <c r="Q10" s="85">
        <v>0</v>
      </c>
      <c r="S10" s="85">
        <v>10614000000</v>
      </c>
    </row>
    <row r="11" spans="1:19" ht="21.75" customHeight="1" x14ac:dyDescent="0.2">
      <c r="A11" s="7" t="s">
        <v>50</v>
      </c>
      <c r="C11" s="72" t="s">
        <v>353</v>
      </c>
      <c r="E11" s="85">
        <v>2055643</v>
      </c>
      <c r="G11" s="85">
        <v>400</v>
      </c>
      <c r="I11" s="85">
        <v>0</v>
      </c>
      <c r="K11" s="85">
        <v>0</v>
      </c>
      <c r="M11" s="85">
        <v>0</v>
      </c>
      <c r="O11" s="85">
        <v>822257200</v>
      </c>
      <c r="Q11" s="85">
        <v>0</v>
      </c>
      <c r="S11" s="85">
        <v>822257200</v>
      </c>
    </row>
    <row r="12" spans="1:19" ht="21.75" customHeight="1" x14ac:dyDescent="0.2">
      <c r="A12" s="7" t="s">
        <v>35</v>
      </c>
      <c r="C12" s="72" t="s">
        <v>356</v>
      </c>
      <c r="E12" s="85">
        <v>59609000</v>
      </c>
      <c r="G12" s="85">
        <v>82</v>
      </c>
      <c r="I12" s="85">
        <v>0</v>
      </c>
      <c r="K12" s="85">
        <v>0</v>
      </c>
      <c r="M12" s="85">
        <v>0</v>
      </c>
      <c r="O12" s="85">
        <v>4887938000</v>
      </c>
      <c r="Q12" s="85">
        <v>0</v>
      </c>
      <c r="S12" s="85">
        <v>4887938000</v>
      </c>
    </row>
    <row r="13" spans="1:19" ht="21.75" customHeight="1" x14ac:dyDescent="0.2">
      <c r="A13" s="7" t="s">
        <v>33</v>
      </c>
      <c r="C13" s="72" t="s">
        <v>357</v>
      </c>
      <c r="E13" s="85">
        <v>237520000</v>
      </c>
      <c r="G13" s="85">
        <v>66</v>
      </c>
      <c r="I13" s="85">
        <v>0</v>
      </c>
      <c r="K13" s="85">
        <v>0</v>
      </c>
      <c r="M13" s="85">
        <v>0</v>
      </c>
      <c r="O13" s="85">
        <v>15676320000</v>
      </c>
      <c r="Q13" s="85">
        <v>0</v>
      </c>
      <c r="S13" s="85">
        <v>15676320000</v>
      </c>
    </row>
    <row r="14" spans="1:19" ht="21.75" customHeight="1" x14ac:dyDescent="0.2">
      <c r="A14" s="7" t="s">
        <v>34</v>
      </c>
      <c r="C14" s="72" t="s">
        <v>356</v>
      </c>
      <c r="E14" s="85">
        <v>14595800</v>
      </c>
      <c r="G14" s="85">
        <v>17</v>
      </c>
      <c r="I14" s="85">
        <v>0</v>
      </c>
      <c r="K14" s="85">
        <v>0</v>
      </c>
      <c r="M14" s="85">
        <v>0</v>
      </c>
      <c r="O14" s="85">
        <v>248128600</v>
      </c>
      <c r="Q14" s="85">
        <v>0</v>
      </c>
      <c r="S14" s="85">
        <v>248128600</v>
      </c>
    </row>
    <row r="15" spans="1:19" ht="21.75" customHeight="1" x14ac:dyDescent="0.2">
      <c r="A15" s="7" t="s">
        <v>39</v>
      </c>
      <c r="C15" s="72" t="s">
        <v>358</v>
      </c>
      <c r="E15" s="85">
        <v>3099000</v>
      </c>
      <c r="G15" s="85">
        <v>1500</v>
      </c>
      <c r="I15" s="85">
        <v>0</v>
      </c>
      <c r="K15" s="85">
        <v>0</v>
      </c>
      <c r="M15" s="85">
        <v>0</v>
      </c>
      <c r="O15" s="85">
        <v>4648500000</v>
      </c>
      <c r="Q15" s="85">
        <v>0</v>
      </c>
      <c r="S15" s="85">
        <v>4648500000</v>
      </c>
    </row>
    <row r="16" spans="1:19" ht="21.75" customHeight="1" x14ac:dyDescent="0.2">
      <c r="A16" s="7" t="s">
        <v>329</v>
      </c>
      <c r="C16" s="72" t="s">
        <v>354</v>
      </c>
      <c r="E16" s="85">
        <v>680000</v>
      </c>
      <c r="G16" s="85">
        <v>388</v>
      </c>
      <c r="I16" s="85">
        <v>0</v>
      </c>
      <c r="K16" s="85">
        <v>0</v>
      </c>
      <c r="M16" s="85">
        <v>0</v>
      </c>
      <c r="O16" s="85">
        <v>263840000</v>
      </c>
      <c r="Q16" s="85">
        <v>0</v>
      </c>
      <c r="S16" s="85">
        <v>263840000</v>
      </c>
    </row>
    <row r="17" spans="1:21" ht="21.75" customHeight="1" x14ac:dyDescent="0.2">
      <c r="A17" s="7" t="s">
        <v>327</v>
      </c>
      <c r="C17" s="72" t="s">
        <v>354</v>
      </c>
      <c r="E17" s="85">
        <v>2125925</v>
      </c>
      <c r="G17" s="85">
        <v>260</v>
      </c>
      <c r="I17" s="85">
        <v>0</v>
      </c>
      <c r="K17" s="85">
        <v>0</v>
      </c>
      <c r="M17" s="85">
        <v>0</v>
      </c>
      <c r="O17" s="85">
        <v>552740500</v>
      </c>
      <c r="Q17" s="85">
        <v>0</v>
      </c>
      <c r="S17" s="85">
        <v>552740500</v>
      </c>
    </row>
    <row r="18" spans="1:21" ht="21.75" customHeight="1" x14ac:dyDescent="0.2">
      <c r="A18" s="7" t="s">
        <v>324</v>
      </c>
      <c r="C18" s="72" t="s">
        <v>359</v>
      </c>
      <c r="E18" s="85">
        <v>226000</v>
      </c>
      <c r="G18" s="85">
        <v>105</v>
      </c>
      <c r="I18" s="85">
        <v>0</v>
      </c>
      <c r="K18" s="85">
        <v>0</v>
      </c>
      <c r="M18" s="85">
        <v>0</v>
      </c>
      <c r="O18" s="85">
        <v>23730000</v>
      </c>
      <c r="Q18" s="85">
        <v>1563781</v>
      </c>
      <c r="S18" s="85">
        <v>22166219</v>
      </c>
    </row>
    <row r="19" spans="1:21" ht="21.75" customHeight="1" x14ac:dyDescent="0.2">
      <c r="A19" s="7" t="s">
        <v>42</v>
      </c>
      <c r="C19" s="72" t="s">
        <v>354</v>
      </c>
      <c r="E19" s="85">
        <v>4066000</v>
      </c>
      <c r="G19" s="85">
        <v>22</v>
      </c>
      <c r="I19" s="85">
        <v>0</v>
      </c>
      <c r="K19" s="85">
        <v>0</v>
      </c>
      <c r="M19" s="85">
        <v>0</v>
      </c>
      <c r="O19" s="85">
        <v>89452000</v>
      </c>
      <c r="Q19" s="85">
        <v>0</v>
      </c>
      <c r="S19" s="85">
        <v>89452000</v>
      </c>
    </row>
    <row r="20" spans="1:21" ht="21.75" customHeight="1" x14ac:dyDescent="0.2">
      <c r="A20" s="7" t="s">
        <v>47</v>
      </c>
      <c r="C20" s="72" t="s">
        <v>360</v>
      </c>
      <c r="E20" s="85">
        <v>2000000</v>
      </c>
      <c r="G20" s="85">
        <v>950</v>
      </c>
      <c r="I20" s="85">
        <v>0</v>
      </c>
      <c r="K20" s="85">
        <v>0</v>
      </c>
      <c r="M20" s="85">
        <v>0</v>
      </c>
      <c r="O20" s="85">
        <v>1900000000</v>
      </c>
      <c r="Q20" s="85">
        <v>38255034</v>
      </c>
      <c r="S20" s="85">
        <v>1861744966</v>
      </c>
    </row>
    <row r="21" spans="1:21" ht="21.75" customHeight="1" x14ac:dyDescent="0.2">
      <c r="A21" s="7" t="s">
        <v>319</v>
      </c>
      <c r="C21" s="72" t="s">
        <v>361</v>
      </c>
      <c r="E21" s="85">
        <v>20000</v>
      </c>
      <c r="G21" s="85">
        <v>50</v>
      </c>
      <c r="I21" s="85">
        <v>0</v>
      </c>
      <c r="K21" s="85">
        <v>0</v>
      </c>
      <c r="M21" s="85">
        <v>0</v>
      </c>
      <c r="O21" s="85">
        <v>1000000</v>
      </c>
      <c r="Q21" s="85">
        <v>0</v>
      </c>
      <c r="S21" s="85">
        <v>1000000</v>
      </c>
    </row>
    <row r="22" spans="1:21" ht="21.75" customHeight="1" x14ac:dyDescent="0.2">
      <c r="A22" s="7" t="s">
        <v>46</v>
      </c>
      <c r="C22" s="72" t="s">
        <v>362</v>
      </c>
      <c r="E22" s="85">
        <v>746180000</v>
      </c>
      <c r="G22" s="85">
        <v>150</v>
      </c>
      <c r="I22" s="85">
        <v>0</v>
      </c>
      <c r="K22" s="85">
        <v>0</v>
      </c>
      <c r="M22" s="85">
        <v>0</v>
      </c>
      <c r="O22" s="85">
        <v>111927000000</v>
      </c>
      <c r="Q22" s="85">
        <v>0</v>
      </c>
      <c r="S22" s="85">
        <v>111927000000</v>
      </c>
    </row>
    <row r="23" spans="1:21" ht="21.75" customHeight="1" x14ac:dyDescent="0.2">
      <c r="A23" s="7" t="s">
        <v>19</v>
      </c>
      <c r="C23" s="72" t="s">
        <v>363</v>
      </c>
      <c r="E23" s="85">
        <v>4001000</v>
      </c>
      <c r="G23" s="85">
        <v>1060</v>
      </c>
      <c r="I23" s="85">
        <v>0</v>
      </c>
      <c r="K23" s="85">
        <v>0</v>
      </c>
      <c r="M23" s="85">
        <v>0</v>
      </c>
      <c r="O23" s="85">
        <v>4241060000</v>
      </c>
      <c r="Q23" s="85">
        <v>0</v>
      </c>
      <c r="S23" s="85">
        <v>4241060000</v>
      </c>
    </row>
    <row r="24" spans="1:21" ht="21.75" customHeight="1" x14ac:dyDescent="0.2">
      <c r="A24" s="7" t="s">
        <v>31</v>
      </c>
      <c r="C24" s="72" t="s">
        <v>355</v>
      </c>
      <c r="E24" s="85">
        <v>262260</v>
      </c>
      <c r="G24" s="85">
        <v>110</v>
      </c>
      <c r="I24" s="85">
        <v>0</v>
      </c>
      <c r="K24" s="85">
        <v>0</v>
      </c>
      <c r="M24" s="85">
        <v>0</v>
      </c>
      <c r="O24" s="85">
        <v>28848600</v>
      </c>
      <c r="Q24" s="85">
        <v>0</v>
      </c>
      <c r="S24" s="85">
        <v>28848600</v>
      </c>
    </row>
    <row r="25" spans="1:21" ht="21.75" customHeight="1" x14ac:dyDescent="0.2">
      <c r="A25" s="7" t="s">
        <v>36</v>
      </c>
      <c r="C25" s="72" t="s">
        <v>364</v>
      </c>
      <c r="E25" s="85">
        <v>1564500</v>
      </c>
      <c r="G25" s="85">
        <v>320</v>
      </c>
      <c r="I25" s="85">
        <v>0</v>
      </c>
      <c r="K25" s="85">
        <v>0</v>
      </c>
      <c r="M25" s="85">
        <v>0</v>
      </c>
      <c r="O25" s="85">
        <v>500640000</v>
      </c>
      <c r="Q25" s="85">
        <v>0</v>
      </c>
      <c r="S25" s="85">
        <v>500640000</v>
      </c>
    </row>
    <row r="26" spans="1:21" ht="21.75" customHeight="1" x14ac:dyDescent="0.2">
      <c r="A26" s="7" t="s">
        <v>54</v>
      </c>
      <c r="C26" s="72" t="s">
        <v>354</v>
      </c>
      <c r="E26" s="85">
        <v>200000</v>
      </c>
      <c r="G26" s="85">
        <v>1000</v>
      </c>
      <c r="I26" s="85">
        <v>0</v>
      </c>
      <c r="K26" s="85">
        <v>0</v>
      </c>
      <c r="M26" s="85">
        <v>0</v>
      </c>
      <c r="O26" s="85">
        <v>200000000</v>
      </c>
      <c r="Q26" s="85">
        <v>0</v>
      </c>
      <c r="S26" s="85">
        <v>200000000</v>
      </c>
    </row>
    <row r="27" spans="1:21" ht="21.75" customHeight="1" x14ac:dyDescent="0.2">
      <c r="A27" s="9" t="s">
        <v>322</v>
      </c>
      <c r="C27" s="72" t="s">
        <v>365</v>
      </c>
      <c r="E27" s="85">
        <v>378695</v>
      </c>
      <c r="G27" s="85">
        <v>70</v>
      </c>
      <c r="I27" s="86">
        <v>0</v>
      </c>
      <c r="K27" s="86">
        <v>0</v>
      </c>
      <c r="M27" s="86">
        <v>0</v>
      </c>
      <c r="O27" s="86">
        <v>26508650</v>
      </c>
      <c r="Q27" s="86">
        <v>0</v>
      </c>
      <c r="S27" s="86">
        <v>26508650</v>
      </c>
    </row>
    <row r="28" spans="1:21" ht="21.75" customHeight="1" x14ac:dyDescent="0.2">
      <c r="A28" s="11" t="s">
        <v>75</v>
      </c>
      <c r="C28" s="85"/>
      <c r="E28" s="85"/>
      <c r="G28" s="85"/>
      <c r="I28" s="82">
        <v>0</v>
      </c>
      <c r="K28" s="82">
        <v>0</v>
      </c>
      <c r="M28" s="82">
        <v>0</v>
      </c>
      <c r="O28" s="82">
        <v>157990443550</v>
      </c>
      <c r="Q28" s="82">
        <v>39818815</v>
      </c>
      <c r="S28" s="82">
        <v>157950624735</v>
      </c>
      <c r="U28" s="26"/>
    </row>
    <row r="29" spans="1:21" ht="8.25" customHeight="1" x14ac:dyDescent="0.2"/>
    <row r="30" spans="1:21" ht="18.75" customHeight="1" x14ac:dyDescent="0.2">
      <c r="A30" s="169">
        <v>17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</row>
  </sheetData>
  <mergeCells count="9">
    <mergeCell ref="A30:S30"/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9"/>
  <sheetViews>
    <sheetView rightToLeft="1" view="pageBreakPreview" zoomScale="98" zoomScaleNormal="100" zoomScaleSheetLayoutView="98" workbookViewId="0">
      <selection activeCell="V10" sqref="U10:V14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6" style="104" bestFit="1" customWidth="1"/>
    <col min="4" max="4" width="1.28515625" style="104" customWidth="1"/>
    <col min="5" max="5" width="11.28515625" style="104" bestFit="1" customWidth="1"/>
    <col min="6" max="6" width="1.28515625" style="104" customWidth="1"/>
    <col min="7" max="7" width="13.7109375" style="104" customWidth="1"/>
    <col min="8" max="8" width="1.28515625" style="104" customWidth="1"/>
    <col min="9" max="9" width="16.140625" style="104" bestFit="1" customWidth="1"/>
    <col min="10" max="10" width="1.28515625" style="104" customWidth="1"/>
    <col min="11" max="11" width="11" style="104" bestFit="1" customWidth="1"/>
    <col min="12" max="12" width="1.28515625" style="104" customWidth="1"/>
    <col min="13" max="13" width="16.28515625" style="104" bestFit="1" customWidth="1"/>
    <col min="14" max="14" width="1.28515625" style="104" customWidth="1"/>
    <col min="15" max="15" width="17.5703125" style="104" bestFit="1" customWidth="1"/>
    <col min="16" max="16" width="1.28515625" style="104" customWidth="1"/>
    <col min="17" max="17" width="11" style="104" bestFit="1" customWidth="1"/>
    <col min="18" max="18" width="1.28515625" style="104" customWidth="1"/>
    <col min="19" max="19" width="17.5703125" style="104" bestFit="1" customWidth="1"/>
    <col min="20" max="20" width="0.28515625" customWidth="1"/>
    <col min="21" max="21" width="16.28515625" bestFit="1" customWidth="1"/>
  </cols>
  <sheetData>
    <row r="1" spans="1:21" ht="25.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21" ht="25.5" x14ac:dyDescent="0.2">
      <c r="A2" s="180" t="s">
        <v>296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21" ht="25.5" x14ac:dyDescent="0.2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21" ht="14.45" customHeight="1" x14ac:dyDescent="0.2"/>
    <row r="5" spans="1:21" ht="18.75" customHeight="1" x14ac:dyDescent="0.2">
      <c r="A5" s="165" t="s">
        <v>366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</row>
    <row r="6" spans="1:21" ht="21.75" customHeight="1" x14ac:dyDescent="0.2">
      <c r="A6" s="178" t="s">
        <v>299</v>
      </c>
      <c r="I6" s="178" t="s">
        <v>313</v>
      </c>
      <c r="J6" s="178"/>
      <c r="K6" s="178"/>
      <c r="L6" s="178"/>
      <c r="M6" s="178"/>
      <c r="O6" s="178" t="s">
        <v>314</v>
      </c>
      <c r="P6" s="178"/>
      <c r="Q6" s="178"/>
      <c r="R6" s="178"/>
      <c r="S6" s="178"/>
    </row>
    <row r="7" spans="1:21" ht="42" x14ac:dyDescent="0.2">
      <c r="A7" s="178"/>
      <c r="C7" s="14" t="s">
        <v>367</v>
      </c>
      <c r="E7" s="14" t="s">
        <v>258</v>
      </c>
      <c r="G7" s="14" t="s">
        <v>368</v>
      </c>
      <c r="I7" s="15" t="s">
        <v>369</v>
      </c>
      <c r="J7" s="146"/>
      <c r="K7" s="15" t="s">
        <v>351</v>
      </c>
      <c r="L7" s="146"/>
      <c r="M7" s="15" t="s">
        <v>370</v>
      </c>
      <c r="O7" s="15" t="s">
        <v>369</v>
      </c>
      <c r="P7" s="146"/>
      <c r="Q7" s="15" t="s">
        <v>351</v>
      </c>
      <c r="R7" s="146"/>
      <c r="S7" s="15" t="s">
        <v>370</v>
      </c>
    </row>
    <row r="8" spans="1:21" s="95" customFormat="1" ht="27.75" customHeight="1" x14ac:dyDescent="0.2">
      <c r="A8" s="94" t="s">
        <v>260</v>
      </c>
      <c r="C8" s="25" t="s">
        <v>743</v>
      </c>
      <c r="D8" s="28"/>
      <c r="E8" s="27" t="s">
        <v>263</v>
      </c>
      <c r="F8" s="28"/>
      <c r="G8" s="147">
        <v>23</v>
      </c>
      <c r="H8" s="28"/>
      <c r="I8" s="147">
        <v>2606722275</v>
      </c>
      <c r="J8" s="28"/>
      <c r="K8" s="147">
        <v>0</v>
      </c>
      <c r="L8" s="28"/>
      <c r="M8" s="147">
        <v>2606722275</v>
      </c>
      <c r="N8" s="28"/>
      <c r="O8" s="147">
        <v>5897850256</v>
      </c>
      <c r="P8" s="28"/>
      <c r="Q8" s="147">
        <v>0</v>
      </c>
      <c r="R8" s="28"/>
      <c r="S8" s="147">
        <v>5897850256</v>
      </c>
    </row>
    <row r="9" spans="1:21" s="95" customFormat="1" ht="27.75" customHeight="1" x14ac:dyDescent="0.2">
      <c r="A9" s="102" t="s">
        <v>336</v>
      </c>
      <c r="C9" s="25" t="s">
        <v>371</v>
      </c>
      <c r="D9" s="28"/>
      <c r="E9" s="25" t="s">
        <v>371</v>
      </c>
      <c r="F9" s="28"/>
      <c r="G9" s="148">
        <v>23</v>
      </c>
      <c r="H9" s="28"/>
      <c r="I9" s="148">
        <v>0</v>
      </c>
      <c r="J9" s="28"/>
      <c r="K9" s="148">
        <v>0</v>
      </c>
      <c r="L9" s="28"/>
      <c r="M9" s="148">
        <v>0</v>
      </c>
      <c r="N9" s="28"/>
      <c r="O9" s="148">
        <v>3250244428</v>
      </c>
      <c r="P9" s="28"/>
      <c r="Q9" s="148">
        <v>0</v>
      </c>
      <c r="R9" s="28"/>
      <c r="S9" s="148">
        <v>3250244428</v>
      </c>
    </row>
    <row r="10" spans="1:21" s="95" customFormat="1" ht="27.75" customHeight="1" x14ac:dyDescent="0.2">
      <c r="A10" s="102" t="s">
        <v>267</v>
      </c>
      <c r="C10" s="25" t="s">
        <v>269</v>
      </c>
      <c r="D10" s="28"/>
      <c r="E10" s="25" t="s">
        <v>269</v>
      </c>
      <c r="F10" s="28"/>
      <c r="G10" s="148">
        <v>23</v>
      </c>
      <c r="H10" s="28"/>
      <c r="I10" s="148">
        <v>15420687820</v>
      </c>
      <c r="J10" s="28"/>
      <c r="K10" s="148">
        <v>0</v>
      </c>
      <c r="L10" s="28"/>
      <c r="M10" s="148">
        <v>15420687820</v>
      </c>
      <c r="N10" s="28"/>
      <c r="O10" s="148">
        <v>95615054183</v>
      </c>
      <c r="P10" s="28"/>
      <c r="Q10" s="148">
        <v>0</v>
      </c>
      <c r="R10" s="28"/>
      <c r="S10" s="148">
        <v>95615054183</v>
      </c>
    </row>
    <row r="11" spans="1:21" s="95" customFormat="1" ht="27.75" customHeight="1" x14ac:dyDescent="0.2">
      <c r="A11" s="102" t="s">
        <v>337</v>
      </c>
      <c r="C11" s="25" t="s">
        <v>372</v>
      </c>
      <c r="D11" s="28"/>
      <c r="E11" s="25" t="s">
        <v>372</v>
      </c>
      <c r="F11" s="28"/>
      <c r="G11" s="148">
        <v>23</v>
      </c>
      <c r="H11" s="28"/>
      <c r="I11" s="148">
        <v>0</v>
      </c>
      <c r="J11" s="28"/>
      <c r="K11" s="148">
        <v>0</v>
      </c>
      <c r="L11" s="28"/>
      <c r="M11" s="148">
        <v>0</v>
      </c>
      <c r="N11" s="28"/>
      <c r="O11" s="148">
        <v>588113533</v>
      </c>
      <c r="P11" s="28"/>
      <c r="Q11" s="148">
        <v>0</v>
      </c>
      <c r="R11" s="28"/>
      <c r="S11" s="148">
        <v>588113533</v>
      </c>
    </row>
    <row r="12" spans="1:21" s="95" customFormat="1" ht="27.75" customHeight="1" x14ac:dyDescent="0.2">
      <c r="A12" s="98" t="s">
        <v>264</v>
      </c>
      <c r="C12" s="25" t="s">
        <v>266</v>
      </c>
      <c r="D12" s="28"/>
      <c r="E12" s="25" t="s">
        <v>266</v>
      </c>
      <c r="F12" s="28"/>
      <c r="G12" s="148">
        <v>23</v>
      </c>
      <c r="H12" s="28"/>
      <c r="I12" s="149">
        <v>4640257086</v>
      </c>
      <c r="J12" s="28"/>
      <c r="K12" s="149">
        <v>0</v>
      </c>
      <c r="L12" s="28"/>
      <c r="M12" s="149">
        <v>4640257086</v>
      </c>
      <c r="N12" s="28"/>
      <c r="O12" s="149">
        <v>54058058786</v>
      </c>
      <c r="P12" s="28"/>
      <c r="Q12" s="149">
        <v>0</v>
      </c>
      <c r="R12" s="28"/>
      <c r="S12" s="149">
        <v>54058058786</v>
      </c>
    </row>
    <row r="13" spans="1:21" s="95" customFormat="1" ht="31.5" customHeight="1" thickBot="1" x14ac:dyDescent="0.25">
      <c r="A13" s="11" t="s">
        <v>75</v>
      </c>
      <c r="C13" s="148"/>
      <c r="D13" s="28"/>
      <c r="E13" s="148"/>
      <c r="F13" s="28"/>
      <c r="G13" s="148"/>
      <c r="H13" s="28"/>
      <c r="I13" s="156">
        <v>22667667181</v>
      </c>
      <c r="J13" s="28"/>
      <c r="K13" s="156">
        <v>0</v>
      </c>
      <c r="L13" s="28"/>
      <c r="M13" s="156">
        <v>22667667181</v>
      </c>
      <c r="N13" s="28"/>
      <c r="O13" s="156">
        <v>159409321186</v>
      </c>
      <c r="P13" s="28"/>
      <c r="Q13" s="156">
        <v>0</v>
      </c>
      <c r="R13" s="28"/>
      <c r="S13" s="156">
        <v>159409321186</v>
      </c>
      <c r="U13" s="150"/>
    </row>
    <row r="14" spans="1:21" ht="13.5" thickTop="1" x14ac:dyDescent="0.2">
      <c r="U14" s="26"/>
    </row>
    <row r="23" spans="1:19" ht="18.75" customHeight="1" x14ac:dyDescent="0.2">
      <c r="A23" s="169">
        <v>18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</row>
    <row r="29" spans="1:19" x14ac:dyDescent="0.2">
      <c r="G29" s="28"/>
    </row>
  </sheetData>
  <mergeCells count="8">
    <mergeCell ref="A23:S23"/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6"/>
  <sheetViews>
    <sheetView rightToLeft="1" view="pageBreakPreview" zoomScale="91" zoomScaleNormal="100" zoomScaleSheetLayoutView="91" workbookViewId="0">
      <selection activeCell="I11" sqref="I11"/>
    </sheetView>
  </sheetViews>
  <sheetFormatPr defaultRowHeight="12.75" x14ac:dyDescent="0.2"/>
  <cols>
    <col min="1" max="1" width="56.5703125" bestFit="1" customWidth="1"/>
    <col min="2" max="2" width="1.28515625" customWidth="1"/>
    <col min="3" max="3" width="15.28515625" bestFit="1" customWidth="1"/>
    <col min="4" max="4" width="1.28515625" customWidth="1"/>
    <col min="5" max="5" width="13.140625" bestFit="1" customWidth="1"/>
    <col min="6" max="6" width="1.28515625" customWidth="1"/>
    <col min="7" max="7" width="15.28515625" bestFit="1" customWidth="1"/>
    <col min="8" max="8" width="1.28515625" customWidth="1"/>
    <col min="9" max="9" width="16.42578125" bestFit="1" customWidth="1"/>
    <col min="10" max="10" width="1.28515625" customWidth="1"/>
    <col min="11" max="11" width="11.28515625" bestFit="1" customWidth="1"/>
    <col min="12" max="12" width="1.28515625" customWidth="1"/>
    <col min="13" max="13" width="16.42578125" bestFit="1" customWidth="1"/>
    <col min="14" max="14" width="0.28515625" customWidth="1"/>
  </cols>
  <sheetData>
    <row r="1" spans="1:13" ht="25.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25.5" x14ac:dyDescent="0.2">
      <c r="A2" s="180" t="s">
        <v>296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25.5" x14ac:dyDescent="0.2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3" ht="14.45" customHeight="1" x14ac:dyDescent="0.2"/>
    <row r="5" spans="1:13" ht="27" customHeight="1" x14ac:dyDescent="0.2">
      <c r="A5" s="165" t="s">
        <v>373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3" ht="25.5" customHeight="1" x14ac:dyDescent="0.2">
      <c r="A6" s="178" t="s">
        <v>299</v>
      </c>
      <c r="C6" s="178" t="s">
        <v>313</v>
      </c>
      <c r="D6" s="178"/>
      <c r="E6" s="178"/>
      <c r="F6" s="178"/>
      <c r="G6" s="178"/>
      <c r="I6" s="178" t="s">
        <v>314</v>
      </c>
      <c r="J6" s="178"/>
      <c r="K6" s="178"/>
      <c r="L6" s="178"/>
      <c r="M6" s="178"/>
    </row>
    <row r="7" spans="1:13" ht="49.5" customHeight="1" x14ac:dyDescent="0.2">
      <c r="A7" s="178"/>
      <c r="C7" s="15" t="s">
        <v>369</v>
      </c>
      <c r="D7" s="3"/>
      <c r="E7" s="15" t="s">
        <v>351</v>
      </c>
      <c r="F7" s="3"/>
      <c r="G7" s="15" t="s">
        <v>370</v>
      </c>
      <c r="I7" s="15" t="s">
        <v>369</v>
      </c>
      <c r="J7" s="3"/>
      <c r="K7" s="15" t="s">
        <v>351</v>
      </c>
      <c r="L7" s="3"/>
      <c r="M7" s="15" t="s">
        <v>370</v>
      </c>
    </row>
    <row r="8" spans="1:13" s="95" customFormat="1" ht="26.25" customHeight="1" x14ac:dyDescent="0.2">
      <c r="A8" s="94" t="s">
        <v>286</v>
      </c>
      <c r="C8" s="138">
        <v>1180158</v>
      </c>
      <c r="D8" s="150"/>
      <c r="E8" s="138">
        <v>0</v>
      </c>
      <c r="F8" s="150"/>
      <c r="G8" s="138">
        <v>1180158</v>
      </c>
      <c r="H8" s="150"/>
      <c r="I8" s="138">
        <v>8958490</v>
      </c>
      <c r="J8" s="150"/>
      <c r="K8" s="138">
        <v>0</v>
      </c>
      <c r="L8" s="150"/>
      <c r="M8" s="138">
        <v>8958490</v>
      </c>
    </row>
    <row r="9" spans="1:13" s="95" customFormat="1" ht="26.25" customHeight="1" x14ac:dyDescent="0.2">
      <c r="A9" s="102" t="s">
        <v>287</v>
      </c>
      <c r="C9" s="140">
        <v>5303859</v>
      </c>
      <c r="D9" s="150"/>
      <c r="E9" s="140">
        <v>0</v>
      </c>
      <c r="F9" s="150"/>
      <c r="G9" s="140">
        <v>5303859</v>
      </c>
      <c r="H9" s="150"/>
      <c r="I9" s="140">
        <v>139446689</v>
      </c>
      <c r="J9" s="150"/>
      <c r="K9" s="140">
        <v>0</v>
      </c>
      <c r="L9" s="150"/>
      <c r="M9" s="140">
        <v>139446689</v>
      </c>
    </row>
    <row r="10" spans="1:13" s="95" customFormat="1" ht="26.25" customHeight="1" x14ac:dyDescent="0.2">
      <c r="A10" s="102" t="s">
        <v>288</v>
      </c>
      <c r="C10" s="140">
        <v>959016373</v>
      </c>
      <c r="D10" s="150"/>
      <c r="E10" s="140">
        <v>-500509</v>
      </c>
      <c r="F10" s="150"/>
      <c r="G10" s="140">
        <v>959516882</v>
      </c>
      <c r="H10" s="150"/>
      <c r="I10" s="140">
        <v>11807762124</v>
      </c>
      <c r="J10" s="150"/>
      <c r="K10" s="140">
        <v>579113</v>
      </c>
      <c r="L10" s="150"/>
      <c r="M10" s="140">
        <v>11807183011</v>
      </c>
    </row>
    <row r="11" spans="1:13" s="95" customFormat="1" ht="26.25" customHeight="1" x14ac:dyDescent="0.2">
      <c r="A11" s="102" t="s">
        <v>289</v>
      </c>
      <c r="C11" s="140">
        <v>3216869</v>
      </c>
      <c r="D11" s="150"/>
      <c r="E11" s="140">
        <v>0</v>
      </c>
      <c r="F11" s="150"/>
      <c r="G11" s="140">
        <v>3216869</v>
      </c>
      <c r="H11" s="150"/>
      <c r="I11" s="140">
        <v>16253096</v>
      </c>
      <c r="J11" s="150"/>
      <c r="K11" s="140">
        <v>0</v>
      </c>
      <c r="L11" s="150"/>
      <c r="M11" s="140">
        <v>16253096</v>
      </c>
    </row>
    <row r="12" spans="1:13" s="95" customFormat="1" ht="26.25" customHeight="1" x14ac:dyDescent="0.2">
      <c r="A12" s="102" t="s">
        <v>290</v>
      </c>
      <c r="C12" s="140">
        <v>2061</v>
      </c>
      <c r="D12" s="150"/>
      <c r="E12" s="140">
        <v>0</v>
      </c>
      <c r="F12" s="150"/>
      <c r="G12" s="140">
        <v>2061</v>
      </c>
      <c r="H12" s="150"/>
      <c r="I12" s="140">
        <v>6303</v>
      </c>
      <c r="J12" s="150"/>
      <c r="K12" s="140">
        <v>0</v>
      </c>
      <c r="L12" s="150"/>
      <c r="M12" s="140">
        <v>6303</v>
      </c>
    </row>
    <row r="13" spans="1:13" s="95" customFormat="1" ht="26.25" customHeight="1" x14ac:dyDescent="0.2">
      <c r="A13" s="102" t="s">
        <v>343</v>
      </c>
      <c r="C13" s="140">
        <v>0</v>
      </c>
      <c r="D13" s="150"/>
      <c r="E13" s="140">
        <v>0</v>
      </c>
      <c r="F13" s="150"/>
      <c r="G13" s="140">
        <v>0</v>
      </c>
      <c r="H13" s="150"/>
      <c r="I13" s="140">
        <v>119799128</v>
      </c>
      <c r="J13" s="150"/>
      <c r="K13" s="140">
        <v>0</v>
      </c>
      <c r="L13" s="150"/>
      <c r="M13" s="140">
        <v>119799128</v>
      </c>
    </row>
    <row r="14" spans="1:13" s="95" customFormat="1" ht="26.25" customHeight="1" x14ac:dyDescent="0.2">
      <c r="A14" s="102" t="s">
        <v>291</v>
      </c>
      <c r="C14" s="140">
        <v>1147540968</v>
      </c>
      <c r="D14" s="150"/>
      <c r="E14" s="140">
        <v>-6607209</v>
      </c>
      <c r="F14" s="150"/>
      <c r="G14" s="140">
        <v>1154148177</v>
      </c>
      <c r="H14" s="150"/>
      <c r="I14" s="140">
        <v>7547945134</v>
      </c>
      <c r="J14" s="150"/>
      <c r="K14" s="140">
        <v>5359366</v>
      </c>
      <c r="L14" s="150"/>
      <c r="M14" s="140">
        <v>7542585768</v>
      </c>
    </row>
    <row r="15" spans="1:13" s="95" customFormat="1" ht="26.25" customHeight="1" x14ac:dyDescent="0.2">
      <c r="A15" s="102" t="s">
        <v>292</v>
      </c>
      <c r="C15" s="140">
        <v>418032780</v>
      </c>
      <c r="D15" s="150"/>
      <c r="E15" s="140">
        <v>-8387</v>
      </c>
      <c r="F15" s="150"/>
      <c r="G15" s="140">
        <v>418041167</v>
      </c>
      <c r="H15" s="150"/>
      <c r="I15" s="140">
        <v>2442074981</v>
      </c>
      <c r="J15" s="150"/>
      <c r="K15" s="140">
        <v>2236541</v>
      </c>
      <c r="L15" s="150"/>
      <c r="M15" s="140">
        <v>2439838440</v>
      </c>
    </row>
    <row r="16" spans="1:13" s="95" customFormat="1" ht="26.25" customHeight="1" x14ac:dyDescent="0.2">
      <c r="A16" s="102" t="s">
        <v>293</v>
      </c>
      <c r="C16" s="140">
        <v>1436604581</v>
      </c>
      <c r="D16" s="150"/>
      <c r="E16" s="140">
        <v>-8814965</v>
      </c>
      <c r="F16" s="150"/>
      <c r="G16" s="140">
        <v>1445419546</v>
      </c>
      <c r="H16" s="150"/>
      <c r="I16" s="140">
        <v>8383561643</v>
      </c>
      <c r="J16" s="150"/>
      <c r="K16" s="140">
        <v>0</v>
      </c>
      <c r="L16" s="150"/>
      <c r="M16" s="140">
        <v>8383561643</v>
      </c>
    </row>
    <row r="17" spans="1:13" s="95" customFormat="1" ht="26.25" customHeight="1" x14ac:dyDescent="0.2">
      <c r="A17" s="98" t="s">
        <v>295</v>
      </c>
      <c r="C17" s="142">
        <v>2383389392</v>
      </c>
      <c r="D17" s="150"/>
      <c r="E17" s="142">
        <v>-3756272</v>
      </c>
      <c r="F17" s="150"/>
      <c r="G17" s="142">
        <v>2387145664</v>
      </c>
      <c r="H17" s="150"/>
      <c r="I17" s="142">
        <v>4678471356</v>
      </c>
      <c r="J17" s="150"/>
      <c r="K17" s="142">
        <v>0</v>
      </c>
      <c r="L17" s="150"/>
      <c r="M17" s="142">
        <v>4678471356</v>
      </c>
    </row>
    <row r="18" spans="1:13" s="95" customFormat="1" ht="26.25" customHeight="1" x14ac:dyDescent="0.2">
      <c r="A18" s="11" t="s">
        <v>75</v>
      </c>
      <c r="C18" s="143">
        <v>6354287041</v>
      </c>
      <c r="D18" s="150"/>
      <c r="E18" s="143">
        <v>-19687342</v>
      </c>
      <c r="F18" s="150"/>
      <c r="G18" s="143">
        <v>6373974383</v>
      </c>
      <c r="H18" s="150"/>
      <c r="I18" s="143">
        <v>35144278944</v>
      </c>
      <c r="J18" s="150"/>
      <c r="K18" s="143">
        <v>8175020</v>
      </c>
      <c r="L18" s="150"/>
      <c r="M18" s="143">
        <v>35136103924</v>
      </c>
    </row>
    <row r="19" spans="1:13" ht="16.5" customHeight="1" x14ac:dyDescent="0.2"/>
    <row r="20" spans="1:13" ht="16.5" customHeight="1" x14ac:dyDescent="0.2"/>
    <row r="21" spans="1:13" ht="16.5" customHeight="1" x14ac:dyDescent="0.2"/>
    <row r="22" spans="1:13" ht="16.5" customHeight="1" x14ac:dyDescent="0.2"/>
    <row r="23" spans="1:13" ht="16.5" customHeight="1" x14ac:dyDescent="0.2"/>
    <row r="24" spans="1:13" ht="16.5" customHeight="1" x14ac:dyDescent="0.2"/>
    <row r="25" spans="1:13" ht="16.5" customHeight="1" x14ac:dyDescent="0.2"/>
    <row r="26" spans="1:13" ht="18" customHeight="1" x14ac:dyDescent="0.2">
      <c r="A26" s="184">
        <v>19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</row>
  </sheetData>
  <mergeCells count="8">
    <mergeCell ref="A26:M26"/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42"/>
  <sheetViews>
    <sheetView rightToLeft="1" view="pageBreakPreview" topLeftCell="A28" zoomScale="106" zoomScaleNormal="100" zoomScaleSheetLayoutView="106" workbookViewId="0">
      <selection activeCell="S31" sqref="R31:S45"/>
    </sheetView>
  </sheetViews>
  <sheetFormatPr defaultRowHeight="15" x14ac:dyDescent="0.2"/>
  <cols>
    <col min="1" max="1" width="32" style="75" bestFit="1" customWidth="1"/>
    <col min="2" max="2" width="1.28515625" style="75" customWidth="1"/>
    <col min="3" max="3" width="13.7109375" style="75" bestFit="1" customWidth="1"/>
    <col min="4" max="4" width="1.28515625" style="75" customWidth="1"/>
    <col min="5" max="5" width="17.85546875" style="75" bestFit="1" customWidth="1"/>
    <col min="6" max="6" width="1.28515625" style="75" customWidth="1"/>
    <col min="7" max="7" width="17.85546875" style="75" bestFit="1" customWidth="1"/>
    <col min="8" max="8" width="1.28515625" style="75" customWidth="1"/>
    <col min="9" max="9" width="17.42578125" style="75" customWidth="1"/>
    <col min="10" max="10" width="1.28515625" style="75" customWidth="1"/>
    <col min="11" max="11" width="13.5703125" style="75" bestFit="1" customWidth="1"/>
    <col min="12" max="12" width="1.28515625" style="75" customWidth="1"/>
    <col min="13" max="13" width="19.28515625" style="75" bestFit="1" customWidth="1"/>
    <col min="14" max="14" width="1.28515625" style="75" customWidth="1"/>
    <col min="15" max="15" width="19.28515625" style="75" bestFit="1" customWidth="1"/>
    <col min="16" max="16" width="1.28515625" style="75" customWidth="1"/>
    <col min="17" max="17" width="18.28515625" style="75" customWidth="1"/>
    <col min="18" max="18" width="24.140625" style="75" bestFit="1" customWidth="1"/>
    <col min="19" max="19" width="18.5703125" style="75" bestFit="1" customWidth="1"/>
    <col min="20" max="16384" width="9.140625" style="75"/>
  </cols>
  <sheetData>
    <row r="1" spans="1:19" ht="24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9" ht="24" x14ac:dyDescent="0.2">
      <c r="A2" s="190" t="s">
        <v>296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9" ht="24" x14ac:dyDescent="0.2">
      <c r="A3" s="190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9" ht="14.45" customHeight="1" x14ac:dyDescent="0.2"/>
    <row r="5" spans="1:19" ht="18.75" customHeight="1" x14ac:dyDescent="0.2">
      <c r="A5" s="177" t="s">
        <v>374</v>
      </c>
      <c r="B5" s="177"/>
      <c r="C5" s="177"/>
      <c r="D5" s="177"/>
      <c r="E5" s="177"/>
      <c r="F5" s="177"/>
      <c r="G5" s="177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9" ht="21" customHeight="1" x14ac:dyDescent="0.2">
      <c r="A6" s="58" t="s">
        <v>299</v>
      </c>
      <c r="C6" s="166" t="s">
        <v>313</v>
      </c>
      <c r="D6" s="166"/>
      <c r="E6" s="166"/>
      <c r="F6" s="166"/>
      <c r="G6" s="166"/>
      <c r="H6" s="166"/>
      <c r="I6" s="166"/>
      <c r="K6" s="166" t="s">
        <v>314</v>
      </c>
      <c r="L6" s="166"/>
      <c r="M6" s="166"/>
      <c r="N6" s="166"/>
      <c r="O6" s="166"/>
      <c r="P6" s="166"/>
      <c r="Q6" s="166"/>
    </row>
    <row r="7" spans="1:19" ht="40.5" customHeight="1" x14ac:dyDescent="0.2">
      <c r="A7" s="58"/>
      <c r="C7" s="15" t="s">
        <v>13</v>
      </c>
      <c r="D7" s="112"/>
      <c r="E7" s="15" t="s">
        <v>375</v>
      </c>
      <c r="F7" s="112"/>
      <c r="G7" s="15" t="s">
        <v>376</v>
      </c>
      <c r="H7" s="112"/>
      <c r="I7" s="15" t="s">
        <v>377</v>
      </c>
      <c r="K7" s="15" t="s">
        <v>13</v>
      </c>
      <c r="L7" s="112"/>
      <c r="M7" s="15" t="s">
        <v>375</v>
      </c>
      <c r="N7" s="112"/>
      <c r="O7" s="15" t="s">
        <v>376</v>
      </c>
      <c r="P7" s="112"/>
      <c r="Q7" s="15" t="s">
        <v>377</v>
      </c>
    </row>
    <row r="8" spans="1:19" s="137" customFormat="1" ht="18.75" x14ac:dyDescent="0.2">
      <c r="A8" s="94" t="s">
        <v>41</v>
      </c>
      <c r="C8" s="138">
        <v>796200</v>
      </c>
      <c r="D8" s="151"/>
      <c r="E8" s="138">
        <v>4848061800</v>
      </c>
      <c r="F8" s="151"/>
      <c r="G8" s="138">
        <v>4848061800</v>
      </c>
      <c r="H8" s="151"/>
      <c r="I8" s="138">
        <v>0</v>
      </c>
      <c r="J8" s="151"/>
      <c r="K8" s="138">
        <v>796200</v>
      </c>
      <c r="L8" s="151"/>
      <c r="M8" s="138">
        <v>4848061800</v>
      </c>
      <c r="N8" s="151"/>
      <c r="O8" s="138">
        <v>4848061800</v>
      </c>
      <c r="P8" s="151"/>
      <c r="Q8" s="152">
        <v>0</v>
      </c>
    </row>
    <row r="9" spans="1:19" s="137" customFormat="1" ht="18.75" x14ac:dyDescent="0.2">
      <c r="A9" s="102" t="s">
        <v>37</v>
      </c>
      <c r="C9" s="140">
        <v>106818</v>
      </c>
      <c r="D9" s="151"/>
      <c r="E9" s="140">
        <v>490063567</v>
      </c>
      <c r="F9" s="151"/>
      <c r="G9" s="140">
        <v>579798432</v>
      </c>
      <c r="H9" s="151"/>
      <c r="I9" s="140">
        <v>-89734865</v>
      </c>
      <c r="J9" s="151"/>
      <c r="K9" s="140">
        <v>106818</v>
      </c>
      <c r="L9" s="151"/>
      <c r="M9" s="140">
        <v>492996886</v>
      </c>
      <c r="N9" s="151"/>
      <c r="O9" s="140">
        <v>579798432</v>
      </c>
      <c r="P9" s="151"/>
      <c r="Q9" s="153">
        <v>-86801546</v>
      </c>
      <c r="R9" s="154"/>
      <c r="S9" s="154"/>
    </row>
    <row r="10" spans="1:19" s="137" customFormat="1" ht="18.75" x14ac:dyDescent="0.2">
      <c r="A10" s="102" t="s">
        <v>32</v>
      </c>
      <c r="C10" s="140">
        <v>3596719</v>
      </c>
      <c r="D10" s="151"/>
      <c r="E10" s="140">
        <v>10197860833</v>
      </c>
      <c r="F10" s="151"/>
      <c r="G10" s="140">
        <v>9740024002</v>
      </c>
      <c r="H10" s="151"/>
      <c r="I10" s="140">
        <v>457836831</v>
      </c>
      <c r="J10" s="151"/>
      <c r="K10" s="140">
        <v>3596719</v>
      </c>
      <c r="L10" s="151"/>
      <c r="M10" s="140">
        <v>10258901129</v>
      </c>
      <c r="N10" s="151"/>
      <c r="O10" s="140">
        <v>9740024002</v>
      </c>
      <c r="P10" s="151"/>
      <c r="Q10" s="153">
        <v>518877127</v>
      </c>
      <c r="R10" s="154"/>
      <c r="S10" s="154"/>
    </row>
    <row r="11" spans="1:19" s="137" customFormat="1" ht="18.75" x14ac:dyDescent="0.2">
      <c r="A11" s="102" t="s">
        <v>47</v>
      </c>
      <c r="C11" s="140">
        <v>35000</v>
      </c>
      <c r="D11" s="151"/>
      <c r="E11" s="140">
        <v>354875882</v>
      </c>
      <c r="F11" s="151"/>
      <c r="G11" s="140">
        <v>276942328</v>
      </c>
      <c r="H11" s="151"/>
      <c r="I11" s="140">
        <v>77933554</v>
      </c>
      <c r="J11" s="151"/>
      <c r="K11" s="140">
        <v>35000</v>
      </c>
      <c r="L11" s="151"/>
      <c r="M11" s="140">
        <v>357000000</v>
      </c>
      <c r="N11" s="151"/>
      <c r="O11" s="140">
        <v>276942328</v>
      </c>
      <c r="P11" s="151"/>
      <c r="Q11" s="153">
        <v>80057672</v>
      </c>
      <c r="R11" s="154"/>
      <c r="S11" s="154"/>
    </row>
    <row r="12" spans="1:19" s="137" customFormat="1" ht="18.75" x14ac:dyDescent="0.2">
      <c r="A12" s="102" t="s">
        <v>36</v>
      </c>
      <c r="C12" s="140">
        <v>509866</v>
      </c>
      <c r="D12" s="151"/>
      <c r="E12" s="140">
        <v>1055731743</v>
      </c>
      <c r="F12" s="151"/>
      <c r="G12" s="140">
        <v>1202980611</v>
      </c>
      <c r="H12" s="151"/>
      <c r="I12" s="140">
        <v>-147248868</v>
      </c>
      <c r="J12" s="151"/>
      <c r="K12" s="140">
        <v>2072366</v>
      </c>
      <c r="L12" s="151"/>
      <c r="M12" s="140">
        <v>6413738378</v>
      </c>
      <c r="N12" s="151"/>
      <c r="O12" s="140">
        <v>4889120872</v>
      </c>
      <c r="P12" s="151"/>
      <c r="Q12" s="153">
        <v>1524617506</v>
      </c>
      <c r="R12" s="154"/>
      <c r="S12" s="154"/>
    </row>
    <row r="13" spans="1:19" s="137" customFormat="1" ht="18.75" x14ac:dyDescent="0.2">
      <c r="A13" s="102" t="s">
        <v>44</v>
      </c>
      <c r="C13" s="140">
        <v>34994208</v>
      </c>
      <c r="D13" s="151"/>
      <c r="E13" s="140">
        <v>28325923487</v>
      </c>
      <c r="F13" s="151"/>
      <c r="G13" s="140">
        <v>39379670050</v>
      </c>
      <c r="H13" s="151"/>
      <c r="I13" s="140">
        <v>-11053746563</v>
      </c>
      <c r="J13" s="151"/>
      <c r="K13" s="140">
        <v>36737208</v>
      </c>
      <c r="L13" s="151"/>
      <c r="M13" s="140">
        <v>30446591124</v>
      </c>
      <c r="N13" s="151"/>
      <c r="O13" s="140">
        <v>41342738874</v>
      </c>
      <c r="P13" s="151"/>
      <c r="Q13" s="153">
        <v>-10896147750</v>
      </c>
      <c r="R13" s="154"/>
      <c r="S13" s="154"/>
    </row>
    <row r="14" spans="1:19" s="137" customFormat="1" ht="18.75" x14ac:dyDescent="0.2">
      <c r="A14" s="102" t="s">
        <v>19</v>
      </c>
      <c r="C14" s="140">
        <v>230318</v>
      </c>
      <c r="D14" s="151"/>
      <c r="E14" s="140">
        <v>1320839392</v>
      </c>
      <c r="F14" s="151"/>
      <c r="G14" s="140">
        <v>1799380934</v>
      </c>
      <c r="H14" s="151"/>
      <c r="I14" s="140">
        <v>-478541542</v>
      </c>
      <c r="J14" s="151"/>
      <c r="K14" s="140">
        <v>250318</v>
      </c>
      <c r="L14" s="151"/>
      <c r="M14" s="140">
        <v>1490745400</v>
      </c>
      <c r="N14" s="151"/>
      <c r="O14" s="140">
        <v>1982883180</v>
      </c>
      <c r="P14" s="151"/>
      <c r="Q14" s="153">
        <v>-492137780</v>
      </c>
      <c r="R14" s="154"/>
      <c r="S14" s="154"/>
    </row>
    <row r="15" spans="1:19" s="137" customFormat="1" ht="18.75" x14ac:dyDescent="0.2">
      <c r="A15" s="102" t="s">
        <v>45</v>
      </c>
      <c r="C15" s="140">
        <v>89012080</v>
      </c>
      <c r="D15" s="151"/>
      <c r="E15" s="140">
        <v>219031225820</v>
      </c>
      <c r="F15" s="151"/>
      <c r="G15" s="140">
        <v>208534518402</v>
      </c>
      <c r="H15" s="151"/>
      <c r="I15" s="140">
        <v>10496707418</v>
      </c>
      <c r="J15" s="151"/>
      <c r="K15" s="140">
        <v>89012080</v>
      </c>
      <c r="L15" s="151"/>
      <c r="M15" s="140">
        <v>220342259752</v>
      </c>
      <c r="N15" s="151"/>
      <c r="O15" s="140">
        <v>208534518402</v>
      </c>
      <c r="P15" s="151"/>
      <c r="Q15" s="153">
        <v>11807741350</v>
      </c>
      <c r="R15" s="154"/>
      <c r="S15" s="154"/>
    </row>
    <row r="16" spans="1:19" s="137" customFormat="1" ht="18.75" x14ac:dyDescent="0.2">
      <c r="A16" s="102" t="s">
        <v>39</v>
      </c>
      <c r="C16" s="140">
        <v>3099000</v>
      </c>
      <c r="D16" s="151"/>
      <c r="E16" s="140">
        <v>22938734851</v>
      </c>
      <c r="F16" s="151"/>
      <c r="G16" s="140">
        <v>32099445103</v>
      </c>
      <c r="H16" s="151"/>
      <c r="I16" s="140">
        <v>-9160710252</v>
      </c>
      <c r="J16" s="151"/>
      <c r="K16" s="140">
        <v>3299000</v>
      </c>
      <c r="L16" s="151"/>
      <c r="M16" s="140">
        <v>25042036940</v>
      </c>
      <c r="N16" s="151"/>
      <c r="O16" s="140">
        <v>34171045299</v>
      </c>
      <c r="P16" s="151"/>
      <c r="Q16" s="153">
        <v>-9129008359</v>
      </c>
      <c r="R16" s="154"/>
      <c r="S16" s="154"/>
    </row>
    <row r="17" spans="1:19" s="137" customFormat="1" ht="18.75" x14ac:dyDescent="0.2">
      <c r="A17" s="102" t="s">
        <v>319</v>
      </c>
      <c r="C17" s="140">
        <v>0</v>
      </c>
      <c r="D17" s="151"/>
      <c r="E17" s="140">
        <v>0</v>
      </c>
      <c r="F17" s="151"/>
      <c r="G17" s="140">
        <v>0</v>
      </c>
      <c r="H17" s="151"/>
      <c r="I17" s="140">
        <v>0</v>
      </c>
      <c r="J17" s="151"/>
      <c r="K17" s="140">
        <v>25143</v>
      </c>
      <c r="L17" s="151"/>
      <c r="M17" s="140">
        <v>118597215</v>
      </c>
      <c r="N17" s="151"/>
      <c r="O17" s="140">
        <v>136781280</v>
      </c>
      <c r="P17" s="151"/>
      <c r="Q17" s="153">
        <v>-18184065</v>
      </c>
      <c r="R17" s="154"/>
      <c r="S17" s="154"/>
    </row>
    <row r="18" spans="1:19" s="137" customFormat="1" ht="18.75" x14ac:dyDescent="0.2">
      <c r="A18" s="102" t="s">
        <v>320</v>
      </c>
      <c r="C18" s="140">
        <v>0</v>
      </c>
      <c r="D18" s="151"/>
      <c r="E18" s="140">
        <v>0</v>
      </c>
      <c r="F18" s="151"/>
      <c r="G18" s="140">
        <v>0</v>
      </c>
      <c r="H18" s="151"/>
      <c r="I18" s="140">
        <v>0</v>
      </c>
      <c r="J18" s="151"/>
      <c r="K18" s="140">
        <v>185000</v>
      </c>
      <c r="L18" s="151"/>
      <c r="M18" s="140">
        <v>-24069109533</v>
      </c>
      <c r="N18" s="151"/>
      <c r="O18" s="140">
        <v>-24069109533</v>
      </c>
      <c r="P18" s="151"/>
      <c r="Q18" s="153">
        <v>0</v>
      </c>
      <c r="R18" s="154"/>
      <c r="S18" s="154"/>
    </row>
    <row r="19" spans="1:19" s="137" customFormat="1" ht="18.75" x14ac:dyDescent="0.2">
      <c r="A19" s="102" t="s">
        <v>321</v>
      </c>
      <c r="C19" s="140">
        <v>0</v>
      </c>
      <c r="D19" s="151"/>
      <c r="E19" s="140">
        <v>0</v>
      </c>
      <c r="F19" s="151"/>
      <c r="G19" s="140">
        <v>0</v>
      </c>
      <c r="H19" s="151"/>
      <c r="I19" s="140">
        <v>0</v>
      </c>
      <c r="J19" s="151"/>
      <c r="K19" s="140">
        <v>28000</v>
      </c>
      <c r="L19" s="151"/>
      <c r="M19" s="140">
        <v>43721000</v>
      </c>
      <c r="N19" s="151"/>
      <c r="O19" s="140">
        <v>46676611</v>
      </c>
      <c r="P19" s="151"/>
      <c r="Q19" s="153">
        <v>-2955611</v>
      </c>
      <c r="R19" s="154"/>
      <c r="S19" s="154"/>
    </row>
    <row r="20" spans="1:19" s="137" customFormat="1" ht="18.75" x14ac:dyDescent="0.2">
      <c r="A20" s="102" t="s">
        <v>322</v>
      </c>
      <c r="C20" s="140">
        <v>0</v>
      </c>
      <c r="D20" s="151"/>
      <c r="E20" s="140">
        <v>0</v>
      </c>
      <c r="F20" s="151"/>
      <c r="G20" s="140">
        <v>0</v>
      </c>
      <c r="H20" s="151"/>
      <c r="I20" s="140">
        <v>0</v>
      </c>
      <c r="J20" s="151"/>
      <c r="K20" s="140">
        <v>666218</v>
      </c>
      <c r="L20" s="151"/>
      <c r="M20" s="140">
        <v>1114325441</v>
      </c>
      <c r="N20" s="151"/>
      <c r="O20" s="140">
        <v>1117222502</v>
      </c>
      <c r="P20" s="151"/>
      <c r="Q20" s="153">
        <v>-2897061</v>
      </c>
      <c r="R20" s="154"/>
      <c r="S20" s="154"/>
    </row>
    <row r="21" spans="1:19" s="137" customFormat="1" ht="18.75" x14ac:dyDescent="0.2">
      <c r="A21" s="102" t="s">
        <v>323</v>
      </c>
      <c r="C21" s="140">
        <v>0</v>
      </c>
      <c r="D21" s="151"/>
      <c r="E21" s="140">
        <v>0</v>
      </c>
      <c r="F21" s="151"/>
      <c r="G21" s="140">
        <v>0</v>
      </c>
      <c r="H21" s="151"/>
      <c r="I21" s="140">
        <v>0</v>
      </c>
      <c r="J21" s="151"/>
      <c r="K21" s="140">
        <v>65232</v>
      </c>
      <c r="L21" s="151"/>
      <c r="M21" s="140">
        <v>1181308140</v>
      </c>
      <c r="N21" s="151"/>
      <c r="O21" s="140">
        <v>1215822555</v>
      </c>
      <c r="P21" s="151"/>
      <c r="Q21" s="153">
        <v>-34514415</v>
      </c>
      <c r="R21" s="154"/>
      <c r="S21" s="154"/>
    </row>
    <row r="22" spans="1:19" s="137" customFormat="1" ht="18.75" x14ac:dyDescent="0.2">
      <c r="A22" s="102" t="s">
        <v>48</v>
      </c>
      <c r="C22" s="140">
        <v>0</v>
      </c>
      <c r="D22" s="151"/>
      <c r="E22" s="140">
        <v>0</v>
      </c>
      <c r="F22" s="151"/>
      <c r="G22" s="140">
        <v>0</v>
      </c>
      <c r="H22" s="151"/>
      <c r="I22" s="140">
        <v>0</v>
      </c>
      <c r="J22" s="151"/>
      <c r="K22" s="140">
        <v>9712000</v>
      </c>
      <c r="L22" s="151"/>
      <c r="M22" s="140">
        <v>33822910000</v>
      </c>
      <c r="N22" s="151"/>
      <c r="O22" s="140">
        <v>34614777738</v>
      </c>
      <c r="P22" s="151"/>
      <c r="Q22" s="153">
        <v>-791867738</v>
      </c>
      <c r="R22" s="154"/>
      <c r="S22" s="154"/>
    </row>
    <row r="23" spans="1:19" s="137" customFormat="1" ht="18.75" x14ac:dyDescent="0.2">
      <c r="A23" s="102" t="s">
        <v>38</v>
      </c>
      <c r="C23" s="140">
        <v>0</v>
      </c>
      <c r="D23" s="151"/>
      <c r="E23" s="140">
        <v>0</v>
      </c>
      <c r="F23" s="151"/>
      <c r="G23" s="140">
        <v>0</v>
      </c>
      <c r="H23" s="151"/>
      <c r="I23" s="140">
        <v>0</v>
      </c>
      <c r="J23" s="151"/>
      <c r="K23" s="140">
        <v>1020002</v>
      </c>
      <c r="L23" s="151"/>
      <c r="M23" s="140">
        <v>5209650002</v>
      </c>
      <c r="N23" s="151"/>
      <c r="O23" s="140">
        <v>5586770782</v>
      </c>
      <c r="P23" s="151"/>
      <c r="Q23" s="153">
        <v>-377120780</v>
      </c>
      <c r="R23" s="154"/>
      <c r="S23" s="154"/>
    </row>
    <row r="24" spans="1:19" s="137" customFormat="1" ht="18.75" x14ac:dyDescent="0.2">
      <c r="A24" s="102" t="s">
        <v>53</v>
      </c>
      <c r="C24" s="140">
        <v>0</v>
      </c>
      <c r="D24" s="151"/>
      <c r="E24" s="140">
        <v>0</v>
      </c>
      <c r="F24" s="151"/>
      <c r="G24" s="140">
        <v>0</v>
      </c>
      <c r="H24" s="151"/>
      <c r="I24" s="140">
        <v>0</v>
      </c>
      <c r="J24" s="151"/>
      <c r="K24" s="140">
        <v>1726882</v>
      </c>
      <c r="L24" s="151"/>
      <c r="M24" s="140">
        <v>12218743940</v>
      </c>
      <c r="N24" s="151"/>
      <c r="O24" s="140">
        <v>11844588710</v>
      </c>
      <c r="P24" s="151"/>
      <c r="Q24" s="153">
        <v>374155230</v>
      </c>
      <c r="R24" s="154"/>
      <c r="S24" s="154"/>
    </row>
    <row r="25" spans="1:19" s="137" customFormat="1" ht="18.75" x14ac:dyDescent="0.2">
      <c r="A25" s="102" t="s">
        <v>31</v>
      </c>
      <c r="C25" s="140">
        <v>0</v>
      </c>
      <c r="D25" s="151"/>
      <c r="E25" s="140">
        <v>0</v>
      </c>
      <c r="F25" s="151"/>
      <c r="G25" s="140">
        <v>0</v>
      </c>
      <c r="H25" s="151"/>
      <c r="I25" s="140">
        <v>0</v>
      </c>
      <c r="J25" s="151"/>
      <c r="K25" s="140">
        <v>1</v>
      </c>
      <c r="L25" s="151"/>
      <c r="M25" s="140">
        <v>1</v>
      </c>
      <c r="N25" s="151"/>
      <c r="O25" s="140">
        <v>2004</v>
      </c>
      <c r="P25" s="151"/>
      <c r="Q25" s="153">
        <v>-2003</v>
      </c>
      <c r="R25" s="154"/>
      <c r="S25" s="154"/>
    </row>
    <row r="26" spans="1:19" s="137" customFormat="1" ht="18.75" x14ac:dyDescent="0.2">
      <c r="A26" s="102" t="s">
        <v>324</v>
      </c>
      <c r="C26" s="140">
        <v>0</v>
      </c>
      <c r="D26" s="151"/>
      <c r="E26" s="140">
        <v>0</v>
      </c>
      <c r="F26" s="151"/>
      <c r="G26" s="140">
        <v>0</v>
      </c>
      <c r="H26" s="151"/>
      <c r="I26" s="140">
        <v>0</v>
      </c>
      <c r="J26" s="151"/>
      <c r="K26" s="140">
        <v>226000</v>
      </c>
      <c r="L26" s="151"/>
      <c r="M26" s="140">
        <v>803882000</v>
      </c>
      <c r="N26" s="151"/>
      <c r="O26" s="140">
        <v>1094071311</v>
      </c>
      <c r="P26" s="151"/>
      <c r="Q26" s="153">
        <v>-290189311</v>
      </c>
      <c r="R26" s="154"/>
      <c r="S26" s="154"/>
    </row>
    <row r="27" spans="1:19" s="137" customFormat="1" ht="18.75" x14ac:dyDescent="0.2">
      <c r="A27" s="102" t="s">
        <v>34</v>
      </c>
      <c r="C27" s="140">
        <v>0</v>
      </c>
      <c r="D27" s="151"/>
      <c r="E27" s="140">
        <v>0</v>
      </c>
      <c r="F27" s="151"/>
      <c r="G27" s="140">
        <v>0</v>
      </c>
      <c r="H27" s="151"/>
      <c r="I27" s="140">
        <v>0</v>
      </c>
      <c r="J27" s="151"/>
      <c r="K27" s="140">
        <v>1200001</v>
      </c>
      <c r="L27" s="151"/>
      <c r="M27" s="140">
        <v>2016399984</v>
      </c>
      <c r="N27" s="151"/>
      <c r="O27" s="140">
        <v>2002813610</v>
      </c>
      <c r="P27" s="151"/>
      <c r="Q27" s="153">
        <v>13586374</v>
      </c>
      <c r="R27" s="154"/>
      <c r="S27" s="154"/>
    </row>
    <row r="28" spans="1:19" s="137" customFormat="1" ht="18.75" x14ac:dyDescent="0.2">
      <c r="A28" s="102" t="s">
        <v>325</v>
      </c>
      <c r="C28" s="140">
        <v>0</v>
      </c>
      <c r="D28" s="151"/>
      <c r="E28" s="140">
        <v>0</v>
      </c>
      <c r="F28" s="151"/>
      <c r="G28" s="140">
        <v>0</v>
      </c>
      <c r="H28" s="151"/>
      <c r="I28" s="140">
        <v>0</v>
      </c>
      <c r="J28" s="151"/>
      <c r="K28" s="140">
        <v>15803000</v>
      </c>
      <c r="L28" s="151"/>
      <c r="M28" s="140">
        <v>11972851546</v>
      </c>
      <c r="N28" s="151"/>
      <c r="O28" s="140">
        <v>15049195319</v>
      </c>
      <c r="P28" s="151"/>
      <c r="Q28" s="153">
        <v>-3076343773</v>
      </c>
      <c r="R28" s="154"/>
      <c r="S28" s="154"/>
    </row>
    <row r="29" spans="1:19" s="137" customFormat="1" ht="18.75" x14ac:dyDescent="0.2">
      <c r="A29" s="102" t="s">
        <v>326</v>
      </c>
      <c r="C29" s="140">
        <v>0</v>
      </c>
      <c r="D29" s="151"/>
      <c r="E29" s="140">
        <v>0</v>
      </c>
      <c r="F29" s="151"/>
      <c r="G29" s="140">
        <v>0</v>
      </c>
      <c r="H29" s="151"/>
      <c r="I29" s="140">
        <v>0</v>
      </c>
      <c r="J29" s="151"/>
      <c r="K29" s="140">
        <v>13796000</v>
      </c>
      <c r="L29" s="151"/>
      <c r="M29" s="140">
        <v>8963099000</v>
      </c>
      <c r="N29" s="151"/>
      <c r="O29" s="140">
        <v>10310871304</v>
      </c>
      <c r="P29" s="151"/>
      <c r="Q29" s="153">
        <v>-1347772304</v>
      </c>
      <c r="R29" s="154"/>
      <c r="S29" s="154"/>
    </row>
    <row r="30" spans="1:19" s="137" customFormat="1" ht="18.75" x14ac:dyDescent="0.2">
      <c r="A30" s="102" t="s">
        <v>40</v>
      </c>
      <c r="C30" s="140">
        <v>0</v>
      </c>
      <c r="D30" s="151"/>
      <c r="E30" s="140">
        <v>0</v>
      </c>
      <c r="F30" s="151"/>
      <c r="G30" s="140">
        <v>0</v>
      </c>
      <c r="H30" s="151"/>
      <c r="I30" s="140">
        <v>0</v>
      </c>
      <c r="J30" s="151"/>
      <c r="K30" s="140">
        <v>23905</v>
      </c>
      <c r="L30" s="151"/>
      <c r="M30" s="140">
        <v>106314725</v>
      </c>
      <c r="N30" s="151"/>
      <c r="O30" s="140">
        <v>107764140</v>
      </c>
      <c r="P30" s="151"/>
      <c r="Q30" s="153">
        <v>-1449415</v>
      </c>
      <c r="R30" s="154"/>
      <c r="S30" s="154"/>
    </row>
    <row r="31" spans="1:19" s="137" customFormat="1" ht="18.75" x14ac:dyDescent="0.2">
      <c r="A31" s="102" t="s">
        <v>327</v>
      </c>
      <c r="C31" s="140">
        <v>0</v>
      </c>
      <c r="D31" s="151"/>
      <c r="E31" s="140">
        <v>0</v>
      </c>
      <c r="F31" s="151"/>
      <c r="G31" s="140">
        <v>0</v>
      </c>
      <c r="H31" s="151"/>
      <c r="I31" s="140">
        <v>0</v>
      </c>
      <c r="J31" s="151"/>
      <c r="K31" s="140">
        <v>3292781</v>
      </c>
      <c r="L31" s="151"/>
      <c r="M31" s="140">
        <v>7794479467</v>
      </c>
      <c r="N31" s="151"/>
      <c r="O31" s="140">
        <v>9099465289</v>
      </c>
      <c r="P31" s="151"/>
      <c r="Q31" s="153">
        <v>-1304985822</v>
      </c>
      <c r="R31" s="154"/>
      <c r="S31" s="154"/>
    </row>
    <row r="32" spans="1:19" s="137" customFormat="1" ht="18.75" x14ac:dyDescent="0.2">
      <c r="A32" s="102" t="s">
        <v>54</v>
      </c>
      <c r="C32" s="140">
        <v>0</v>
      </c>
      <c r="D32" s="151"/>
      <c r="E32" s="140">
        <v>0</v>
      </c>
      <c r="F32" s="151"/>
      <c r="G32" s="140">
        <v>0</v>
      </c>
      <c r="H32" s="151"/>
      <c r="I32" s="140">
        <v>0</v>
      </c>
      <c r="J32" s="151"/>
      <c r="K32" s="140">
        <v>99000</v>
      </c>
      <c r="L32" s="151"/>
      <c r="M32" s="140">
        <v>2613600000</v>
      </c>
      <c r="N32" s="151"/>
      <c r="O32" s="140">
        <v>1884392466</v>
      </c>
      <c r="P32" s="151"/>
      <c r="Q32" s="153">
        <v>729207534</v>
      </c>
      <c r="R32" s="154"/>
      <c r="S32" s="154"/>
    </row>
    <row r="33" spans="1:19" s="137" customFormat="1" ht="18.75" x14ac:dyDescent="0.2">
      <c r="A33" s="102" t="s">
        <v>33</v>
      </c>
      <c r="C33" s="140">
        <v>0</v>
      </c>
      <c r="D33" s="151"/>
      <c r="E33" s="140">
        <v>0</v>
      </c>
      <c r="F33" s="151"/>
      <c r="G33" s="140">
        <v>0</v>
      </c>
      <c r="H33" s="151"/>
      <c r="I33" s="140">
        <v>0</v>
      </c>
      <c r="J33" s="151"/>
      <c r="K33" s="140">
        <v>77520000</v>
      </c>
      <c r="L33" s="151"/>
      <c r="M33" s="140">
        <v>113428915872</v>
      </c>
      <c r="N33" s="151"/>
      <c r="O33" s="140">
        <v>94641055430</v>
      </c>
      <c r="P33" s="151"/>
      <c r="Q33" s="153">
        <v>18787860442</v>
      </c>
      <c r="R33" s="154"/>
      <c r="S33" s="154"/>
    </row>
    <row r="34" spans="1:19" s="137" customFormat="1" ht="18.75" x14ac:dyDescent="0.2">
      <c r="A34" s="102" t="s">
        <v>328</v>
      </c>
      <c r="C34" s="140">
        <v>0</v>
      </c>
      <c r="D34" s="151"/>
      <c r="E34" s="140">
        <v>0</v>
      </c>
      <c r="F34" s="151"/>
      <c r="G34" s="140">
        <v>0</v>
      </c>
      <c r="H34" s="151"/>
      <c r="I34" s="140">
        <v>0</v>
      </c>
      <c r="J34" s="151"/>
      <c r="K34" s="140">
        <v>1</v>
      </c>
      <c r="L34" s="151"/>
      <c r="M34" s="140">
        <v>1</v>
      </c>
      <c r="N34" s="151"/>
      <c r="O34" s="140">
        <v>4256</v>
      </c>
      <c r="P34" s="151"/>
      <c r="Q34" s="153">
        <v>-4255</v>
      </c>
      <c r="R34" s="154"/>
      <c r="S34" s="154"/>
    </row>
    <row r="35" spans="1:19" s="137" customFormat="1" ht="18.75" x14ac:dyDescent="0.2">
      <c r="A35" s="102" t="s">
        <v>264</v>
      </c>
      <c r="C35" s="140">
        <v>380000</v>
      </c>
      <c r="D35" s="151"/>
      <c r="E35" s="140">
        <v>379931125000</v>
      </c>
      <c r="F35" s="151"/>
      <c r="G35" s="140">
        <v>369449416923</v>
      </c>
      <c r="H35" s="151"/>
      <c r="I35" s="140">
        <v>10481708077</v>
      </c>
      <c r="J35" s="151"/>
      <c r="K35" s="140">
        <v>650000</v>
      </c>
      <c r="L35" s="151"/>
      <c r="M35" s="140">
        <v>649882187500</v>
      </c>
      <c r="N35" s="151"/>
      <c r="O35" s="140">
        <v>631835137500</v>
      </c>
      <c r="P35" s="151"/>
      <c r="Q35" s="153">
        <f>'2-2'!P8</f>
        <v>18047050000</v>
      </c>
      <c r="R35" s="154"/>
      <c r="S35" s="154"/>
    </row>
    <row r="36" spans="1:19" s="137" customFormat="1" ht="18.75" x14ac:dyDescent="0.2">
      <c r="A36" s="102" t="s">
        <v>267</v>
      </c>
      <c r="C36" s="140">
        <v>90000</v>
      </c>
      <c r="D36" s="151"/>
      <c r="E36" s="140">
        <v>89983687500</v>
      </c>
      <c r="F36" s="151"/>
      <c r="G36" s="140">
        <v>90015394134</v>
      </c>
      <c r="H36" s="151"/>
      <c r="I36" s="140">
        <v>-31706634</v>
      </c>
      <c r="J36" s="151"/>
      <c r="K36" s="140">
        <v>470000</v>
      </c>
      <c r="L36" s="151"/>
      <c r="M36" s="140">
        <v>452844018126</v>
      </c>
      <c r="N36" s="151"/>
      <c r="O36" s="140">
        <v>451369864255</v>
      </c>
      <c r="P36" s="151"/>
      <c r="Q36" s="153">
        <f>'2-2'!P9</f>
        <v>1474153871</v>
      </c>
      <c r="R36" s="154"/>
      <c r="S36" s="154"/>
    </row>
    <row r="37" spans="1:19" s="137" customFormat="1" ht="18.75" x14ac:dyDescent="0.2">
      <c r="A37" s="102" t="s">
        <v>336</v>
      </c>
      <c r="C37" s="140">
        <v>0</v>
      </c>
      <c r="D37" s="151"/>
      <c r="E37" s="140">
        <v>0</v>
      </c>
      <c r="F37" s="151"/>
      <c r="G37" s="140">
        <v>0</v>
      </c>
      <c r="H37" s="151"/>
      <c r="I37" s="140">
        <v>0</v>
      </c>
      <c r="J37" s="151"/>
      <c r="K37" s="140">
        <v>400000</v>
      </c>
      <c r="L37" s="151"/>
      <c r="M37" s="140">
        <v>399980000000</v>
      </c>
      <c r="N37" s="151"/>
      <c r="O37" s="140">
        <v>399907500000</v>
      </c>
      <c r="P37" s="151"/>
      <c r="Q37" s="153">
        <f>'2-2'!P10</f>
        <v>72500000</v>
      </c>
      <c r="R37" s="154"/>
      <c r="S37" s="154"/>
    </row>
    <row r="38" spans="1:19" s="137" customFormat="1" ht="18.75" x14ac:dyDescent="0.2">
      <c r="A38" s="98" t="s">
        <v>260</v>
      </c>
      <c r="C38" s="142">
        <v>0</v>
      </c>
      <c r="D38" s="151"/>
      <c r="E38" s="142">
        <v>0</v>
      </c>
      <c r="F38" s="151"/>
      <c r="G38" s="142">
        <v>0</v>
      </c>
      <c r="H38" s="151"/>
      <c r="I38" s="142">
        <v>0</v>
      </c>
      <c r="J38" s="151"/>
      <c r="K38" s="142">
        <v>170000</v>
      </c>
      <c r="L38" s="151"/>
      <c r="M38" s="142">
        <v>169969187500</v>
      </c>
      <c r="N38" s="151"/>
      <c r="O38" s="140">
        <v>170000000000</v>
      </c>
      <c r="P38" s="151"/>
      <c r="Q38" s="155">
        <f>'2-2'!P11</f>
        <v>-30812500</v>
      </c>
      <c r="R38" s="139"/>
      <c r="S38" s="154"/>
    </row>
    <row r="39" spans="1:19" s="137" customFormat="1" ht="21" x14ac:dyDescent="0.2">
      <c r="A39" s="11" t="s">
        <v>75</v>
      </c>
      <c r="C39" s="143">
        <v>132850209</v>
      </c>
      <c r="D39" s="151"/>
      <c r="E39" s="143">
        <v>758478129875</v>
      </c>
      <c r="F39" s="151"/>
      <c r="G39" s="143">
        <v>757925632719</v>
      </c>
      <c r="H39" s="151"/>
      <c r="I39" s="143">
        <v>552497156</v>
      </c>
      <c r="J39" s="151"/>
      <c r="K39" s="143">
        <f>SUM(K8:K38)</f>
        <v>262984875</v>
      </c>
      <c r="L39" s="151"/>
      <c r="M39" s="143">
        <f>SUM(M8:M38)</f>
        <v>2149707413336</v>
      </c>
      <c r="N39" s="151"/>
      <c r="O39" s="143">
        <f>SUM(O8:O38)</f>
        <v>2124160800718</v>
      </c>
      <c r="P39" s="151"/>
      <c r="Q39" s="143">
        <f>SUM(Q8:Q38)</f>
        <v>25546612618</v>
      </c>
      <c r="R39" s="139"/>
    </row>
    <row r="40" spans="1:19" x14ac:dyDescent="0.2">
      <c r="R40" s="93"/>
    </row>
    <row r="41" spans="1:19" ht="19.5" customHeight="1" x14ac:dyDescent="0.2">
      <c r="A41" s="169">
        <v>20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93"/>
    </row>
    <row r="42" spans="1:19" x14ac:dyDescent="0.2">
      <c r="R42" s="93"/>
    </row>
  </sheetData>
  <mergeCells count="7">
    <mergeCell ref="A41:Q41"/>
    <mergeCell ref="C6:I6"/>
    <mergeCell ref="K6:Q6"/>
    <mergeCell ref="A1:Q1"/>
    <mergeCell ref="A2:Q2"/>
    <mergeCell ref="A3:Q3"/>
    <mergeCell ref="A5:G5"/>
  </mergeCells>
  <pageMargins left="0.39" right="0.39" top="0.39" bottom="0.39" header="0" footer="0"/>
  <pageSetup scale="5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354"/>
  <sheetViews>
    <sheetView rightToLeft="1" view="pageBreakPreview" zoomScale="98" zoomScaleNormal="100" zoomScaleSheetLayoutView="98" workbookViewId="0">
      <selection activeCell="AB337" sqref="AB337"/>
    </sheetView>
  </sheetViews>
  <sheetFormatPr defaultRowHeight="12.75" x14ac:dyDescent="0.2"/>
  <cols>
    <col min="1" max="1" width="29.85546875" customWidth="1"/>
    <col min="2" max="2" width="1.28515625" customWidth="1"/>
    <col min="3" max="3" width="13.7109375" bestFit="1" customWidth="1"/>
    <col min="4" max="4" width="1.28515625" customWidth="1"/>
    <col min="5" max="5" width="10.7109375" bestFit="1" customWidth="1"/>
    <col min="6" max="6" width="1.28515625" customWidth="1"/>
    <col min="7" max="7" width="10.5703125" bestFit="1" customWidth="1"/>
    <col min="8" max="8" width="1.28515625" customWidth="1"/>
    <col min="9" max="9" width="16.7109375" bestFit="1" customWidth="1"/>
    <col min="10" max="10" width="1.28515625" customWidth="1"/>
    <col min="11" max="11" width="17.140625" bestFit="1" customWidth="1"/>
    <col min="12" max="12" width="1.28515625" customWidth="1"/>
    <col min="13" max="13" width="12.42578125" bestFit="1" customWidth="1"/>
    <col min="14" max="14" width="1.28515625" customWidth="1"/>
    <col min="15" max="15" width="13.7109375" bestFit="1" customWidth="1"/>
    <col min="16" max="16" width="1.28515625" customWidth="1"/>
    <col min="17" max="17" width="17.28515625" bestFit="1" customWidth="1"/>
    <col min="18" max="18" width="1.28515625" customWidth="1"/>
    <col min="19" max="19" width="17.28515625" bestFit="1" customWidth="1"/>
    <col min="20" max="20" width="1.28515625" customWidth="1"/>
    <col min="21" max="21" width="17.7109375" bestFit="1" customWidth="1"/>
    <col min="22" max="22" width="0.28515625" customWidth="1"/>
    <col min="23" max="23" width="15.140625" bestFit="1" customWidth="1"/>
  </cols>
  <sheetData>
    <row r="1" spans="1:21" ht="19.5" customHeight="1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1" ht="19.5" customHeight="1" x14ac:dyDescent="0.2">
      <c r="A2" s="180" t="s">
        <v>296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1" ht="19.5" customHeight="1" x14ac:dyDescent="0.2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4" spans="1:21" ht="24" x14ac:dyDescent="0.2">
      <c r="A4" s="165" t="s">
        <v>378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21" ht="21" x14ac:dyDescent="0.2">
      <c r="C5" s="178" t="s">
        <v>774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U5" s="2" t="s">
        <v>314</v>
      </c>
    </row>
    <row r="6" spans="1:21" ht="21" x14ac:dyDescent="0.2">
      <c r="A6" s="2" t="s">
        <v>379</v>
      </c>
      <c r="C6" s="15" t="s">
        <v>13</v>
      </c>
      <c r="D6" s="3"/>
      <c r="E6" s="15" t="s">
        <v>77</v>
      </c>
      <c r="F6" s="3"/>
      <c r="G6" s="15" t="s">
        <v>380</v>
      </c>
      <c r="H6" s="3"/>
      <c r="I6" s="15" t="s">
        <v>381</v>
      </c>
      <c r="J6" s="3"/>
      <c r="K6" s="15" t="s">
        <v>382</v>
      </c>
      <c r="L6" s="3"/>
      <c r="M6" s="15" t="s">
        <v>383</v>
      </c>
      <c r="N6" s="3"/>
      <c r="O6" s="15" t="s">
        <v>384</v>
      </c>
      <c r="P6" s="3"/>
      <c r="Q6" s="15" t="s">
        <v>385</v>
      </c>
      <c r="R6" s="3"/>
      <c r="S6" s="15" t="s">
        <v>386</v>
      </c>
      <c r="U6" s="15" t="s">
        <v>386</v>
      </c>
    </row>
    <row r="7" spans="1:21" ht="18.75" x14ac:dyDescent="0.2">
      <c r="A7" s="5" t="s">
        <v>674</v>
      </c>
      <c r="C7" s="22">
        <v>0</v>
      </c>
      <c r="D7" s="22"/>
      <c r="E7" s="22">
        <v>11</v>
      </c>
      <c r="F7" s="22"/>
      <c r="G7" s="22">
        <v>0</v>
      </c>
      <c r="H7" s="22"/>
      <c r="I7" s="22">
        <v>0</v>
      </c>
      <c r="J7" s="22"/>
      <c r="K7" s="22">
        <v>0</v>
      </c>
      <c r="L7" s="22"/>
      <c r="M7" s="22">
        <v>0</v>
      </c>
      <c r="N7" s="22"/>
      <c r="O7" s="22">
        <v>0</v>
      </c>
      <c r="P7" s="22"/>
      <c r="Q7" s="22">
        <v>0</v>
      </c>
      <c r="R7" s="22"/>
      <c r="S7" s="22">
        <v>0</v>
      </c>
      <c r="U7" s="20">
        <v>407106338</v>
      </c>
    </row>
    <row r="8" spans="1:21" ht="18.75" x14ac:dyDescent="0.2">
      <c r="A8" s="7" t="s">
        <v>677</v>
      </c>
      <c r="C8" s="22">
        <v>0</v>
      </c>
      <c r="D8" s="22"/>
      <c r="E8" s="22">
        <v>12</v>
      </c>
      <c r="F8" s="22"/>
      <c r="G8" s="22">
        <v>0</v>
      </c>
      <c r="H8" s="22"/>
      <c r="I8" s="22">
        <v>0</v>
      </c>
      <c r="J8" s="22"/>
      <c r="K8" s="22">
        <v>0</v>
      </c>
      <c r="L8" s="22"/>
      <c r="M8" s="22">
        <v>0</v>
      </c>
      <c r="N8" s="22"/>
      <c r="O8" s="22">
        <v>0</v>
      </c>
      <c r="P8" s="22"/>
      <c r="Q8" s="22">
        <v>0</v>
      </c>
      <c r="R8" s="22"/>
      <c r="S8" s="22">
        <v>0</v>
      </c>
      <c r="U8" s="22">
        <v>-4814840171</v>
      </c>
    </row>
    <row r="9" spans="1:21" ht="18.75" x14ac:dyDescent="0.2">
      <c r="A9" s="7" t="s">
        <v>20</v>
      </c>
      <c r="C9" s="22">
        <v>0</v>
      </c>
      <c r="D9" s="22"/>
      <c r="E9" s="22">
        <v>3.6276999999999999</v>
      </c>
      <c r="F9" s="22"/>
      <c r="G9" s="22">
        <v>0</v>
      </c>
      <c r="H9" s="22"/>
      <c r="I9" s="22">
        <v>0</v>
      </c>
      <c r="J9" s="22"/>
      <c r="K9" s="22">
        <v>0</v>
      </c>
      <c r="L9" s="22"/>
      <c r="M9" s="22">
        <v>0</v>
      </c>
      <c r="N9" s="22"/>
      <c r="O9" s="22">
        <v>0</v>
      </c>
      <c r="P9" s="22"/>
      <c r="Q9" s="22">
        <v>0</v>
      </c>
      <c r="R9" s="22"/>
      <c r="S9" s="22">
        <v>0</v>
      </c>
      <c r="U9" s="22">
        <v>-1557318896</v>
      </c>
    </row>
    <row r="10" spans="1:21" ht="18.75" x14ac:dyDescent="0.2">
      <c r="A10" s="7" t="s">
        <v>678</v>
      </c>
      <c r="C10" s="22">
        <v>0</v>
      </c>
      <c r="D10" s="22"/>
      <c r="E10" s="22">
        <v>1</v>
      </c>
      <c r="F10" s="22"/>
      <c r="G10" s="22">
        <v>0</v>
      </c>
      <c r="H10" s="22"/>
      <c r="I10" s="22">
        <v>0</v>
      </c>
      <c r="J10" s="22"/>
      <c r="K10" s="22">
        <v>0</v>
      </c>
      <c r="L10" s="22"/>
      <c r="M10" s="22">
        <v>0</v>
      </c>
      <c r="N10" s="22"/>
      <c r="O10" s="22">
        <v>0</v>
      </c>
      <c r="P10" s="22"/>
      <c r="Q10" s="22">
        <v>0</v>
      </c>
      <c r="R10" s="22"/>
      <c r="S10" s="22">
        <v>0</v>
      </c>
      <c r="U10" s="22">
        <v>137308000</v>
      </c>
    </row>
    <row r="11" spans="1:21" ht="18.75" x14ac:dyDescent="0.2">
      <c r="A11" s="7" t="s">
        <v>671</v>
      </c>
      <c r="C11" s="22">
        <v>0</v>
      </c>
      <c r="D11" s="22"/>
      <c r="E11" s="22">
        <v>1</v>
      </c>
      <c r="F11" s="22"/>
      <c r="G11" s="22">
        <v>0</v>
      </c>
      <c r="H11" s="22"/>
      <c r="I11" s="22">
        <v>0</v>
      </c>
      <c r="J11" s="22"/>
      <c r="K11" s="22">
        <v>0</v>
      </c>
      <c r="L11" s="22"/>
      <c r="M11" s="22">
        <v>0</v>
      </c>
      <c r="N11" s="22"/>
      <c r="O11" s="22">
        <v>0</v>
      </c>
      <c r="P11" s="22"/>
      <c r="Q11" s="22">
        <v>0</v>
      </c>
      <c r="R11" s="22"/>
      <c r="S11" s="22">
        <v>0</v>
      </c>
      <c r="U11" s="22">
        <v>264668426</v>
      </c>
    </row>
    <row r="12" spans="1:21" ht="18.75" x14ac:dyDescent="0.2">
      <c r="A12" s="7" t="s">
        <v>672</v>
      </c>
      <c r="C12" s="22">
        <v>0</v>
      </c>
      <c r="D12" s="22"/>
      <c r="E12" s="22">
        <v>1</v>
      </c>
      <c r="F12" s="22"/>
      <c r="G12" s="22">
        <v>0</v>
      </c>
      <c r="H12" s="22"/>
      <c r="I12" s="22">
        <v>0</v>
      </c>
      <c r="J12" s="22"/>
      <c r="K12" s="22">
        <v>0</v>
      </c>
      <c r="L12" s="22"/>
      <c r="M12" s="22">
        <v>0</v>
      </c>
      <c r="N12" s="22"/>
      <c r="O12" s="22">
        <v>0</v>
      </c>
      <c r="P12" s="22"/>
      <c r="Q12" s="22">
        <v>0</v>
      </c>
      <c r="R12" s="22"/>
      <c r="S12" s="22">
        <v>0</v>
      </c>
      <c r="U12" s="22">
        <v>1718098</v>
      </c>
    </row>
    <row r="13" spans="1:21" ht="18.75" x14ac:dyDescent="0.2">
      <c r="A13" s="7" t="s">
        <v>664</v>
      </c>
      <c r="C13" s="22">
        <v>0</v>
      </c>
      <c r="D13" s="22"/>
      <c r="E13" s="22">
        <v>1</v>
      </c>
      <c r="F13" s="22"/>
      <c r="G13" s="22">
        <v>0</v>
      </c>
      <c r="H13" s="22"/>
      <c r="I13" s="22">
        <v>0</v>
      </c>
      <c r="J13" s="22"/>
      <c r="K13" s="22">
        <v>0</v>
      </c>
      <c r="L13" s="22"/>
      <c r="M13" s="22">
        <v>0</v>
      </c>
      <c r="N13" s="22"/>
      <c r="O13" s="22">
        <v>0</v>
      </c>
      <c r="P13" s="22"/>
      <c r="Q13" s="22">
        <v>0</v>
      </c>
      <c r="R13" s="22"/>
      <c r="S13" s="22">
        <v>0</v>
      </c>
      <c r="U13" s="22">
        <v>-1506465200</v>
      </c>
    </row>
    <row r="14" spans="1:21" ht="18.75" x14ac:dyDescent="0.2">
      <c r="A14" s="7" t="s">
        <v>673</v>
      </c>
      <c r="C14" s="22">
        <v>0</v>
      </c>
      <c r="D14" s="22"/>
      <c r="E14" s="22">
        <v>0</v>
      </c>
      <c r="F14" s="22"/>
      <c r="G14" s="22">
        <v>0</v>
      </c>
      <c r="H14" s="22"/>
      <c r="I14" s="22">
        <v>0</v>
      </c>
      <c r="J14" s="22"/>
      <c r="K14" s="22">
        <v>0</v>
      </c>
      <c r="L14" s="22"/>
      <c r="M14" s="22">
        <v>0</v>
      </c>
      <c r="N14" s="22"/>
      <c r="O14" s="22">
        <v>0</v>
      </c>
      <c r="P14" s="22"/>
      <c r="Q14" s="22">
        <v>0</v>
      </c>
      <c r="R14" s="22"/>
      <c r="S14" s="22">
        <v>0</v>
      </c>
      <c r="U14" s="22">
        <v>146227000</v>
      </c>
    </row>
    <row r="15" spans="1:21" ht="18.75" x14ac:dyDescent="0.2">
      <c r="A15" s="7" t="s">
        <v>158</v>
      </c>
      <c r="C15" s="22">
        <v>11301000</v>
      </c>
      <c r="D15" s="22"/>
      <c r="E15" s="22">
        <v>550</v>
      </c>
      <c r="F15" s="22"/>
      <c r="G15" s="22">
        <v>41.058999999999997</v>
      </c>
      <c r="H15" s="22"/>
      <c r="I15" s="22">
        <v>676033996</v>
      </c>
      <c r="J15" s="22"/>
      <c r="K15" s="22">
        <v>0</v>
      </c>
      <c r="L15" s="22"/>
      <c r="M15" s="22">
        <v>39362</v>
      </c>
      <c r="N15" s="22"/>
      <c r="O15" s="22">
        <v>0</v>
      </c>
      <c r="P15" s="22"/>
      <c r="Q15" s="22">
        <v>522006</v>
      </c>
      <c r="R15" s="22"/>
      <c r="S15" s="22">
        <v>522833716</v>
      </c>
      <c r="U15" s="22">
        <v>522833638</v>
      </c>
    </row>
    <row r="16" spans="1:21" ht="18.75" x14ac:dyDescent="0.2">
      <c r="A16" s="7" t="s">
        <v>744</v>
      </c>
      <c r="C16" s="22">
        <v>0</v>
      </c>
      <c r="D16" s="22"/>
      <c r="E16" s="22">
        <v>650</v>
      </c>
      <c r="F16" s="22"/>
      <c r="G16" s="22">
        <v>0</v>
      </c>
      <c r="H16" s="22"/>
      <c r="I16" s="22">
        <v>0</v>
      </c>
      <c r="J16" s="22"/>
      <c r="K16" s="22">
        <v>0</v>
      </c>
      <c r="L16" s="22"/>
      <c r="M16" s="22">
        <v>0</v>
      </c>
      <c r="N16" s="22"/>
      <c r="O16" s="22">
        <v>0</v>
      </c>
      <c r="P16" s="22"/>
      <c r="Q16" s="22">
        <v>0</v>
      </c>
      <c r="R16" s="22"/>
      <c r="S16" s="22">
        <v>0</v>
      </c>
      <c r="U16" s="22">
        <v>55985580</v>
      </c>
    </row>
    <row r="17" spans="1:21" ht="18.75" x14ac:dyDescent="0.2">
      <c r="A17" s="7" t="s">
        <v>745</v>
      </c>
      <c r="C17" s="22">
        <v>0</v>
      </c>
      <c r="D17" s="22"/>
      <c r="E17" s="22">
        <v>850</v>
      </c>
      <c r="F17" s="22"/>
      <c r="G17" s="22">
        <v>0</v>
      </c>
      <c r="H17" s="22"/>
      <c r="I17" s="22">
        <v>0</v>
      </c>
      <c r="J17" s="22"/>
      <c r="K17" s="22">
        <v>0</v>
      </c>
      <c r="L17" s="22"/>
      <c r="M17" s="22">
        <v>0</v>
      </c>
      <c r="N17" s="22"/>
      <c r="O17" s="22">
        <v>0</v>
      </c>
      <c r="P17" s="22"/>
      <c r="Q17" s="22">
        <v>0</v>
      </c>
      <c r="R17" s="22"/>
      <c r="S17" s="22">
        <v>0</v>
      </c>
      <c r="U17" s="22">
        <v>499872</v>
      </c>
    </row>
    <row r="18" spans="1:21" ht="18.75" x14ac:dyDescent="0.2">
      <c r="A18" s="7" t="s">
        <v>574</v>
      </c>
      <c r="C18" s="22">
        <v>0</v>
      </c>
      <c r="D18" s="22"/>
      <c r="E18" s="22">
        <v>0</v>
      </c>
      <c r="F18" s="22"/>
      <c r="G18" s="22">
        <v>0</v>
      </c>
      <c r="H18" s="22"/>
      <c r="I18" s="22">
        <v>0</v>
      </c>
      <c r="J18" s="22"/>
      <c r="K18" s="22">
        <v>0</v>
      </c>
      <c r="L18" s="22"/>
      <c r="M18" s="22">
        <v>0</v>
      </c>
      <c r="N18" s="22"/>
      <c r="O18" s="22">
        <v>0</v>
      </c>
      <c r="P18" s="22"/>
      <c r="Q18" s="22">
        <v>0</v>
      </c>
      <c r="R18" s="22"/>
      <c r="S18" s="22">
        <v>0</v>
      </c>
      <c r="U18" s="22">
        <v>232824</v>
      </c>
    </row>
    <row r="19" spans="1:21" ht="18.75" x14ac:dyDescent="0.2">
      <c r="A19" s="7" t="s">
        <v>526</v>
      </c>
      <c r="C19" s="22">
        <v>0</v>
      </c>
      <c r="D19" s="22"/>
      <c r="E19" s="22">
        <v>2000</v>
      </c>
      <c r="F19" s="22"/>
      <c r="G19" s="22">
        <v>0</v>
      </c>
      <c r="H19" s="22"/>
      <c r="I19" s="22">
        <v>0</v>
      </c>
      <c r="J19" s="22"/>
      <c r="K19" s="22">
        <v>0</v>
      </c>
      <c r="L19" s="22"/>
      <c r="M19" s="22">
        <v>0</v>
      </c>
      <c r="N19" s="22"/>
      <c r="O19" s="22">
        <v>0</v>
      </c>
      <c r="P19" s="22"/>
      <c r="Q19" s="22">
        <v>0</v>
      </c>
      <c r="R19" s="22"/>
      <c r="S19" s="22">
        <v>0</v>
      </c>
      <c r="U19" s="22">
        <v>-157032977</v>
      </c>
    </row>
    <row r="20" spans="1:21" ht="18.75" x14ac:dyDescent="0.2">
      <c r="A20" s="7" t="s">
        <v>525</v>
      </c>
      <c r="C20" s="22">
        <v>0</v>
      </c>
      <c r="D20" s="22"/>
      <c r="E20" s="22">
        <v>0</v>
      </c>
      <c r="F20" s="22"/>
      <c r="G20" s="22">
        <v>0</v>
      </c>
      <c r="H20" s="22"/>
      <c r="I20" s="22">
        <v>0</v>
      </c>
      <c r="J20" s="22"/>
      <c r="K20" s="22">
        <v>0</v>
      </c>
      <c r="L20" s="22"/>
      <c r="M20" s="22">
        <v>0</v>
      </c>
      <c r="N20" s="22"/>
      <c r="O20" s="22">
        <v>0</v>
      </c>
      <c r="P20" s="22"/>
      <c r="Q20" s="22">
        <v>0</v>
      </c>
      <c r="R20" s="22"/>
      <c r="S20" s="22">
        <v>0</v>
      </c>
      <c r="U20" s="22">
        <v>-7841980</v>
      </c>
    </row>
    <row r="21" spans="1:21" ht="18.75" x14ac:dyDescent="0.2">
      <c r="A21" s="7" t="s">
        <v>746</v>
      </c>
      <c r="C21" s="22">
        <v>0</v>
      </c>
      <c r="D21" s="22"/>
      <c r="E21" s="22">
        <v>1900</v>
      </c>
      <c r="F21" s="22"/>
      <c r="G21" s="22">
        <v>0</v>
      </c>
      <c r="H21" s="22"/>
      <c r="I21" s="22">
        <v>0</v>
      </c>
      <c r="J21" s="22"/>
      <c r="K21" s="22">
        <v>0</v>
      </c>
      <c r="L21" s="22"/>
      <c r="M21" s="22">
        <v>0</v>
      </c>
      <c r="N21" s="22"/>
      <c r="O21" s="22">
        <v>0</v>
      </c>
      <c r="P21" s="22"/>
      <c r="Q21" s="22">
        <v>0</v>
      </c>
      <c r="R21" s="22"/>
      <c r="S21" s="22">
        <v>0</v>
      </c>
      <c r="U21" s="22">
        <v>10526066</v>
      </c>
    </row>
    <row r="22" spans="1:21" ht="18.75" x14ac:dyDescent="0.2">
      <c r="A22" s="7" t="s">
        <v>747</v>
      </c>
      <c r="C22" s="22">
        <v>0</v>
      </c>
      <c r="D22" s="22"/>
      <c r="E22" s="22">
        <v>0</v>
      </c>
      <c r="F22" s="22"/>
      <c r="G22" s="22">
        <v>0</v>
      </c>
      <c r="H22" s="22"/>
      <c r="I22" s="22">
        <v>0</v>
      </c>
      <c r="J22" s="22"/>
      <c r="K22" s="22">
        <v>0</v>
      </c>
      <c r="L22" s="22"/>
      <c r="M22" s="22">
        <v>0</v>
      </c>
      <c r="N22" s="22"/>
      <c r="O22" s="22">
        <v>0</v>
      </c>
      <c r="P22" s="22"/>
      <c r="Q22" s="22">
        <v>0</v>
      </c>
      <c r="R22" s="22"/>
      <c r="S22" s="22">
        <v>0</v>
      </c>
      <c r="U22" s="22">
        <v>7825220</v>
      </c>
    </row>
    <row r="23" spans="1:21" ht="18.75" x14ac:dyDescent="0.2">
      <c r="A23" s="7" t="s">
        <v>534</v>
      </c>
      <c r="C23" s="22">
        <v>0</v>
      </c>
      <c r="D23" s="22"/>
      <c r="E23" s="22">
        <v>0</v>
      </c>
      <c r="F23" s="22"/>
      <c r="G23" s="22">
        <v>0</v>
      </c>
      <c r="H23" s="22"/>
      <c r="I23" s="22">
        <v>0</v>
      </c>
      <c r="J23" s="22"/>
      <c r="K23" s="22">
        <v>0</v>
      </c>
      <c r="L23" s="22"/>
      <c r="M23" s="22">
        <v>0</v>
      </c>
      <c r="N23" s="22"/>
      <c r="O23" s="22">
        <v>0</v>
      </c>
      <c r="P23" s="22"/>
      <c r="Q23" s="22">
        <v>0</v>
      </c>
      <c r="R23" s="22"/>
      <c r="S23" s="22">
        <v>0</v>
      </c>
      <c r="U23" s="22">
        <v>9745918</v>
      </c>
    </row>
    <row r="24" spans="1:21" ht="18.75" x14ac:dyDescent="0.2">
      <c r="A24" s="7" t="s">
        <v>748</v>
      </c>
      <c r="C24" s="22">
        <v>0</v>
      </c>
      <c r="D24" s="22"/>
      <c r="E24" s="22">
        <v>1</v>
      </c>
      <c r="F24" s="22"/>
      <c r="G24" s="22">
        <v>0</v>
      </c>
      <c r="H24" s="22"/>
      <c r="I24" s="22">
        <v>0</v>
      </c>
      <c r="J24" s="22"/>
      <c r="K24" s="22">
        <v>0</v>
      </c>
      <c r="L24" s="22"/>
      <c r="M24" s="22">
        <v>0</v>
      </c>
      <c r="N24" s="22"/>
      <c r="O24" s="22">
        <v>0</v>
      </c>
      <c r="P24" s="22"/>
      <c r="Q24" s="22">
        <v>0</v>
      </c>
      <c r="R24" s="22"/>
      <c r="S24" s="22">
        <v>0</v>
      </c>
      <c r="U24" s="22">
        <v>2298409</v>
      </c>
    </row>
    <row r="25" spans="1:21" ht="18.75" x14ac:dyDescent="0.2">
      <c r="A25" s="7" t="s">
        <v>535</v>
      </c>
      <c r="C25" s="22">
        <v>0</v>
      </c>
      <c r="D25" s="22"/>
      <c r="E25" s="22">
        <v>1700</v>
      </c>
      <c r="F25" s="22"/>
      <c r="G25" s="22">
        <v>0</v>
      </c>
      <c r="H25" s="22"/>
      <c r="I25" s="22">
        <v>0</v>
      </c>
      <c r="J25" s="22"/>
      <c r="K25" s="22">
        <v>0</v>
      </c>
      <c r="L25" s="22"/>
      <c r="M25" s="22">
        <v>0</v>
      </c>
      <c r="N25" s="22"/>
      <c r="O25" s="22">
        <v>0</v>
      </c>
      <c r="P25" s="22"/>
      <c r="Q25" s="22">
        <v>0</v>
      </c>
      <c r="R25" s="22"/>
      <c r="S25" s="22">
        <v>0</v>
      </c>
      <c r="U25" s="22">
        <v>30928449</v>
      </c>
    </row>
    <row r="26" spans="1:21" ht="18.75" x14ac:dyDescent="0.2">
      <c r="A26" s="7" t="s">
        <v>536</v>
      </c>
      <c r="C26" s="22">
        <v>0</v>
      </c>
      <c r="D26" s="22"/>
      <c r="E26" s="22">
        <v>1800</v>
      </c>
      <c r="F26" s="22"/>
      <c r="G26" s="22">
        <v>0</v>
      </c>
      <c r="H26" s="22"/>
      <c r="I26" s="22">
        <v>0</v>
      </c>
      <c r="J26" s="22"/>
      <c r="K26" s="22">
        <v>0</v>
      </c>
      <c r="L26" s="22"/>
      <c r="M26" s="22">
        <v>0</v>
      </c>
      <c r="N26" s="22"/>
      <c r="O26" s="22">
        <v>0</v>
      </c>
      <c r="P26" s="22"/>
      <c r="Q26" s="22">
        <v>0</v>
      </c>
      <c r="R26" s="22"/>
      <c r="S26" s="22">
        <v>0</v>
      </c>
      <c r="U26" s="22">
        <v>96876</v>
      </c>
    </row>
    <row r="27" spans="1:21" ht="18.75" x14ac:dyDescent="0.2">
      <c r="A27" s="7" t="s">
        <v>518</v>
      </c>
      <c r="C27" s="22">
        <v>0</v>
      </c>
      <c r="D27" s="22"/>
      <c r="E27" s="22">
        <v>1900</v>
      </c>
      <c r="F27" s="22"/>
      <c r="G27" s="22">
        <v>0</v>
      </c>
      <c r="H27" s="22"/>
      <c r="I27" s="22">
        <v>0</v>
      </c>
      <c r="J27" s="22"/>
      <c r="K27" s="22">
        <v>0</v>
      </c>
      <c r="L27" s="22"/>
      <c r="M27" s="22">
        <v>0</v>
      </c>
      <c r="N27" s="22"/>
      <c r="O27" s="22">
        <v>0</v>
      </c>
      <c r="P27" s="22"/>
      <c r="Q27" s="22">
        <v>0</v>
      </c>
      <c r="R27" s="22"/>
      <c r="S27" s="22">
        <v>0</v>
      </c>
      <c r="U27" s="22">
        <v>534819068</v>
      </c>
    </row>
    <row r="28" spans="1:21" ht="18.75" x14ac:dyDescent="0.2">
      <c r="A28" s="7" t="s">
        <v>667</v>
      </c>
      <c r="C28" s="22">
        <v>0</v>
      </c>
      <c r="D28" s="22"/>
      <c r="E28" s="22">
        <v>2000</v>
      </c>
      <c r="F28" s="22"/>
      <c r="G28" s="22">
        <v>0</v>
      </c>
      <c r="H28" s="22"/>
      <c r="I28" s="22">
        <v>0</v>
      </c>
      <c r="J28" s="22"/>
      <c r="K28" s="22">
        <v>0</v>
      </c>
      <c r="L28" s="22"/>
      <c r="M28" s="22">
        <v>0</v>
      </c>
      <c r="N28" s="22"/>
      <c r="O28" s="22">
        <v>0</v>
      </c>
      <c r="P28" s="22"/>
      <c r="Q28" s="22">
        <v>0</v>
      </c>
      <c r="R28" s="22"/>
      <c r="S28" s="22">
        <v>0</v>
      </c>
      <c r="U28" s="22">
        <v>49820000</v>
      </c>
    </row>
    <row r="29" spans="1:21" ht="18.75" x14ac:dyDescent="0.2">
      <c r="A29" s="7" t="s">
        <v>515</v>
      </c>
      <c r="C29" s="22">
        <v>0</v>
      </c>
      <c r="D29" s="22"/>
      <c r="E29" s="22">
        <v>0</v>
      </c>
      <c r="F29" s="22"/>
      <c r="G29" s="22">
        <v>0</v>
      </c>
      <c r="H29" s="22"/>
      <c r="I29" s="22">
        <v>0</v>
      </c>
      <c r="J29" s="22"/>
      <c r="K29" s="22">
        <v>0</v>
      </c>
      <c r="L29" s="22"/>
      <c r="M29" s="22">
        <v>0</v>
      </c>
      <c r="N29" s="22"/>
      <c r="O29" s="22">
        <v>0</v>
      </c>
      <c r="P29" s="22"/>
      <c r="Q29" s="22">
        <v>0</v>
      </c>
      <c r="R29" s="22"/>
      <c r="S29" s="22">
        <v>0</v>
      </c>
      <c r="U29" s="22">
        <v>61544149</v>
      </c>
    </row>
    <row r="30" spans="1:21" ht="18.75" x14ac:dyDescent="0.2">
      <c r="A30" s="7" t="s">
        <v>516</v>
      </c>
      <c r="C30" s="22">
        <v>0</v>
      </c>
      <c r="D30" s="22"/>
      <c r="E30" s="22">
        <v>116.7546</v>
      </c>
      <c r="F30" s="22"/>
      <c r="G30" s="22">
        <v>0</v>
      </c>
      <c r="H30" s="22"/>
      <c r="I30" s="22">
        <v>0</v>
      </c>
      <c r="J30" s="22"/>
      <c r="K30" s="22">
        <v>0</v>
      </c>
      <c r="L30" s="22"/>
      <c r="M30" s="22">
        <v>0</v>
      </c>
      <c r="N30" s="22"/>
      <c r="O30" s="22">
        <v>0</v>
      </c>
      <c r="P30" s="22"/>
      <c r="Q30" s="22">
        <v>0</v>
      </c>
      <c r="R30" s="22"/>
      <c r="S30" s="22">
        <v>0</v>
      </c>
      <c r="U30" s="22">
        <v>980748</v>
      </c>
    </row>
    <row r="31" spans="1:21" ht="18.75" x14ac:dyDescent="0.2">
      <c r="A31" s="7" t="s">
        <v>517</v>
      </c>
      <c r="C31" s="22">
        <v>0</v>
      </c>
      <c r="D31" s="22"/>
      <c r="E31" s="22">
        <v>191.08080000000001</v>
      </c>
      <c r="F31" s="22"/>
      <c r="G31" s="22">
        <v>0</v>
      </c>
      <c r="H31" s="22"/>
      <c r="I31" s="22">
        <v>0</v>
      </c>
      <c r="J31" s="22"/>
      <c r="K31" s="22">
        <v>0</v>
      </c>
      <c r="L31" s="22"/>
      <c r="M31" s="22">
        <v>0</v>
      </c>
      <c r="N31" s="22"/>
      <c r="O31" s="22">
        <v>0</v>
      </c>
      <c r="P31" s="22"/>
      <c r="Q31" s="22">
        <v>0</v>
      </c>
      <c r="R31" s="22"/>
      <c r="S31" s="22">
        <v>0</v>
      </c>
      <c r="U31" s="22">
        <v>36536756</v>
      </c>
    </row>
    <row r="32" spans="1:21" ht="18.75" x14ac:dyDescent="0.2">
      <c r="A32" s="7" t="s">
        <v>176</v>
      </c>
      <c r="C32" s="22">
        <v>1000</v>
      </c>
      <c r="D32" s="22"/>
      <c r="E32" s="22">
        <v>231.4769</v>
      </c>
      <c r="F32" s="22"/>
      <c r="G32" s="22">
        <v>1700</v>
      </c>
      <c r="H32" s="22"/>
      <c r="I32" s="22">
        <v>1000000</v>
      </c>
      <c r="J32" s="22"/>
      <c r="K32" s="22">
        <v>2342767</v>
      </c>
      <c r="L32" s="22"/>
      <c r="M32" s="22">
        <v>850</v>
      </c>
      <c r="N32" s="22"/>
      <c r="O32" s="22">
        <v>8500</v>
      </c>
      <c r="P32" s="22"/>
      <c r="Q32" s="22">
        <v>257</v>
      </c>
      <c r="R32" s="22"/>
      <c r="S32" s="22">
        <v>347883</v>
      </c>
      <c r="U32" s="22">
        <v>357233</v>
      </c>
    </row>
    <row r="33" spans="1:21" ht="18.75" x14ac:dyDescent="0.2">
      <c r="A33" s="7" t="s">
        <v>178</v>
      </c>
      <c r="C33" s="22">
        <v>11000</v>
      </c>
      <c r="D33" s="22"/>
      <c r="E33" s="22">
        <v>260.4898</v>
      </c>
      <c r="F33" s="22"/>
      <c r="G33" s="22">
        <v>1800</v>
      </c>
      <c r="H33" s="22"/>
      <c r="I33" s="22">
        <v>5900000</v>
      </c>
      <c r="J33" s="22"/>
      <c r="K33" s="22">
        <v>25770431</v>
      </c>
      <c r="L33" s="22"/>
      <c r="M33" s="22">
        <v>9900</v>
      </c>
      <c r="N33" s="22"/>
      <c r="O33" s="22">
        <v>99000</v>
      </c>
      <c r="P33" s="22"/>
      <c r="Q33" s="22">
        <v>1518</v>
      </c>
      <c r="R33" s="22"/>
      <c r="S33" s="22">
        <v>-179331</v>
      </c>
      <c r="U33" s="22">
        <v>-70431</v>
      </c>
    </row>
    <row r="34" spans="1:21" ht="18.75" x14ac:dyDescent="0.2">
      <c r="A34" s="7" t="s">
        <v>599</v>
      </c>
      <c r="C34" s="22">
        <v>0</v>
      </c>
      <c r="D34" s="22"/>
      <c r="E34" s="22">
        <v>2200</v>
      </c>
      <c r="F34" s="22"/>
      <c r="G34" s="22">
        <v>0</v>
      </c>
      <c r="H34" s="22"/>
      <c r="I34" s="22">
        <v>0</v>
      </c>
      <c r="J34" s="22"/>
      <c r="K34" s="22">
        <v>0</v>
      </c>
      <c r="L34" s="22"/>
      <c r="M34" s="22">
        <v>0</v>
      </c>
      <c r="N34" s="22"/>
      <c r="O34" s="22">
        <v>0</v>
      </c>
      <c r="P34" s="22"/>
      <c r="Q34" s="22">
        <v>0</v>
      </c>
      <c r="R34" s="22"/>
      <c r="S34" s="22">
        <v>0</v>
      </c>
      <c r="U34" s="22">
        <v>900298759</v>
      </c>
    </row>
    <row r="35" spans="1:21" ht="18.75" x14ac:dyDescent="0.2">
      <c r="A35" s="7" t="s">
        <v>150</v>
      </c>
      <c r="C35" s="22">
        <v>1000</v>
      </c>
      <c r="D35" s="22"/>
      <c r="E35" s="22">
        <v>0</v>
      </c>
      <c r="F35" s="22"/>
      <c r="G35" s="22">
        <v>1900</v>
      </c>
      <c r="H35" s="22"/>
      <c r="I35" s="22">
        <v>800000</v>
      </c>
      <c r="J35" s="22"/>
      <c r="K35" s="22">
        <v>2342767</v>
      </c>
      <c r="L35" s="22"/>
      <c r="M35" s="22">
        <v>950</v>
      </c>
      <c r="N35" s="22"/>
      <c r="O35" s="22">
        <v>9500</v>
      </c>
      <c r="P35" s="22"/>
      <c r="Q35" s="22">
        <v>206</v>
      </c>
      <c r="R35" s="22"/>
      <c r="S35" s="22">
        <v>346783</v>
      </c>
      <c r="U35" s="22">
        <v>357233</v>
      </c>
    </row>
    <row r="36" spans="1:21" ht="18.75" x14ac:dyDescent="0.2">
      <c r="A36" s="7" t="s">
        <v>144</v>
      </c>
      <c r="C36" s="22">
        <v>300000</v>
      </c>
      <c r="D36" s="22"/>
      <c r="E36" s="22">
        <v>13.0769</v>
      </c>
      <c r="F36" s="22"/>
      <c r="G36" s="22">
        <v>2000</v>
      </c>
      <c r="H36" s="22"/>
      <c r="I36" s="22">
        <v>90400000</v>
      </c>
      <c r="J36" s="22"/>
      <c r="K36" s="22">
        <v>559921189</v>
      </c>
      <c r="L36" s="22"/>
      <c r="M36" s="22">
        <v>239000</v>
      </c>
      <c r="N36" s="22"/>
      <c r="O36" s="22">
        <v>2390000</v>
      </c>
      <c r="P36" s="22"/>
      <c r="Q36" s="22">
        <v>46554</v>
      </c>
      <c r="R36" s="22"/>
      <c r="S36" s="22">
        <v>5849811</v>
      </c>
      <c r="U36" s="22">
        <v>8478811</v>
      </c>
    </row>
    <row r="37" spans="1:21" ht="18.75" x14ac:dyDescent="0.2">
      <c r="A37" s="7" t="s">
        <v>600</v>
      </c>
      <c r="C37" s="22">
        <v>0</v>
      </c>
      <c r="D37" s="22"/>
      <c r="E37" s="22">
        <v>8</v>
      </c>
      <c r="F37" s="22"/>
      <c r="G37" s="22">
        <v>0</v>
      </c>
      <c r="H37" s="22"/>
      <c r="I37" s="22">
        <v>0</v>
      </c>
      <c r="J37" s="22"/>
      <c r="K37" s="22">
        <v>0</v>
      </c>
      <c r="L37" s="22"/>
      <c r="M37" s="22">
        <v>0</v>
      </c>
      <c r="N37" s="22"/>
      <c r="O37" s="22">
        <v>0</v>
      </c>
      <c r="P37" s="22"/>
      <c r="Q37" s="22">
        <v>0</v>
      </c>
      <c r="R37" s="22"/>
      <c r="S37" s="22">
        <v>0</v>
      </c>
      <c r="U37" s="22">
        <v>1943094173</v>
      </c>
    </row>
    <row r="38" spans="1:21" ht="18.75" x14ac:dyDescent="0.2">
      <c r="A38" s="7" t="s">
        <v>715</v>
      </c>
      <c r="C38" s="22">
        <v>0</v>
      </c>
      <c r="D38" s="22"/>
      <c r="E38" s="22">
        <v>12.0435</v>
      </c>
      <c r="F38" s="22"/>
      <c r="G38" s="22">
        <v>0</v>
      </c>
      <c r="H38" s="22"/>
      <c r="I38" s="22">
        <v>0</v>
      </c>
      <c r="J38" s="22"/>
      <c r="K38" s="22">
        <v>0</v>
      </c>
      <c r="L38" s="22"/>
      <c r="M38" s="22">
        <v>0</v>
      </c>
      <c r="N38" s="22"/>
      <c r="O38" s="22">
        <v>0</v>
      </c>
      <c r="P38" s="22"/>
      <c r="Q38" s="22">
        <v>0</v>
      </c>
      <c r="R38" s="22"/>
      <c r="S38" s="22">
        <v>0</v>
      </c>
      <c r="U38" s="22">
        <v>2439834474</v>
      </c>
    </row>
    <row r="39" spans="1:21" ht="18.75" x14ac:dyDescent="0.2">
      <c r="A39" s="7" t="s">
        <v>720</v>
      </c>
      <c r="C39" s="22">
        <v>0</v>
      </c>
      <c r="D39" s="22"/>
      <c r="E39" s="22">
        <v>16</v>
      </c>
      <c r="F39" s="22"/>
      <c r="G39" s="22">
        <v>0</v>
      </c>
      <c r="H39" s="22"/>
      <c r="I39" s="22">
        <v>0</v>
      </c>
      <c r="J39" s="22"/>
      <c r="K39" s="22">
        <v>0</v>
      </c>
      <c r="L39" s="22"/>
      <c r="M39" s="22">
        <v>0</v>
      </c>
      <c r="N39" s="22"/>
      <c r="O39" s="22">
        <v>0</v>
      </c>
      <c r="P39" s="22"/>
      <c r="Q39" s="22">
        <v>0</v>
      </c>
      <c r="R39" s="22"/>
      <c r="S39" s="22">
        <v>0</v>
      </c>
      <c r="U39" s="22">
        <v>-5841124526</v>
      </c>
    </row>
    <row r="40" spans="1:21" ht="18.75" x14ac:dyDescent="0.2">
      <c r="A40" s="7" t="s">
        <v>147</v>
      </c>
      <c r="C40" s="22">
        <v>84612000</v>
      </c>
      <c r="D40" s="22"/>
      <c r="E40" s="22">
        <v>33.490200000000002</v>
      </c>
      <c r="F40" s="22"/>
      <c r="G40" s="22">
        <v>2999.8020999999999</v>
      </c>
      <c r="H40" s="22"/>
      <c r="I40" s="22">
        <v>4426089000</v>
      </c>
      <c r="J40" s="22"/>
      <c r="K40" s="22">
        <v>12929728233</v>
      </c>
      <c r="L40" s="22"/>
      <c r="M40" s="22">
        <v>10314479</v>
      </c>
      <c r="N40" s="22"/>
      <c r="O40" s="22">
        <v>60709000</v>
      </c>
      <c r="P40" s="22"/>
      <c r="Q40" s="22">
        <v>6836400</v>
      </c>
      <c r="R40" s="22"/>
      <c r="S40" s="22">
        <v>-12913632340.299999</v>
      </c>
      <c r="U40" s="22">
        <v>-12846853812</v>
      </c>
    </row>
    <row r="41" spans="1:21" ht="18.75" x14ac:dyDescent="0.2">
      <c r="A41" s="7" t="s">
        <v>601</v>
      </c>
      <c r="C41" s="22">
        <v>0</v>
      </c>
      <c r="D41" s="22"/>
      <c r="E41" s="22">
        <v>43.1492</v>
      </c>
      <c r="F41" s="22"/>
      <c r="G41" s="22">
        <v>0</v>
      </c>
      <c r="H41" s="22"/>
      <c r="I41" s="22">
        <v>0</v>
      </c>
      <c r="J41" s="22"/>
      <c r="K41" s="22">
        <v>0</v>
      </c>
      <c r="L41" s="22"/>
      <c r="M41" s="22">
        <v>0</v>
      </c>
      <c r="N41" s="22"/>
      <c r="O41" s="22">
        <v>0</v>
      </c>
      <c r="P41" s="22"/>
      <c r="Q41" s="22">
        <v>0</v>
      </c>
      <c r="R41" s="22"/>
      <c r="S41" s="22">
        <v>0</v>
      </c>
      <c r="U41" s="22">
        <v>6979688551</v>
      </c>
    </row>
    <row r="42" spans="1:21" ht="18.75" x14ac:dyDescent="0.2">
      <c r="A42" s="7" t="s">
        <v>716</v>
      </c>
      <c r="C42" s="22">
        <v>0</v>
      </c>
      <c r="D42" s="22"/>
      <c r="E42" s="22">
        <v>50.617899999999999</v>
      </c>
      <c r="F42" s="22"/>
      <c r="G42" s="22">
        <v>0</v>
      </c>
      <c r="H42" s="22"/>
      <c r="I42" s="22">
        <v>0</v>
      </c>
      <c r="J42" s="22"/>
      <c r="K42" s="22">
        <v>0</v>
      </c>
      <c r="L42" s="22"/>
      <c r="M42" s="22">
        <v>0</v>
      </c>
      <c r="N42" s="22"/>
      <c r="O42" s="22">
        <v>0</v>
      </c>
      <c r="P42" s="22"/>
      <c r="Q42" s="22">
        <v>0</v>
      </c>
      <c r="R42" s="22"/>
      <c r="S42" s="22">
        <v>0</v>
      </c>
      <c r="U42" s="22">
        <v>22390776496</v>
      </c>
    </row>
    <row r="43" spans="1:21" ht="18.75" x14ac:dyDescent="0.2">
      <c r="A43" s="7" t="s">
        <v>721</v>
      </c>
      <c r="C43" s="22">
        <v>0</v>
      </c>
      <c r="D43" s="22"/>
      <c r="E43" s="22">
        <v>58.865600000000001</v>
      </c>
      <c r="F43" s="22"/>
      <c r="G43" s="22">
        <v>0</v>
      </c>
      <c r="H43" s="22"/>
      <c r="I43" s="22">
        <v>0</v>
      </c>
      <c r="J43" s="22"/>
      <c r="K43" s="22">
        <v>0</v>
      </c>
      <c r="L43" s="22"/>
      <c r="M43" s="22">
        <v>0</v>
      </c>
      <c r="N43" s="22"/>
      <c r="O43" s="22">
        <v>0</v>
      </c>
      <c r="P43" s="22"/>
      <c r="Q43" s="22">
        <v>0</v>
      </c>
      <c r="R43" s="22"/>
      <c r="S43" s="22">
        <v>0</v>
      </c>
      <c r="U43" s="22">
        <v>5723640855</v>
      </c>
    </row>
    <row r="44" spans="1:21" ht="18.75" x14ac:dyDescent="0.2">
      <c r="A44" s="7" t="s">
        <v>723</v>
      </c>
      <c r="C44" s="22">
        <v>0</v>
      </c>
      <c r="D44" s="22"/>
      <c r="E44" s="22">
        <v>2400</v>
      </c>
      <c r="F44" s="22"/>
      <c r="G44" s="22">
        <v>0</v>
      </c>
      <c r="H44" s="22"/>
      <c r="I44" s="22">
        <v>0</v>
      </c>
      <c r="J44" s="22"/>
      <c r="K44" s="22">
        <v>0</v>
      </c>
      <c r="L44" s="22"/>
      <c r="M44" s="22">
        <v>0</v>
      </c>
      <c r="N44" s="22"/>
      <c r="O44" s="22">
        <v>0</v>
      </c>
      <c r="P44" s="22"/>
      <c r="Q44" s="22">
        <v>0</v>
      </c>
      <c r="R44" s="22"/>
      <c r="S44" s="22">
        <v>0</v>
      </c>
      <c r="U44" s="22">
        <v>11229706892</v>
      </c>
    </row>
    <row r="45" spans="1:21" ht="18.75" x14ac:dyDescent="0.2">
      <c r="A45" s="7" t="s">
        <v>145</v>
      </c>
      <c r="C45" s="22">
        <v>195490000</v>
      </c>
      <c r="D45" s="22"/>
      <c r="E45" s="22">
        <v>0</v>
      </c>
      <c r="F45" s="22"/>
      <c r="G45" s="22">
        <v>2635.2433000000001</v>
      </c>
      <c r="H45" s="22"/>
      <c r="I45" s="22">
        <v>7093072489</v>
      </c>
      <c r="J45" s="22"/>
      <c r="K45" s="22">
        <v>74670996196</v>
      </c>
      <c r="L45" s="22"/>
      <c r="M45" s="22">
        <v>39355076</v>
      </c>
      <c r="N45" s="22"/>
      <c r="O45" s="22">
        <v>382476000</v>
      </c>
      <c r="P45" s="22"/>
      <c r="Q45" s="22">
        <v>19006720</v>
      </c>
      <c r="R45" s="22"/>
      <c r="S45" s="22">
        <v>4192284710.9000001</v>
      </c>
      <c r="U45" s="22">
        <v>4673488897</v>
      </c>
    </row>
    <row r="46" spans="1:21" ht="18.75" x14ac:dyDescent="0.2">
      <c r="A46" s="7" t="s">
        <v>602</v>
      </c>
      <c r="C46" s="22">
        <v>0</v>
      </c>
      <c r="D46" s="22"/>
      <c r="E46" s="22">
        <v>4.9997999999999996</v>
      </c>
      <c r="F46" s="22"/>
      <c r="G46" s="22">
        <v>0</v>
      </c>
      <c r="H46" s="22"/>
      <c r="I46" s="22">
        <v>0</v>
      </c>
      <c r="J46" s="22"/>
      <c r="K46" s="22">
        <v>0</v>
      </c>
      <c r="L46" s="22"/>
      <c r="M46" s="22">
        <v>0</v>
      </c>
      <c r="N46" s="22"/>
      <c r="O46" s="22">
        <v>0</v>
      </c>
      <c r="P46" s="22"/>
      <c r="Q46" s="22">
        <v>0</v>
      </c>
      <c r="R46" s="22"/>
      <c r="S46" s="22">
        <v>0</v>
      </c>
      <c r="U46" s="22">
        <v>16444938642</v>
      </c>
    </row>
    <row r="47" spans="1:21" ht="18.75" x14ac:dyDescent="0.2">
      <c r="A47" s="7" t="s">
        <v>717</v>
      </c>
      <c r="C47" s="22">
        <v>0</v>
      </c>
      <c r="D47" s="22"/>
      <c r="E47" s="22">
        <v>4</v>
      </c>
      <c r="F47" s="22"/>
      <c r="G47" s="22">
        <v>0</v>
      </c>
      <c r="H47" s="22"/>
      <c r="I47" s="22">
        <v>0</v>
      </c>
      <c r="J47" s="22"/>
      <c r="K47" s="22">
        <v>0</v>
      </c>
      <c r="L47" s="22"/>
      <c r="M47" s="22">
        <v>0</v>
      </c>
      <c r="N47" s="22"/>
      <c r="O47" s="22">
        <v>0</v>
      </c>
      <c r="P47" s="22"/>
      <c r="Q47" s="22">
        <v>0</v>
      </c>
      <c r="R47" s="22"/>
      <c r="S47" s="22">
        <v>0</v>
      </c>
      <c r="U47" s="22">
        <v>16555509658</v>
      </c>
    </row>
    <row r="48" spans="1:21" ht="18.75" x14ac:dyDescent="0.2">
      <c r="A48" s="7" t="s">
        <v>722</v>
      </c>
      <c r="C48" s="22">
        <v>0</v>
      </c>
      <c r="D48" s="22"/>
      <c r="E48" s="22">
        <v>3.25</v>
      </c>
      <c r="F48" s="22"/>
      <c r="G48" s="22">
        <v>0</v>
      </c>
      <c r="H48" s="22"/>
      <c r="I48" s="22">
        <v>0</v>
      </c>
      <c r="J48" s="22"/>
      <c r="K48" s="22">
        <v>0</v>
      </c>
      <c r="L48" s="22"/>
      <c r="M48" s="22">
        <v>0</v>
      </c>
      <c r="N48" s="22"/>
      <c r="O48" s="22">
        <v>0</v>
      </c>
      <c r="P48" s="22"/>
      <c r="Q48" s="22">
        <v>0</v>
      </c>
      <c r="R48" s="22"/>
      <c r="S48" s="22">
        <v>0</v>
      </c>
      <c r="U48" s="22">
        <v>42321000</v>
      </c>
    </row>
    <row r="49" spans="1:21" ht="18.75" x14ac:dyDescent="0.2">
      <c r="A49" s="7" t="s">
        <v>724</v>
      </c>
      <c r="C49" s="22">
        <v>0</v>
      </c>
      <c r="D49" s="22"/>
      <c r="E49" s="22">
        <v>2.4279000000000002</v>
      </c>
      <c r="F49" s="22"/>
      <c r="G49" s="22">
        <v>0</v>
      </c>
      <c r="H49" s="22"/>
      <c r="I49" s="22">
        <v>0</v>
      </c>
      <c r="J49" s="22"/>
      <c r="K49" s="22">
        <v>0</v>
      </c>
      <c r="L49" s="22"/>
      <c r="M49" s="22">
        <v>0</v>
      </c>
      <c r="N49" s="22"/>
      <c r="O49" s="22">
        <v>0</v>
      </c>
      <c r="P49" s="22"/>
      <c r="Q49" s="22">
        <v>0</v>
      </c>
      <c r="R49" s="22"/>
      <c r="S49" s="22">
        <v>0</v>
      </c>
      <c r="U49" s="22">
        <v>3870078259</v>
      </c>
    </row>
    <row r="50" spans="1:21" ht="18.75" x14ac:dyDescent="0.2">
      <c r="A50" s="7" t="s">
        <v>68</v>
      </c>
      <c r="C50" s="22">
        <v>66538000</v>
      </c>
      <c r="D50" s="22"/>
      <c r="E50" s="22">
        <v>13.058999999999999</v>
      </c>
      <c r="F50" s="22"/>
      <c r="G50" s="22">
        <v>14.677700000000002</v>
      </c>
      <c r="H50" s="22"/>
      <c r="I50" s="22">
        <v>2344064998</v>
      </c>
      <c r="J50" s="22"/>
      <c r="K50" s="22">
        <v>0</v>
      </c>
      <c r="L50" s="22"/>
      <c r="M50" s="22">
        <v>51075</v>
      </c>
      <c r="N50" s="22"/>
      <c r="O50" s="22">
        <v>0</v>
      </c>
      <c r="P50" s="22"/>
      <c r="Q50" s="22">
        <v>2413540</v>
      </c>
      <c r="R50" s="22"/>
      <c r="S50" s="22">
        <v>2144734540.9000001</v>
      </c>
      <c r="U50" s="22">
        <v>2141071056</v>
      </c>
    </row>
    <row r="51" spans="1:21" ht="18.75" x14ac:dyDescent="0.2">
      <c r="A51" s="7" t="s">
        <v>606</v>
      </c>
      <c r="C51" s="22">
        <v>0</v>
      </c>
      <c r="D51" s="22"/>
      <c r="E51" s="22">
        <v>15</v>
      </c>
      <c r="F51" s="22"/>
      <c r="G51" s="22">
        <v>0</v>
      </c>
      <c r="H51" s="22"/>
      <c r="I51" s="22">
        <v>0</v>
      </c>
      <c r="J51" s="22"/>
      <c r="K51" s="22">
        <v>0</v>
      </c>
      <c r="L51" s="22"/>
      <c r="M51" s="22">
        <v>0</v>
      </c>
      <c r="N51" s="22"/>
      <c r="O51" s="22">
        <v>0</v>
      </c>
      <c r="P51" s="22"/>
      <c r="Q51" s="22">
        <v>0</v>
      </c>
      <c r="R51" s="22"/>
      <c r="S51" s="22">
        <v>0</v>
      </c>
      <c r="U51" s="22">
        <v>69706371</v>
      </c>
    </row>
    <row r="52" spans="1:21" ht="18.75" x14ac:dyDescent="0.2">
      <c r="A52" s="7" t="s">
        <v>718</v>
      </c>
      <c r="C52" s="22">
        <v>0</v>
      </c>
      <c r="D52" s="22"/>
      <c r="E52" s="22">
        <v>13</v>
      </c>
      <c r="F52" s="22"/>
      <c r="G52" s="22">
        <v>0</v>
      </c>
      <c r="H52" s="22"/>
      <c r="I52" s="22">
        <v>0</v>
      </c>
      <c r="J52" s="22"/>
      <c r="K52" s="22">
        <v>0</v>
      </c>
      <c r="L52" s="22"/>
      <c r="M52" s="22">
        <v>0</v>
      </c>
      <c r="N52" s="22"/>
      <c r="O52" s="22">
        <v>0</v>
      </c>
      <c r="P52" s="22"/>
      <c r="Q52" s="22">
        <v>0</v>
      </c>
      <c r="R52" s="22"/>
      <c r="S52" s="22">
        <v>0</v>
      </c>
      <c r="U52" s="22">
        <v>20194880</v>
      </c>
    </row>
    <row r="53" spans="1:21" ht="18.75" x14ac:dyDescent="0.2">
      <c r="A53" s="7" t="s">
        <v>719</v>
      </c>
      <c r="C53" s="22">
        <v>0</v>
      </c>
      <c r="D53" s="22"/>
      <c r="E53" s="22">
        <v>186.2807</v>
      </c>
      <c r="F53" s="22"/>
      <c r="G53" s="22">
        <v>0</v>
      </c>
      <c r="H53" s="22"/>
      <c r="I53" s="22">
        <v>0</v>
      </c>
      <c r="J53" s="22"/>
      <c r="K53" s="22">
        <v>0</v>
      </c>
      <c r="L53" s="22"/>
      <c r="M53" s="22">
        <v>0</v>
      </c>
      <c r="N53" s="22"/>
      <c r="O53" s="22">
        <v>0</v>
      </c>
      <c r="P53" s="22"/>
      <c r="Q53" s="22">
        <v>0</v>
      </c>
      <c r="R53" s="22"/>
      <c r="S53" s="22">
        <v>0</v>
      </c>
      <c r="U53" s="22">
        <v>229223854</v>
      </c>
    </row>
    <row r="54" spans="1:21" ht="18.75" x14ac:dyDescent="0.2">
      <c r="A54" s="7" t="s">
        <v>573</v>
      </c>
      <c r="C54" s="22">
        <v>0</v>
      </c>
      <c r="D54" s="22"/>
      <c r="E54" s="22">
        <v>128</v>
      </c>
      <c r="F54" s="22"/>
      <c r="G54" s="22">
        <v>0</v>
      </c>
      <c r="H54" s="22"/>
      <c r="I54" s="22">
        <v>0</v>
      </c>
      <c r="J54" s="22"/>
      <c r="K54" s="22">
        <v>0</v>
      </c>
      <c r="L54" s="22"/>
      <c r="M54" s="22">
        <v>0</v>
      </c>
      <c r="N54" s="22"/>
      <c r="O54" s="22">
        <v>0</v>
      </c>
      <c r="P54" s="22"/>
      <c r="Q54" s="22">
        <v>0</v>
      </c>
      <c r="R54" s="22"/>
      <c r="S54" s="22">
        <v>0</v>
      </c>
      <c r="U54" s="22">
        <v>429056866</v>
      </c>
    </row>
    <row r="55" spans="1:21" ht="18.75" x14ac:dyDescent="0.2">
      <c r="A55" s="7" t="s">
        <v>540</v>
      </c>
      <c r="C55" s="22">
        <v>0</v>
      </c>
      <c r="D55" s="22"/>
      <c r="E55" s="22">
        <v>97.053399999999996</v>
      </c>
      <c r="F55" s="22"/>
      <c r="G55" s="22">
        <v>0</v>
      </c>
      <c r="H55" s="22"/>
      <c r="I55" s="22">
        <v>0</v>
      </c>
      <c r="J55" s="22"/>
      <c r="K55" s="22">
        <v>0</v>
      </c>
      <c r="L55" s="22"/>
      <c r="M55" s="22">
        <v>0</v>
      </c>
      <c r="N55" s="22"/>
      <c r="O55" s="22">
        <v>0</v>
      </c>
      <c r="P55" s="22"/>
      <c r="Q55" s="22">
        <v>0</v>
      </c>
      <c r="R55" s="22"/>
      <c r="S55" s="22">
        <v>0</v>
      </c>
      <c r="U55" s="22">
        <v>6674386</v>
      </c>
    </row>
    <row r="56" spans="1:21" ht="18.75" x14ac:dyDescent="0.2">
      <c r="A56" s="7" t="s">
        <v>566</v>
      </c>
      <c r="C56" s="22">
        <v>0</v>
      </c>
      <c r="D56" s="22"/>
      <c r="E56" s="22">
        <v>288.38049999999998</v>
      </c>
      <c r="F56" s="22"/>
      <c r="G56" s="22">
        <v>0</v>
      </c>
      <c r="H56" s="22"/>
      <c r="I56" s="22">
        <v>0</v>
      </c>
      <c r="J56" s="22"/>
      <c r="K56" s="22">
        <v>0</v>
      </c>
      <c r="L56" s="22"/>
      <c r="M56" s="22">
        <v>0</v>
      </c>
      <c r="N56" s="22"/>
      <c r="O56" s="22">
        <v>0</v>
      </c>
      <c r="P56" s="22"/>
      <c r="Q56" s="22">
        <v>0</v>
      </c>
      <c r="R56" s="22"/>
      <c r="S56" s="22">
        <v>0</v>
      </c>
      <c r="U56" s="22">
        <v>337281204</v>
      </c>
    </row>
    <row r="57" spans="1:21" ht="18.75" x14ac:dyDescent="0.2">
      <c r="A57" s="7" t="s">
        <v>698</v>
      </c>
      <c r="C57" s="22">
        <v>0</v>
      </c>
      <c r="D57" s="22"/>
      <c r="E57" s="22">
        <v>535</v>
      </c>
      <c r="F57" s="22"/>
      <c r="G57" s="22">
        <v>0</v>
      </c>
      <c r="H57" s="22"/>
      <c r="I57" s="22">
        <v>0</v>
      </c>
      <c r="J57" s="22"/>
      <c r="K57" s="22">
        <v>0</v>
      </c>
      <c r="L57" s="22"/>
      <c r="M57" s="22">
        <v>0</v>
      </c>
      <c r="N57" s="22"/>
      <c r="O57" s="22">
        <v>0</v>
      </c>
      <c r="P57" s="22"/>
      <c r="Q57" s="22">
        <v>0</v>
      </c>
      <c r="R57" s="22"/>
      <c r="S57" s="22">
        <v>0</v>
      </c>
      <c r="U57" s="22">
        <v>-621101</v>
      </c>
    </row>
    <row r="58" spans="1:21" ht="18.75" x14ac:dyDescent="0.2">
      <c r="A58" s="7" t="s">
        <v>118</v>
      </c>
      <c r="C58" s="22">
        <v>8000</v>
      </c>
      <c r="D58" s="22"/>
      <c r="E58" s="22">
        <v>67</v>
      </c>
      <c r="F58" s="22"/>
      <c r="G58" s="22">
        <v>1900</v>
      </c>
      <c r="H58" s="22"/>
      <c r="I58" s="22">
        <v>7104000</v>
      </c>
      <c r="J58" s="22"/>
      <c r="K58" s="22">
        <v>5417138</v>
      </c>
      <c r="L58" s="22"/>
      <c r="M58" s="22">
        <v>1900</v>
      </c>
      <c r="N58" s="22"/>
      <c r="O58" s="22">
        <v>19000</v>
      </c>
      <c r="P58" s="22"/>
      <c r="Q58" s="22">
        <v>3656</v>
      </c>
      <c r="R58" s="22"/>
      <c r="S58" s="22">
        <v>5465962</v>
      </c>
      <c r="U58" s="22">
        <v>5486862</v>
      </c>
    </row>
    <row r="59" spans="1:21" ht="18.75" x14ac:dyDescent="0.2">
      <c r="A59" s="7" t="s">
        <v>541</v>
      </c>
      <c r="C59" s="22">
        <v>0</v>
      </c>
      <c r="D59" s="22"/>
      <c r="E59" s="22">
        <v>43.176499999999997</v>
      </c>
      <c r="F59" s="22"/>
      <c r="G59" s="22">
        <v>0</v>
      </c>
      <c r="H59" s="22"/>
      <c r="I59" s="22">
        <v>0</v>
      </c>
      <c r="J59" s="22"/>
      <c r="K59" s="22">
        <v>0</v>
      </c>
      <c r="L59" s="22"/>
      <c r="M59" s="22">
        <v>0</v>
      </c>
      <c r="N59" s="22"/>
      <c r="O59" s="22">
        <v>0</v>
      </c>
      <c r="P59" s="22"/>
      <c r="Q59" s="22">
        <v>0</v>
      </c>
      <c r="R59" s="22"/>
      <c r="S59" s="22">
        <v>0</v>
      </c>
      <c r="U59" s="22">
        <v>138482382</v>
      </c>
    </row>
    <row r="60" spans="1:21" ht="18.75" x14ac:dyDescent="0.2">
      <c r="A60" s="7" t="s">
        <v>567</v>
      </c>
      <c r="C60" s="22">
        <v>0</v>
      </c>
      <c r="D60" s="22"/>
      <c r="E60" s="22">
        <v>48.285699999999999</v>
      </c>
      <c r="F60" s="22"/>
      <c r="G60" s="22">
        <v>0</v>
      </c>
      <c r="H60" s="22"/>
      <c r="I60" s="22">
        <v>0</v>
      </c>
      <c r="J60" s="22"/>
      <c r="K60" s="22">
        <v>0</v>
      </c>
      <c r="L60" s="22"/>
      <c r="M60" s="22">
        <v>0</v>
      </c>
      <c r="N60" s="22"/>
      <c r="O60" s="22">
        <v>0</v>
      </c>
      <c r="P60" s="22"/>
      <c r="Q60" s="22">
        <v>0</v>
      </c>
      <c r="R60" s="22"/>
      <c r="S60" s="22">
        <v>0</v>
      </c>
      <c r="U60" s="22">
        <v>3997515367</v>
      </c>
    </row>
    <row r="61" spans="1:21" ht="18.75" x14ac:dyDescent="0.2">
      <c r="A61" s="7" t="s">
        <v>159</v>
      </c>
      <c r="C61" s="22">
        <v>1458000</v>
      </c>
      <c r="D61" s="22"/>
      <c r="E61" s="22">
        <v>30.922799999999999</v>
      </c>
      <c r="F61" s="22"/>
      <c r="G61" s="22">
        <v>2000</v>
      </c>
      <c r="H61" s="22"/>
      <c r="I61" s="22">
        <v>1096740000</v>
      </c>
      <c r="J61" s="22"/>
      <c r="K61" s="22">
        <v>1105096188</v>
      </c>
      <c r="L61" s="22"/>
      <c r="M61" s="22">
        <v>408000</v>
      </c>
      <c r="N61" s="22"/>
      <c r="O61" s="22">
        <v>4080000</v>
      </c>
      <c r="P61" s="22"/>
      <c r="Q61" s="22">
        <v>564800</v>
      </c>
      <c r="R61" s="22"/>
      <c r="S61" s="22">
        <v>803155812</v>
      </c>
      <c r="U61" s="22">
        <v>807643812</v>
      </c>
    </row>
    <row r="62" spans="1:21" ht="18.75" x14ac:dyDescent="0.2">
      <c r="A62" s="7" t="s">
        <v>542</v>
      </c>
      <c r="C62" s="22">
        <v>0</v>
      </c>
      <c r="D62" s="22"/>
      <c r="E62" s="22">
        <v>40.225900000000003</v>
      </c>
      <c r="F62" s="22"/>
      <c r="G62" s="22">
        <v>0</v>
      </c>
      <c r="H62" s="22"/>
      <c r="I62" s="22">
        <v>0</v>
      </c>
      <c r="J62" s="22"/>
      <c r="K62" s="22">
        <v>0</v>
      </c>
      <c r="L62" s="22"/>
      <c r="M62" s="22">
        <v>0</v>
      </c>
      <c r="N62" s="22"/>
      <c r="O62" s="22">
        <v>0</v>
      </c>
      <c r="P62" s="22"/>
      <c r="Q62" s="22">
        <v>0</v>
      </c>
      <c r="R62" s="22"/>
      <c r="S62" s="22">
        <v>0</v>
      </c>
      <c r="U62" s="22">
        <v>-22595148</v>
      </c>
    </row>
    <row r="63" spans="1:21" ht="18.75" x14ac:dyDescent="0.2">
      <c r="A63" s="7" t="s">
        <v>568</v>
      </c>
      <c r="C63" s="22">
        <v>0</v>
      </c>
      <c r="D63" s="22"/>
      <c r="E63" s="22">
        <v>50.610599999999998</v>
      </c>
      <c r="F63" s="22"/>
      <c r="G63" s="22">
        <v>0</v>
      </c>
      <c r="H63" s="22"/>
      <c r="I63" s="22">
        <v>0</v>
      </c>
      <c r="J63" s="22"/>
      <c r="K63" s="22">
        <v>0</v>
      </c>
      <c r="L63" s="22"/>
      <c r="M63" s="22">
        <v>0</v>
      </c>
      <c r="N63" s="22"/>
      <c r="O63" s="22">
        <v>0</v>
      </c>
      <c r="P63" s="22"/>
      <c r="Q63" s="22">
        <v>0</v>
      </c>
      <c r="R63" s="22"/>
      <c r="S63" s="22">
        <v>0</v>
      </c>
      <c r="U63" s="22">
        <v>412295378</v>
      </c>
    </row>
    <row r="64" spans="1:21" ht="18.75" x14ac:dyDescent="0.2">
      <c r="A64" s="7" t="s">
        <v>689</v>
      </c>
      <c r="C64" s="22">
        <v>0</v>
      </c>
      <c r="D64" s="22"/>
      <c r="E64" s="22">
        <v>125.8308</v>
      </c>
      <c r="F64" s="22"/>
      <c r="G64" s="22">
        <v>0</v>
      </c>
      <c r="H64" s="22"/>
      <c r="I64" s="22">
        <v>0</v>
      </c>
      <c r="J64" s="22"/>
      <c r="K64" s="22">
        <v>0</v>
      </c>
      <c r="L64" s="22"/>
      <c r="M64" s="22">
        <v>0</v>
      </c>
      <c r="N64" s="22"/>
      <c r="O64" s="22">
        <v>0</v>
      </c>
      <c r="P64" s="22"/>
      <c r="Q64" s="22">
        <v>0</v>
      </c>
      <c r="R64" s="22"/>
      <c r="S64" s="22">
        <v>0</v>
      </c>
      <c r="U64" s="22">
        <v>21524582</v>
      </c>
    </row>
    <row r="65" spans="1:21" ht="18.75" x14ac:dyDescent="0.2">
      <c r="A65" s="7" t="s">
        <v>692</v>
      </c>
      <c r="C65" s="22">
        <v>0</v>
      </c>
      <c r="D65" s="22"/>
      <c r="E65" s="22">
        <v>145.32499999999999</v>
      </c>
      <c r="F65" s="22"/>
      <c r="G65" s="22">
        <v>0</v>
      </c>
      <c r="H65" s="22"/>
      <c r="I65" s="22">
        <v>0</v>
      </c>
      <c r="J65" s="22"/>
      <c r="K65" s="22">
        <v>0</v>
      </c>
      <c r="L65" s="22"/>
      <c r="M65" s="22">
        <v>0</v>
      </c>
      <c r="N65" s="22"/>
      <c r="O65" s="22">
        <v>0</v>
      </c>
      <c r="P65" s="22"/>
      <c r="Q65" s="22">
        <v>0</v>
      </c>
      <c r="R65" s="22"/>
      <c r="S65" s="22">
        <v>0</v>
      </c>
      <c r="U65" s="22">
        <v>-18954780</v>
      </c>
    </row>
    <row r="66" spans="1:21" ht="18.75" x14ac:dyDescent="0.2">
      <c r="A66" s="7" t="s">
        <v>699</v>
      </c>
      <c r="C66" s="22">
        <v>0</v>
      </c>
      <c r="D66" s="22"/>
      <c r="E66" s="22">
        <v>12.973699999999999</v>
      </c>
      <c r="F66" s="22"/>
      <c r="G66" s="22">
        <v>0</v>
      </c>
      <c r="H66" s="22"/>
      <c r="I66" s="22">
        <v>0</v>
      </c>
      <c r="J66" s="22"/>
      <c r="K66" s="22">
        <v>0</v>
      </c>
      <c r="L66" s="22"/>
      <c r="M66" s="22">
        <v>0</v>
      </c>
      <c r="N66" s="22"/>
      <c r="O66" s="22">
        <v>0</v>
      </c>
      <c r="P66" s="22"/>
      <c r="Q66" s="22">
        <v>0</v>
      </c>
      <c r="R66" s="22"/>
      <c r="S66" s="22">
        <v>0</v>
      </c>
      <c r="U66" s="22">
        <v>-2117059</v>
      </c>
    </row>
    <row r="67" spans="1:21" ht="18.75" x14ac:dyDescent="0.2">
      <c r="A67" s="7" t="s">
        <v>168</v>
      </c>
      <c r="C67" s="22">
        <v>45000</v>
      </c>
      <c r="D67" s="22"/>
      <c r="E67" s="22">
        <v>13.818199999999999</v>
      </c>
      <c r="F67" s="22"/>
      <c r="G67" s="22">
        <v>0</v>
      </c>
      <c r="H67" s="22"/>
      <c r="I67" s="22">
        <v>10350000</v>
      </c>
      <c r="J67" s="22"/>
      <c r="K67" s="22">
        <v>0</v>
      </c>
      <c r="L67" s="22"/>
      <c r="M67" s="22">
        <v>0</v>
      </c>
      <c r="N67" s="22"/>
      <c r="O67" s="22">
        <v>0</v>
      </c>
      <c r="P67" s="22"/>
      <c r="Q67" s="22">
        <v>2664</v>
      </c>
      <c r="R67" s="22"/>
      <c r="S67" s="22">
        <v>10350000</v>
      </c>
      <c r="U67" s="22">
        <v>10350000</v>
      </c>
    </row>
    <row r="68" spans="1:21" ht="18.75" x14ac:dyDescent="0.2">
      <c r="A68" s="7" t="s">
        <v>729</v>
      </c>
      <c r="C68" s="22">
        <v>38152000</v>
      </c>
      <c r="D68" s="22"/>
      <c r="E68" s="22">
        <v>29</v>
      </c>
      <c r="F68" s="22"/>
      <c r="G68" s="22">
        <v>1234.7146</v>
      </c>
      <c r="H68" s="22"/>
      <c r="I68" s="22">
        <v>4447080000</v>
      </c>
      <c r="J68" s="22"/>
      <c r="K68" s="22">
        <v>0</v>
      </c>
      <c r="L68" s="22"/>
      <c r="M68" s="22">
        <v>2352898</v>
      </c>
      <c r="N68" s="22"/>
      <c r="O68" s="22">
        <v>0</v>
      </c>
      <c r="P68" s="22"/>
      <c r="Q68" s="22">
        <v>5724670</v>
      </c>
      <c r="R68" s="22"/>
      <c r="S68" s="22">
        <v>-4693603641.1000004</v>
      </c>
      <c r="U68" s="22">
        <v>-4693604898</v>
      </c>
    </row>
    <row r="69" spans="1:21" ht="18.75" x14ac:dyDescent="0.2">
      <c r="A69" s="7" t="s">
        <v>241</v>
      </c>
      <c r="C69" s="22">
        <v>25268000</v>
      </c>
      <c r="D69" s="22"/>
      <c r="E69" s="22">
        <v>10.490600000000001</v>
      </c>
      <c r="F69" s="22"/>
      <c r="G69" s="22">
        <v>1396.7363</v>
      </c>
      <c r="H69" s="22"/>
      <c r="I69" s="22">
        <v>4217225906</v>
      </c>
      <c r="J69" s="22"/>
      <c r="K69" s="22">
        <v>0</v>
      </c>
      <c r="L69" s="22"/>
      <c r="M69" s="22">
        <v>4551212</v>
      </c>
      <c r="N69" s="22"/>
      <c r="O69" s="22">
        <v>0</v>
      </c>
      <c r="P69" s="22"/>
      <c r="Q69" s="22">
        <v>2238862</v>
      </c>
      <c r="R69" s="22"/>
      <c r="S69" s="22">
        <v>-13462374397.1</v>
      </c>
      <c r="U69" s="22">
        <v>0</v>
      </c>
    </row>
    <row r="70" spans="1:21" ht="18.75" x14ac:dyDescent="0.2">
      <c r="A70" s="7" t="s">
        <v>177</v>
      </c>
      <c r="C70" s="22">
        <v>4005000</v>
      </c>
      <c r="D70" s="22"/>
      <c r="E70" s="22">
        <v>14.997</v>
      </c>
      <c r="F70" s="22"/>
      <c r="G70" s="22">
        <v>500</v>
      </c>
      <c r="H70" s="22"/>
      <c r="I70" s="22">
        <v>1569095577</v>
      </c>
      <c r="J70" s="22"/>
      <c r="K70" s="22">
        <v>0</v>
      </c>
      <c r="L70" s="22"/>
      <c r="M70" s="22">
        <v>515639</v>
      </c>
      <c r="N70" s="22"/>
      <c r="O70" s="22">
        <v>0</v>
      </c>
      <c r="P70" s="22"/>
      <c r="Q70" s="22">
        <v>2833915</v>
      </c>
      <c r="R70" s="22"/>
      <c r="S70" s="22">
        <v>-433920062</v>
      </c>
      <c r="U70" s="22">
        <v>-433920062</v>
      </c>
    </row>
    <row r="71" spans="1:21" ht="18.75" x14ac:dyDescent="0.2">
      <c r="A71" s="7" t="s">
        <v>543</v>
      </c>
      <c r="C71" s="22">
        <v>0</v>
      </c>
      <c r="D71" s="22"/>
      <c r="E71" s="22">
        <v>2.25</v>
      </c>
      <c r="F71" s="22"/>
      <c r="G71" s="22">
        <v>0</v>
      </c>
      <c r="H71" s="22"/>
      <c r="I71" s="22">
        <v>0</v>
      </c>
      <c r="J71" s="22"/>
      <c r="K71" s="22">
        <v>0</v>
      </c>
      <c r="L71" s="22"/>
      <c r="M71" s="22">
        <v>0</v>
      </c>
      <c r="N71" s="22"/>
      <c r="O71" s="22">
        <v>0</v>
      </c>
      <c r="P71" s="22"/>
      <c r="Q71" s="22">
        <v>0</v>
      </c>
      <c r="R71" s="22"/>
      <c r="S71" s="22">
        <v>0</v>
      </c>
      <c r="U71" s="22">
        <v>718985085</v>
      </c>
    </row>
    <row r="72" spans="1:21" ht="18.75" x14ac:dyDescent="0.2">
      <c r="A72" s="7" t="s">
        <v>569</v>
      </c>
      <c r="C72" s="22">
        <v>0</v>
      </c>
      <c r="D72" s="22"/>
      <c r="E72" s="22">
        <v>0</v>
      </c>
      <c r="F72" s="22"/>
      <c r="G72" s="22">
        <v>0</v>
      </c>
      <c r="H72" s="22"/>
      <c r="I72" s="22">
        <v>0</v>
      </c>
      <c r="J72" s="22"/>
      <c r="K72" s="22">
        <v>0</v>
      </c>
      <c r="L72" s="22"/>
      <c r="M72" s="22">
        <v>0</v>
      </c>
      <c r="N72" s="22"/>
      <c r="O72" s="22">
        <v>0</v>
      </c>
      <c r="P72" s="22"/>
      <c r="Q72" s="22">
        <v>0</v>
      </c>
      <c r="R72" s="22"/>
      <c r="S72" s="22">
        <v>0</v>
      </c>
      <c r="U72" s="22">
        <v>2616006358</v>
      </c>
    </row>
    <row r="73" spans="1:21" ht="18.75" x14ac:dyDescent="0.2">
      <c r="A73" s="7" t="s">
        <v>693</v>
      </c>
      <c r="C73" s="22">
        <v>0</v>
      </c>
      <c r="D73" s="22"/>
      <c r="E73" s="22">
        <v>0</v>
      </c>
      <c r="F73" s="22"/>
      <c r="G73" s="22">
        <v>0</v>
      </c>
      <c r="H73" s="22"/>
      <c r="I73" s="22">
        <v>0</v>
      </c>
      <c r="J73" s="22"/>
      <c r="K73" s="22">
        <v>0</v>
      </c>
      <c r="L73" s="22"/>
      <c r="M73" s="22">
        <v>0</v>
      </c>
      <c r="N73" s="22"/>
      <c r="O73" s="22">
        <v>0</v>
      </c>
      <c r="P73" s="22"/>
      <c r="Q73" s="22">
        <v>0</v>
      </c>
      <c r="R73" s="22"/>
      <c r="S73" s="22">
        <v>0</v>
      </c>
      <c r="U73" s="22">
        <v>9632054668</v>
      </c>
    </row>
    <row r="74" spans="1:21" ht="18.75" x14ac:dyDescent="0.2">
      <c r="A74" s="7" t="s">
        <v>700</v>
      </c>
      <c r="C74" s="22">
        <v>0</v>
      </c>
      <c r="D74" s="22"/>
      <c r="E74" s="22">
        <v>1</v>
      </c>
      <c r="F74" s="22"/>
      <c r="G74" s="22">
        <v>0</v>
      </c>
      <c r="H74" s="22"/>
      <c r="I74" s="22">
        <v>0</v>
      </c>
      <c r="J74" s="22"/>
      <c r="K74" s="22">
        <v>0</v>
      </c>
      <c r="L74" s="22"/>
      <c r="M74" s="22">
        <v>0</v>
      </c>
      <c r="N74" s="22"/>
      <c r="O74" s="22">
        <v>0</v>
      </c>
      <c r="P74" s="22"/>
      <c r="Q74" s="22">
        <v>0</v>
      </c>
      <c r="R74" s="22"/>
      <c r="S74" s="22">
        <v>0</v>
      </c>
      <c r="U74" s="22">
        <v>-3510109968</v>
      </c>
    </row>
    <row r="75" spans="1:21" ht="18.75" x14ac:dyDescent="0.2">
      <c r="A75" s="7" t="s">
        <v>170</v>
      </c>
      <c r="C75" s="22">
        <v>7462000</v>
      </c>
      <c r="D75" s="22"/>
      <c r="E75" s="22">
        <v>1</v>
      </c>
      <c r="F75" s="22"/>
      <c r="G75" s="22">
        <v>1</v>
      </c>
      <c r="H75" s="22"/>
      <c r="I75" s="22">
        <v>1282514862</v>
      </c>
      <c r="J75" s="22"/>
      <c r="K75" s="22">
        <v>0</v>
      </c>
      <c r="L75" s="22"/>
      <c r="M75" s="22">
        <v>1882</v>
      </c>
      <c r="N75" s="22"/>
      <c r="O75" s="22">
        <v>0</v>
      </c>
      <c r="P75" s="22"/>
      <c r="Q75" s="22">
        <v>6333402</v>
      </c>
      <c r="R75" s="22"/>
      <c r="S75" s="22">
        <v>1275050980</v>
      </c>
      <c r="U75" s="22">
        <v>13914086924</v>
      </c>
    </row>
    <row r="76" spans="1:21" ht="18.75" x14ac:dyDescent="0.2">
      <c r="A76" s="7" t="s">
        <v>174</v>
      </c>
      <c r="C76" s="22">
        <v>194916000</v>
      </c>
      <c r="D76" s="22"/>
      <c r="E76" s="22">
        <v>0</v>
      </c>
      <c r="F76" s="22"/>
      <c r="G76" s="22">
        <v>551.37729999999999</v>
      </c>
      <c r="H76" s="22"/>
      <c r="I76" s="22">
        <v>17093957009</v>
      </c>
      <c r="J76" s="22"/>
      <c r="K76" s="22">
        <v>0</v>
      </c>
      <c r="L76" s="22"/>
      <c r="M76" s="22">
        <v>4528632</v>
      </c>
      <c r="N76" s="22"/>
      <c r="O76" s="22">
        <v>0</v>
      </c>
      <c r="P76" s="22"/>
      <c r="Q76" s="22">
        <v>35205080</v>
      </c>
      <c r="R76" s="22"/>
      <c r="S76" s="22">
        <v>-501060100.80000019</v>
      </c>
      <c r="U76" s="22">
        <v>-501061632</v>
      </c>
    </row>
    <row r="77" spans="1:21" ht="18.75" x14ac:dyDescent="0.2">
      <c r="A77" s="7" t="s">
        <v>100</v>
      </c>
      <c r="C77" s="22">
        <v>47181000</v>
      </c>
      <c r="D77" s="22"/>
      <c r="E77" s="22">
        <v>800</v>
      </c>
      <c r="F77" s="22"/>
      <c r="G77" s="22">
        <v>1568.6936000000001</v>
      </c>
      <c r="H77" s="22"/>
      <c r="I77" s="22">
        <v>11616173155</v>
      </c>
      <c r="J77" s="22"/>
      <c r="K77" s="22">
        <v>0</v>
      </c>
      <c r="L77" s="22"/>
      <c r="M77" s="22">
        <v>5517200</v>
      </c>
      <c r="N77" s="22"/>
      <c r="O77" s="22">
        <v>0</v>
      </c>
      <c r="P77" s="22"/>
      <c r="Q77" s="22">
        <v>29907172</v>
      </c>
      <c r="R77" s="22"/>
      <c r="S77" s="22">
        <v>-9816603645.7999992</v>
      </c>
      <c r="U77" s="22">
        <v>-9816602045</v>
      </c>
    </row>
    <row r="78" spans="1:21" ht="18.75" x14ac:dyDescent="0.2">
      <c r="A78" s="7" t="s">
        <v>65</v>
      </c>
      <c r="C78" s="22">
        <v>12986000</v>
      </c>
      <c r="D78" s="22"/>
      <c r="E78" s="22">
        <v>0</v>
      </c>
      <c r="F78" s="22"/>
      <c r="G78" s="22">
        <v>520.86940000000004</v>
      </c>
      <c r="H78" s="22"/>
      <c r="I78" s="22">
        <v>1761949000</v>
      </c>
      <c r="J78" s="22"/>
      <c r="K78" s="22">
        <v>0</v>
      </c>
      <c r="L78" s="22"/>
      <c r="M78" s="22">
        <v>1741708</v>
      </c>
      <c r="N78" s="22"/>
      <c r="O78" s="22">
        <v>0</v>
      </c>
      <c r="P78" s="22"/>
      <c r="Q78" s="22">
        <v>453631</v>
      </c>
      <c r="R78" s="22"/>
      <c r="S78" s="22">
        <v>-5003802736.3999996</v>
      </c>
      <c r="U78" s="22">
        <v>-5003802708</v>
      </c>
    </row>
    <row r="79" spans="1:21" ht="18.75" x14ac:dyDescent="0.2">
      <c r="A79" s="7" t="s">
        <v>544</v>
      </c>
      <c r="C79" s="22">
        <v>0</v>
      </c>
      <c r="D79" s="22"/>
      <c r="E79" s="22">
        <v>0</v>
      </c>
      <c r="F79" s="22"/>
      <c r="G79" s="22">
        <v>0</v>
      </c>
      <c r="H79" s="22"/>
      <c r="I79" s="22">
        <v>0</v>
      </c>
      <c r="J79" s="22"/>
      <c r="K79" s="22">
        <v>0</v>
      </c>
      <c r="L79" s="22"/>
      <c r="M79" s="22">
        <v>0</v>
      </c>
      <c r="N79" s="22"/>
      <c r="O79" s="22">
        <v>0</v>
      </c>
      <c r="P79" s="22"/>
      <c r="Q79" s="22">
        <v>0</v>
      </c>
      <c r="R79" s="22"/>
      <c r="S79" s="22">
        <v>0</v>
      </c>
      <c r="U79" s="22">
        <v>-889278886</v>
      </c>
    </row>
    <row r="80" spans="1:21" ht="18.75" x14ac:dyDescent="0.2">
      <c r="A80" s="7" t="s">
        <v>570</v>
      </c>
      <c r="C80" s="22">
        <v>0</v>
      </c>
      <c r="D80" s="22"/>
      <c r="E80" s="22">
        <v>0</v>
      </c>
      <c r="F80" s="22"/>
      <c r="G80" s="22">
        <v>0</v>
      </c>
      <c r="H80" s="22"/>
      <c r="I80" s="22">
        <v>0</v>
      </c>
      <c r="J80" s="22"/>
      <c r="K80" s="22">
        <v>0</v>
      </c>
      <c r="L80" s="22"/>
      <c r="M80" s="22">
        <v>0</v>
      </c>
      <c r="N80" s="22"/>
      <c r="O80" s="22">
        <v>0</v>
      </c>
      <c r="P80" s="22"/>
      <c r="Q80" s="22">
        <v>0</v>
      </c>
      <c r="R80" s="22"/>
      <c r="S80" s="22">
        <v>0</v>
      </c>
      <c r="U80" s="22">
        <v>3830111134</v>
      </c>
    </row>
    <row r="81" spans="1:21" ht="18.75" x14ac:dyDescent="0.2">
      <c r="A81" s="7" t="s">
        <v>690</v>
      </c>
      <c r="C81" s="22">
        <v>0</v>
      </c>
      <c r="D81" s="22"/>
      <c r="E81" s="22">
        <v>0</v>
      </c>
      <c r="F81" s="22"/>
      <c r="G81" s="22">
        <v>0</v>
      </c>
      <c r="H81" s="22"/>
      <c r="I81" s="22">
        <v>0</v>
      </c>
      <c r="J81" s="22"/>
      <c r="K81" s="22">
        <v>0</v>
      </c>
      <c r="L81" s="22"/>
      <c r="M81" s="22">
        <v>0</v>
      </c>
      <c r="N81" s="22"/>
      <c r="O81" s="22">
        <v>0</v>
      </c>
      <c r="P81" s="22"/>
      <c r="Q81" s="22">
        <v>0</v>
      </c>
      <c r="R81" s="22"/>
      <c r="S81" s="22">
        <v>0</v>
      </c>
      <c r="U81" s="22">
        <v>4641160816</v>
      </c>
    </row>
    <row r="82" spans="1:21" ht="18.75" x14ac:dyDescent="0.2">
      <c r="A82" s="7" t="s">
        <v>694</v>
      </c>
      <c r="C82" s="22">
        <v>0</v>
      </c>
      <c r="D82" s="22"/>
      <c r="E82" s="22">
        <v>0</v>
      </c>
      <c r="F82" s="22"/>
      <c r="G82" s="22">
        <v>0</v>
      </c>
      <c r="H82" s="22"/>
      <c r="I82" s="22">
        <v>0</v>
      </c>
      <c r="J82" s="22"/>
      <c r="K82" s="22">
        <v>0</v>
      </c>
      <c r="L82" s="22"/>
      <c r="M82" s="22">
        <v>0</v>
      </c>
      <c r="N82" s="22"/>
      <c r="O82" s="22">
        <v>0</v>
      </c>
      <c r="P82" s="22"/>
      <c r="Q82" s="22">
        <v>0</v>
      </c>
      <c r="R82" s="22"/>
      <c r="S82" s="22">
        <v>0</v>
      </c>
      <c r="U82" s="22">
        <v>11036702923</v>
      </c>
    </row>
    <row r="83" spans="1:21" ht="18.75" x14ac:dyDescent="0.2">
      <c r="A83" s="7" t="s">
        <v>493</v>
      </c>
      <c r="C83" s="22">
        <v>0</v>
      </c>
      <c r="D83" s="22"/>
      <c r="E83" s="22">
        <v>0</v>
      </c>
      <c r="F83" s="22"/>
      <c r="G83" s="22">
        <v>0</v>
      </c>
      <c r="H83" s="22"/>
      <c r="I83" s="22">
        <v>0</v>
      </c>
      <c r="J83" s="22"/>
      <c r="K83" s="22">
        <v>0</v>
      </c>
      <c r="L83" s="22"/>
      <c r="M83" s="22">
        <v>0</v>
      </c>
      <c r="N83" s="22"/>
      <c r="O83" s="22">
        <v>0</v>
      </c>
      <c r="P83" s="22"/>
      <c r="Q83" s="22">
        <v>0</v>
      </c>
      <c r="R83" s="22"/>
      <c r="S83" s="22">
        <v>0</v>
      </c>
      <c r="U83" s="22">
        <v>4939581022</v>
      </c>
    </row>
    <row r="84" spans="1:21" ht="18.75" x14ac:dyDescent="0.2">
      <c r="A84" s="7" t="s">
        <v>701</v>
      </c>
      <c r="C84" s="22">
        <v>0</v>
      </c>
      <c r="D84" s="22"/>
      <c r="E84" s="22">
        <v>0</v>
      </c>
      <c r="F84" s="22"/>
      <c r="G84" s="22">
        <v>0</v>
      </c>
      <c r="H84" s="22"/>
      <c r="I84" s="22">
        <v>0</v>
      </c>
      <c r="J84" s="22"/>
      <c r="K84" s="22">
        <v>0</v>
      </c>
      <c r="L84" s="22"/>
      <c r="M84" s="22">
        <v>0</v>
      </c>
      <c r="N84" s="22"/>
      <c r="O84" s="22">
        <v>0</v>
      </c>
      <c r="P84" s="22"/>
      <c r="Q84" s="22">
        <v>0</v>
      </c>
      <c r="R84" s="22"/>
      <c r="S84" s="22">
        <v>0</v>
      </c>
      <c r="U84" s="22">
        <v>10378052719</v>
      </c>
    </row>
    <row r="85" spans="1:21" ht="18.75" x14ac:dyDescent="0.2">
      <c r="A85" s="7" t="s">
        <v>181</v>
      </c>
      <c r="C85" s="22">
        <v>117240000</v>
      </c>
      <c r="D85" s="22"/>
      <c r="E85" s="22">
        <v>205.00120000000001</v>
      </c>
      <c r="F85" s="22"/>
      <c r="G85" s="22">
        <v>81.279499999999999</v>
      </c>
      <c r="H85" s="22"/>
      <c r="I85" s="22">
        <v>8522111056</v>
      </c>
      <c r="J85" s="22"/>
      <c r="K85" s="22">
        <v>0</v>
      </c>
      <c r="L85" s="22"/>
      <c r="M85" s="22">
        <v>414025</v>
      </c>
      <c r="N85" s="22"/>
      <c r="O85" s="22">
        <v>0</v>
      </c>
      <c r="P85" s="22"/>
      <c r="Q85" s="22">
        <v>15959205</v>
      </c>
      <c r="R85" s="22"/>
      <c r="S85" s="22">
        <v>6912129743</v>
      </c>
      <c r="U85" s="22">
        <v>9505565432</v>
      </c>
    </row>
    <row r="86" spans="1:21" ht="18.75" x14ac:dyDescent="0.2">
      <c r="A86" s="7" t="s">
        <v>183</v>
      </c>
      <c r="C86" s="22">
        <v>10786000</v>
      </c>
      <c r="D86" s="22"/>
      <c r="E86" s="22">
        <v>224</v>
      </c>
      <c r="F86" s="22"/>
      <c r="G86" s="22">
        <v>872.27260000000001</v>
      </c>
      <c r="H86" s="22"/>
      <c r="I86" s="22">
        <v>1041686296</v>
      </c>
      <c r="J86" s="22"/>
      <c r="K86" s="22">
        <v>0</v>
      </c>
      <c r="L86" s="22"/>
      <c r="M86" s="22">
        <v>875589</v>
      </c>
      <c r="N86" s="22"/>
      <c r="O86" s="22">
        <v>0</v>
      </c>
      <c r="P86" s="22"/>
      <c r="Q86" s="22">
        <v>9375056</v>
      </c>
      <c r="R86" s="22"/>
      <c r="S86" s="22">
        <v>-2359762069.8000002</v>
      </c>
      <c r="U86" s="22">
        <v>-2359762293</v>
      </c>
    </row>
    <row r="87" spans="1:21" ht="18.75" x14ac:dyDescent="0.2">
      <c r="A87" s="7" t="s">
        <v>545</v>
      </c>
      <c r="C87" s="22">
        <v>0</v>
      </c>
      <c r="D87" s="22"/>
      <c r="E87" s="22">
        <v>259.83699999999999</v>
      </c>
      <c r="F87" s="22"/>
      <c r="G87" s="22">
        <v>0</v>
      </c>
      <c r="H87" s="22"/>
      <c r="I87" s="22">
        <v>0</v>
      </c>
      <c r="J87" s="22"/>
      <c r="K87" s="22">
        <v>0</v>
      </c>
      <c r="L87" s="22"/>
      <c r="M87" s="22">
        <v>0</v>
      </c>
      <c r="N87" s="22"/>
      <c r="O87" s="22">
        <v>0</v>
      </c>
      <c r="P87" s="22"/>
      <c r="Q87" s="22">
        <v>0</v>
      </c>
      <c r="R87" s="22"/>
      <c r="S87" s="22">
        <v>0</v>
      </c>
      <c r="U87" s="22">
        <v>837526145</v>
      </c>
    </row>
    <row r="88" spans="1:21" ht="18.75" x14ac:dyDescent="0.2">
      <c r="A88" s="7" t="s">
        <v>320</v>
      </c>
      <c r="C88" s="22">
        <v>0</v>
      </c>
      <c r="D88" s="22"/>
      <c r="E88" s="22">
        <v>31</v>
      </c>
      <c r="F88" s="22"/>
      <c r="G88" s="22">
        <v>0</v>
      </c>
      <c r="H88" s="22"/>
      <c r="I88" s="22">
        <v>0</v>
      </c>
      <c r="J88" s="22"/>
      <c r="K88" s="22">
        <v>0</v>
      </c>
      <c r="L88" s="22"/>
      <c r="M88" s="22">
        <v>0</v>
      </c>
      <c r="N88" s="22"/>
      <c r="O88" s="22">
        <v>0</v>
      </c>
      <c r="P88" s="22"/>
      <c r="Q88" s="22">
        <v>0</v>
      </c>
      <c r="R88" s="22"/>
      <c r="S88" s="22">
        <v>0</v>
      </c>
      <c r="U88" s="22">
        <v>36255649465</v>
      </c>
    </row>
    <row r="89" spans="1:21" ht="18.75" x14ac:dyDescent="0.2">
      <c r="A89" s="7" t="s">
        <v>686</v>
      </c>
      <c r="C89" s="22">
        <v>0</v>
      </c>
      <c r="D89" s="22"/>
      <c r="E89" s="22">
        <v>107.2747</v>
      </c>
      <c r="F89" s="22"/>
      <c r="G89" s="22">
        <v>0</v>
      </c>
      <c r="H89" s="22"/>
      <c r="I89" s="22">
        <v>0</v>
      </c>
      <c r="J89" s="22"/>
      <c r="K89" s="22">
        <v>0</v>
      </c>
      <c r="L89" s="22"/>
      <c r="M89" s="22">
        <v>0</v>
      </c>
      <c r="N89" s="22"/>
      <c r="O89" s="22">
        <v>0</v>
      </c>
      <c r="P89" s="22"/>
      <c r="Q89" s="22">
        <v>0</v>
      </c>
      <c r="R89" s="22"/>
      <c r="S89" s="22">
        <v>0</v>
      </c>
      <c r="U89" s="22">
        <v>45337048909</v>
      </c>
    </row>
    <row r="90" spans="1:21" ht="18.75" x14ac:dyDescent="0.2">
      <c r="A90" s="7" t="s">
        <v>695</v>
      </c>
      <c r="C90" s="22">
        <v>0</v>
      </c>
      <c r="D90" s="22"/>
      <c r="E90" s="22">
        <v>188</v>
      </c>
      <c r="F90" s="22"/>
      <c r="G90" s="22">
        <v>0</v>
      </c>
      <c r="H90" s="22"/>
      <c r="I90" s="22">
        <v>0</v>
      </c>
      <c r="J90" s="22"/>
      <c r="K90" s="22">
        <v>0</v>
      </c>
      <c r="L90" s="22"/>
      <c r="M90" s="22">
        <v>0</v>
      </c>
      <c r="N90" s="22"/>
      <c r="O90" s="22">
        <v>0</v>
      </c>
      <c r="P90" s="22"/>
      <c r="Q90" s="22">
        <v>0</v>
      </c>
      <c r="R90" s="22"/>
      <c r="S90" s="22">
        <v>0</v>
      </c>
      <c r="U90" s="22">
        <v>14483739469</v>
      </c>
    </row>
    <row r="91" spans="1:21" ht="18.75" x14ac:dyDescent="0.2">
      <c r="A91" s="7" t="s">
        <v>688</v>
      </c>
      <c r="C91" s="22">
        <v>0</v>
      </c>
      <c r="D91" s="22"/>
      <c r="E91" s="22">
        <v>130</v>
      </c>
      <c r="F91" s="22"/>
      <c r="G91" s="22">
        <v>0</v>
      </c>
      <c r="H91" s="22"/>
      <c r="I91" s="22">
        <v>0</v>
      </c>
      <c r="J91" s="22"/>
      <c r="K91" s="22">
        <v>0</v>
      </c>
      <c r="L91" s="22"/>
      <c r="M91" s="22">
        <v>0</v>
      </c>
      <c r="N91" s="22"/>
      <c r="O91" s="22">
        <v>0</v>
      </c>
      <c r="P91" s="22"/>
      <c r="Q91" s="22">
        <v>0</v>
      </c>
      <c r="R91" s="22"/>
      <c r="S91" s="22">
        <v>0</v>
      </c>
      <c r="U91" s="22">
        <v>210612759</v>
      </c>
    </row>
    <row r="92" spans="1:21" ht="18.75" x14ac:dyDescent="0.2">
      <c r="A92" s="7" t="s">
        <v>702</v>
      </c>
      <c r="C92" s="22">
        <v>0</v>
      </c>
      <c r="D92" s="22"/>
      <c r="E92" s="22">
        <v>154.80680000000001</v>
      </c>
      <c r="F92" s="22"/>
      <c r="G92" s="22">
        <v>0</v>
      </c>
      <c r="H92" s="22"/>
      <c r="I92" s="22">
        <v>0</v>
      </c>
      <c r="J92" s="22"/>
      <c r="K92" s="22">
        <v>0</v>
      </c>
      <c r="L92" s="22"/>
      <c r="M92" s="22">
        <v>0</v>
      </c>
      <c r="N92" s="22"/>
      <c r="O92" s="22">
        <v>0</v>
      </c>
      <c r="P92" s="22"/>
      <c r="Q92" s="22">
        <v>0</v>
      </c>
      <c r="R92" s="22"/>
      <c r="S92" s="22">
        <v>0</v>
      </c>
      <c r="U92" s="22">
        <v>237943346</v>
      </c>
    </row>
    <row r="93" spans="1:21" ht="18.75" x14ac:dyDescent="0.2">
      <c r="A93" s="7" t="s">
        <v>730</v>
      </c>
      <c r="C93" s="22">
        <v>0</v>
      </c>
      <c r="D93" s="22"/>
      <c r="E93" s="22">
        <v>11.875</v>
      </c>
      <c r="F93" s="22"/>
      <c r="G93" s="22">
        <v>0</v>
      </c>
      <c r="H93" s="22"/>
      <c r="I93" s="22">
        <v>0</v>
      </c>
      <c r="J93" s="22"/>
      <c r="K93" s="22">
        <v>0</v>
      </c>
      <c r="L93" s="22"/>
      <c r="M93" s="22">
        <v>0</v>
      </c>
      <c r="N93" s="22"/>
      <c r="O93" s="22">
        <v>0</v>
      </c>
      <c r="P93" s="22"/>
      <c r="Q93" s="22">
        <v>0</v>
      </c>
      <c r="R93" s="22"/>
      <c r="S93" s="22">
        <v>0</v>
      </c>
      <c r="U93" s="22">
        <v>717418057</v>
      </c>
    </row>
    <row r="94" spans="1:21" ht="18.75" x14ac:dyDescent="0.2">
      <c r="A94" s="7" t="s">
        <v>106</v>
      </c>
      <c r="C94" s="22">
        <v>76534000</v>
      </c>
      <c r="D94" s="22"/>
      <c r="E94" s="22">
        <v>14.7852</v>
      </c>
      <c r="F94" s="22"/>
      <c r="G94" s="22">
        <v>85.372399999999999</v>
      </c>
      <c r="H94" s="22"/>
      <c r="I94" s="22">
        <v>6667487889</v>
      </c>
      <c r="J94" s="22"/>
      <c r="K94" s="22">
        <v>0</v>
      </c>
      <c r="L94" s="22"/>
      <c r="M94" s="22">
        <v>919762</v>
      </c>
      <c r="N94" s="22"/>
      <c r="O94" s="22">
        <v>0</v>
      </c>
      <c r="P94" s="22"/>
      <c r="Q94" s="22">
        <v>5395968</v>
      </c>
      <c r="R94" s="22"/>
      <c r="S94" s="22">
        <v>3093463914.1999998</v>
      </c>
      <c r="U94" s="22">
        <v>3093466127</v>
      </c>
    </row>
    <row r="95" spans="1:21" ht="18.75" x14ac:dyDescent="0.2">
      <c r="A95" s="7" t="s">
        <v>117</v>
      </c>
      <c r="C95" s="22">
        <v>3891000</v>
      </c>
      <c r="D95" s="22"/>
      <c r="E95" s="22">
        <v>24</v>
      </c>
      <c r="F95" s="22"/>
      <c r="G95" s="22">
        <v>100</v>
      </c>
      <c r="H95" s="22"/>
      <c r="I95" s="22">
        <v>398336569</v>
      </c>
      <c r="J95" s="22"/>
      <c r="K95" s="22">
        <v>0</v>
      </c>
      <c r="L95" s="22"/>
      <c r="M95" s="22">
        <v>100189</v>
      </c>
      <c r="N95" s="22"/>
      <c r="O95" s="22">
        <v>0</v>
      </c>
      <c r="P95" s="22"/>
      <c r="Q95" s="22">
        <v>2074720</v>
      </c>
      <c r="R95" s="22"/>
      <c r="S95" s="22">
        <v>9136380</v>
      </c>
      <c r="U95" s="22">
        <v>9136380</v>
      </c>
    </row>
    <row r="96" spans="1:21" ht="18.75" x14ac:dyDescent="0.2">
      <c r="A96" s="7" t="s">
        <v>571</v>
      </c>
      <c r="C96" s="22">
        <v>0</v>
      </c>
      <c r="D96" s="22"/>
      <c r="E96" s="22">
        <v>47.356299999999997</v>
      </c>
      <c r="F96" s="22"/>
      <c r="G96" s="22">
        <v>0</v>
      </c>
      <c r="H96" s="22"/>
      <c r="I96" s="22">
        <v>0</v>
      </c>
      <c r="J96" s="22"/>
      <c r="K96" s="22">
        <v>0</v>
      </c>
      <c r="L96" s="22"/>
      <c r="M96" s="22">
        <v>0</v>
      </c>
      <c r="N96" s="22"/>
      <c r="O96" s="22">
        <v>0</v>
      </c>
      <c r="P96" s="22"/>
      <c r="Q96" s="22">
        <v>0</v>
      </c>
      <c r="R96" s="22"/>
      <c r="S96" s="22">
        <v>0</v>
      </c>
      <c r="U96" s="22">
        <v>2184129107</v>
      </c>
    </row>
    <row r="97" spans="1:21" ht="18.75" x14ac:dyDescent="0.2">
      <c r="A97" s="7" t="s">
        <v>691</v>
      </c>
      <c r="C97" s="22">
        <v>0</v>
      </c>
      <c r="D97" s="22"/>
      <c r="E97" s="22">
        <v>55.018999999999998</v>
      </c>
      <c r="F97" s="22"/>
      <c r="G97" s="22">
        <v>0</v>
      </c>
      <c r="H97" s="22"/>
      <c r="I97" s="22">
        <v>0</v>
      </c>
      <c r="J97" s="22"/>
      <c r="K97" s="22">
        <v>0</v>
      </c>
      <c r="L97" s="22"/>
      <c r="M97" s="22">
        <v>0</v>
      </c>
      <c r="N97" s="22"/>
      <c r="O97" s="22">
        <v>0</v>
      </c>
      <c r="P97" s="22"/>
      <c r="Q97" s="22">
        <v>0</v>
      </c>
      <c r="R97" s="22"/>
      <c r="S97" s="22">
        <v>0</v>
      </c>
      <c r="U97" s="22">
        <v>3810163689</v>
      </c>
    </row>
    <row r="98" spans="1:21" ht="18.75" x14ac:dyDescent="0.2">
      <c r="A98" s="7" t="s">
        <v>696</v>
      </c>
      <c r="C98" s="22">
        <v>0</v>
      </c>
      <c r="D98" s="22"/>
      <c r="E98" s="22">
        <v>3</v>
      </c>
      <c r="F98" s="22"/>
      <c r="G98" s="22">
        <v>0</v>
      </c>
      <c r="H98" s="22"/>
      <c r="I98" s="22">
        <v>0</v>
      </c>
      <c r="J98" s="22"/>
      <c r="K98" s="22">
        <v>0</v>
      </c>
      <c r="L98" s="22"/>
      <c r="M98" s="22">
        <v>0</v>
      </c>
      <c r="N98" s="22"/>
      <c r="O98" s="22">
        <v>0</v>
      </c>
      <c r="P98" s="22"/>
      <c r="Q98" s="22">
        <v>0</v>
      </c>
      <c r="R98" s="22"/>
      <c r="S98" s="22">
        <v>0</v>
      </c>
      <c r="U98" s="22">
        <v>2651720940</v>
      </c>
    </row>
    <row r="99" spans="1:21" ht="18.75" x14ac:dyDescent="0.2">
      <c r="A99" s="7" t="s">
        <v>179</v>
      </c>
      <c r="C99" s="22">
        <v>3010000</v>
      </c>
      <c r="D99" s="22"/>
      <c r="E99" s="22">
        <v>3</v>
      </c>
      <c r="F99" s="22"/>
      <c r="G99" s="22">
        <v>123.3762</v>
      </c>
      <c r="H99" s="22"/>
      <c r="I99" s="22">
        <v>203964425</v>
      </c>
      <c r="J99" s="22"/>
      <c r="K99" s="22">
        <v>0</v>
      </c>
      <c r="L99" s="22"/>
      <c r="M99" s="22">
        <v>37938</v>
      </c>
      <c r="N99" s="22"/>
      <c r="O99" s="22">
        <v>0</v>
      </c>
      <c r="P99" s="22"/>
      <c r="Q99" s="22">
        <v>4585118</v>
      </c>
      <c r="R99" s="22"/>
      <c r="S99" s="22">
        <v>56546525</v>
      </c>
      <c r="U99" s="22">
        <v>56546487</v>
      </c>
    </row>
    <row r="100" spans="1:21" ht="21.75" thickBot="1" x14ac:dyDescent="0.25">
      <c r="A100" s="171" t="s">
        <v>741</v>
      </c>
      <c r="B100" s="171"/>
      <c r="C100" s="22"/>
      <c r="D100" s="22"/>
      <c r="E100" s="22"/>
      <c r="F100" s="22"/>
      <c r="G100" s="22"/>
      <c r="H100" s="22"/>
      <c r="I100" s="24">
        <f>SUM(I7:I99)</f>
        <v>74573136227</v>
      </c>
      <c r="J100" s="22"/>
      <c r="K100" s="24">
        <f>SUM(K7:K99)</f>
        <v>89301614909</v>
      </c>
      <c r="L100" s="22"/>
      <c r="M100" s="24">
        <f>SUM(M7:M99)</f>
        <v>71977266</v>
      </c>
      <c r="N100" s="22"/>
      <c r="O100" s="24">
        <f>SUM(O7:O99)</f>
        <v>449791000</v>
      </c>
      <c r="P100" s="22"/>
      <c r="Q100" s="24">
        <f>SUM(Q7:Q99)</f>
        <v>149485120</v>
      </c>
      <c r="R100" s="22"/>
      <c r="S100" s="24">
        <f>SUM(S7:S99)</f>
        <v>-30153241563.299995</v>
      </c>
      <c r="U100" s="24">
        <f>SUM(U7:U99)</f>
        <v>231224207756</v>
      </c>
    </row>
    <row r="101" spans="1:21" ht="19.5" thickTop="1" x14ac:dyDescent="0.2">
      <c r="A101" s="187">
        <v>21</v>
      </c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</row>
    <row r="102" spans="1:21" ht="25.5" x14ac:dyDescent="0.2">
      <c r="A102" s="180" t="s">
        <v>0</v>
      </c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</row>
    <row r="103" spans="1:21" ht="25.5" x14ac:dyDescent="0.2">
      <c r="A103" s="180" t="s">
        <v>296</v>
      </c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</row>
    <row r="104" spans="1:21" ht="25.5" x14ac:dyDescent="0.2">
      <c r="A104" s="180" t="s">
        <v>2</v>
      </c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</row>
    <row r="105" spans="1:21" ht="24" x14ac:dyDescent="0.2">
      <c r="A105" s="165" t="s">
        <v>378</v>
      </c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</row>
    <row r="106" spans="1:21" ht="21" x14ac:dyDescent="0.2">
      <c r="C106" s="178" t="s">
        <v>774</v>
      </c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U106" s="2" t="s">
        <v>314</v>
      </c>
    </row>
    <row r="107" spans="1:21" ht="21" x14ac:dyDescent="0.2">
      <c r="A107" s="2" t="s">
        <v>379</v>
      </c>
      <c r="C107" s="15" t="s">
        <v>13</v>
      </c>
      <c r="D107" s="3"/>
      <c r="E107" s="15" t="s">
        <v>77</v>
      </c>
      <c r="F107" s="3"/>
      <c r="G107" s="15" t="s">
        <v>380</v>
      </c>
      <c r="H107" s="3"/>
      <c r="I107" s="15" t="s">
        <v>381</v>
      </c>
      <c r="J107" s="3"/>
      <c r="K107" s="15" t="s">
        <v>382</v>
      </c>
      <c r="L107" s="3"/>
      <c r="M107" s="15" t="s">
        <v>383</v>
      </c>
      <c r="N107" s="3"/>
      <c r="O107" s="15" t="s">
        <v>384</v>
      </c>
      <c r="P107" s="3"/>
      <c r="Q107" s="15" t="s">
        <v>385</v>
      </c>
      <c r="R107" s="3"/>
      <c r="S107" s="15" t="s">
        <v>386</v>
      </c>
      <c r="U107" s="15" t="s">
        <v>386</v>
      </c>
    </row>
    <row r="108" spans="1:21" ht="18.75" x14ac:dyDescent="0.2">
      <c r="A108" s="25" t="s">
        <v>742</v>
      </c>
      <c r="C108" s="22"/>
      <c r="D108" s="22"/>
      <c r="E108" s="22"/>
      <c r="F108" s="22"/>
      <c r="G108" s="22"/>
      <c r="H108" s="22"/>
      <c r="I108" s="22">
        <f>I100</f>
        <v>74573136227</v>
      </c>
      <c r="J108" s="22"/>
      <c r="K108" s="22">
        <f>K100</f>
        <v>89301614909</v>
      </c>
      <c r="L108" s="22"/>
      <c r="M108" s="22">
        <f>M100</f>
        <v>71977266</v>
      </c>
      <c r="N108" s="22"/>
      <c r="O108" s="22">
        <f>O100</f>
        <v>449791000</v>
      </c>
      <c r="P108" s="22"/>
      <c r="Q108" s="22">
        <f>Q100</f>
        <v>149485120</v>
      </c>
      <c r="R108" s="22"/>
      <c r="S108" s="22">
        <f>S100</f>
        <v>-30153241563.299995</v>
      </c>
      <c r="U108" s="22">
        <f>U100</f>
        <v>231224207756</v>
      </c>
    </row>
    <row r="109" spans="1:21" ht="18.75" x14ac:dyDescent="0.2">
      <c r="A109" s="7" t="s">
        <v>572</v>
      </c>
      <c r="C109" s="22">
        <v>0</v>
      </c>
      <c r="D109" s="22"/>
      <c r="E109" s="22">
        <v>150</v>
      </c>
      <c r="F109" s="22"/>
      <c r="G109" s="22">
        <v>0</v>
      </c>
      <c r="H109" s="22"/>
      <c r="I109" s="22">
        <v>0</v>
      </c>
      <c r="J109" s="22"/>
      <c r="K109" s="22">
        <v>0</v>
      </c>
      <c r="L109" s="22"/>
      <c r="M109" s="22">
        <v>0</v>
      </c>
      <c r="N109" s="22"/>
      <c r="O109" s="22">
        <v>0</v>
      </c>
      <c r="P109" s="22"/>
      <c r="Q109" s="22">
        <v>0</v>
      </c>
      <c r="R109" s="22"/>
      <c r="S109" s="22">
        <v>0</v>
      </c>
      <c r="U109" s="22">
        <v>331626677</v>
      </c>
    </row>
    <row r="110" spans="1:21" ht="18.75" x14ac:dyDescent="0.2">
      <c r="A110" s="7" t="s">
        <v>687</v>
      </c>
      <c r="C110" s="22">
        <v>0</v>
      </c>
      <c r="D110" s="22"/>
      <c r="E110" s="22">
        <v>1150</v>
      </c>
      <c r="F110" s="22"/>
      <c r="G110" s="22">
        <v>0</v>
      </c>
      <c r="H110" s="22"/>
      <c r="I110" s="22">
        <v>0</v>
      </c>
      <c r="J110" s="22"/>
      <c r="K110" s="22">
        <v>0</v>
      </c>
      <c r="L110" s="22"/>
      <c r="M110" s="22">
        <v>0</v>
      </c>
      <c r="N110" s="22"/>
      <c r="O110" s="22">
        <v>0</v>
      </c>
      <c r="P110" s="22"/>
      <c r="Q110" s="22">
        <v>0</v>
      </c>
      <c r="R110" s="22"/>
      <c r="S110" s="22">
        <v>0</v>
      </c>
      <c r="U110" s="22">
        <v>159297623</v>
      </c>
    </row>
    <row r="111" spans="1:21" ht="18.75" x14ac:dyDescent="0.2">
      <c r="A111" s="7" t="s">
        <v>697</v>
      </c>
      <c r="C111" s="22">
        <v>0</v>
      </c>
      <c r="D111" s="22"/>
      <c r="E111" s="22">
        <v>426.09460000000001</v>
      </c>
      <c r="F111" s="22"/>
      <c r="G111" s="22">
        <v>0</v>
      </c>
      <c r="H111" s="22"/>
      <c r="I111" s="22">
        <v>0</v>
      </c>
      <c r="J111" s="22"/>
      <c r="K111" s="22">
        <v>0</v>
      </c>
      <c r="L111" s="22"/>
      <c r="M111" s="22">
        <v>0</v>
      </c>
      <c r="N111" s="22"/>
      <c r="O111" s="22">
        <v>0</v>
      </c>
      <c r="P111" s="22"/>
      <c r="Q111" s="22">
        <v>0</v>
      </c>
      <c r="R111" s="22"/>
      <c r="S111" s="22">
        <v>0</v>
      </c>
      <c r="U111" s="22">
        <v>187686795</v>
      </c>
    </row>
    <row r="112" spans="1:21" ht="18.75" x14ac:dyDescent="0.2">
      <c r="A112" s="7" t="s">
        <v>523</v>
      </c>
      <c r="C112" s="22">
        <v>0</v>
      </c>
      <c r="D112" s="22"/>
      <c r="E112" s="22">
        <v>73.9024</v>
      </c>
      <c r="F112" s="22"/>
      <c r="G112" s="22">
        <v>0</v>
      </c>
      <c r="H112" s="22"/>
      <c r="I112" s="22">
        <v>0</v>
      </c>
      <c r="J112" s="22"/>
      <c r="K112" s="22">
        <v>0</v>
      </c>
      <c r="L112" s="22"/>
      <c r="M112" s="22">
        <v>0</v>
      </c>
      <c r="N112" s="22"/>
      <c r="O112" s="22">
        <v>0</v>
      </c>
      <c r="P112" s="22"/>
      <c r="Q112" s="22">
        <v>0</v>
      </c>
      <c r="R112" s="22"/>
      <c r="S112" s="22">
        <v>0</v>
      </c>
      <c r="U112" s="22">
        <v>67752550</v>
      </c>
    </row>
    <row r="113" spans="1:21" ht="18.75" x14ac:dyDescent="0.2">
      <c r="A113" s="7" t="s">
        <v>749</v>
      </c>
      <c r="C113" s="22">
        <v>0</v>
      </c>
      <c r="D113" s="22"/>
      <c r="E113" s="22">
        <v>38.2363</v>
      </c>
      <c r="F113" s="22"/>
      <c r="G113" s="22">
        <v>0</v>
      </c>
      <c r="H113" s="22"/>
      <c r="I113" s="22">
        <v>0</v>
      </c>
      <c r="J113" s="22"/>
      <c r="K113" s="22">
        <v>0</v>
      </c>
      <c r="L113" s="22"/>
      <c r="M113" s="22">
        <v>0</v>
      </c>
      <c r="N113" s="22"/>
      <c r="O113" s="22">
        <v>0</v>
      </c>
      <c r="P113" s="22"/>
      <c r="Q113" s="22">
        <v>0</v>
      </c>
      <c r="R113" s="22"/>
      <c r="S113" s="22">
        <v>0</v>
      </c>
      <c r="U113" s="22">
        <v>500000</v>
      </c>
    </row>
    <row r="114" spans="1:21" ht="18.75" x14ac:dyDescent="0.2">
      <c r="A114" s="7" t="s">
        <v>731</v>
      </c>
      <c r="C114" s="22">
        <v>0</v>
      </c>
      <c r="D114" s="22"/>
      <c r="E114" s="22">
        <v>210</v>
      </c>
      <c r="F114" s="22"/>
      <c r="G114" s="22">
        <v>0</v>
      </c>
      <c r="H114" s="22"/>
      <c r="I114" s="22">
        <v>0</v>
      </c>
      <c r="J114" s="22"/>
      <c r="K114" s="22">
        <v>0</v>
      </c>
      <c r="L114" s="22"/>
      <c r="M114" s="22">
        <v>0</v>
      </c>
      <c r="N114" s="22"/>
      <c r="O114" s="22">
        <v>0</v>
      </c>
      <c r="P114" s="22"/>
      <c r="Q114" s="22">
        <v>0</v>
      </c>
      <c r="R114" s="22"/>
      <c r="S114" s="22">
        <v>0</v>
      </c>
      <c r="U114" s="22">
        <v>30000</v>
      </c>
    </row>
    <row r="115" spans="1:21" ht="18.75" x14ac:dyDescent="0.2">
      <c r="A115" s="7" t="s">
        <v>750</v>
      </c>
      <c r="C115" s="22">
        <v>0</v>
      </c>
      <c r="D115" s="22"/>
      <c r="E115" s="22">
        <v>375.4837</v>
      </c>
      <c r="F115" s="22"/>
      <c r="G115" s="22">
        <v>0</v>
      </c>
      <c r="H115" s="22"/>
      <c r="I115" s="22">
        <v>0</v>
      </c>
      <c r="J115" s="22"/>
      <c r="K115" s="22">
        <v>0</v>
      </c>
      <c r="L115" s="22"/>
      <c r="M115" s="22">
        <v>0</v>
      </c>
      <c r="N115" s="22"/>
      <c r="O115" s="22">
        <v>0</v>
      </c>
      <c r="P115" s="22"/>
      <c r="Q115" s="22">
        <v>0</v>
      </c>
      <c r="R115" s="22"/>
      <c r="S115" s="22">
        <v>0</v>
      </c>
      <c r="U115" s="22">
        <v>92169000</v>
      </c>
    </row>
    <row r="116" spans="1:21" ht="18.75" x14ac:dyDescent="0.2">
      <c r="A116" s="7" t="s">
        <v>519</v>
      </c>
      <c r="C116" s="22">
        <v>0</v>
      </c>
      <c r="D116" s="22"/>
      <c r="E116" s="22">
        <v>426.83659999999998</v>
      </c>
      <c r="F116" s="22"/>
      <c r="G116" s="22">
        <v>0</v>
      </c>
      <c r="H116" s="22"/>
      <c r="I116" s="22">
        <v>0</v>
      </c>
      <c r="J116" s="22"/>
      <c r="K116" s="22">
        <v>0</v>
      </c>
      <c r="L116" s="22"/>
      <c r="M116" s="22">
        <v>0</v>
      </c>
      <c r="N116" s="22"/>
      <c r="O116" s="22">
        <v>0</v>
      </c>
      <c r="P116" s="22"/>
      <c r="Q116" s="22">
        <v>0</v>
      </c>
      <c r="R116" s="22"/>
      <c r="S116" s="22">
        <v>0</v>
      </c>
      <c r="U116" s="22">
        <v>79661327</v>
      </c>
    </row>
    <row r="117" spans="1:21" ht="18.75" x14ac:dyDescent="0.2">
      <c r="A117" s="7" t="s">
        <v>520</v>
      </c>
      <c r="C117" s="22">
        <v>0</v>
      </c>
      <c r="D117" s="22"/>
      <c r="E117" s="22">
        <v>556.37329999999997</v>
      </c>
      <c r="F117" s="22"/>
      <c r="G117" s="22">
        <v>0</v>
      </c>
      <c r="H117" s="22"/>
      <c r="I117" s="22">
        <v>0</v>
      </c>
      <c r="J117" s="22"/>
      <c r="K117" s="22">
        <v>0</v>
      </c>
      <c r="L117" s="22"/>
      <c r="M117" s="22">
        <v>0</v>
      </c>
      <c r="N117" s="22"/>
      <c r="O117" s="22">
        <v>0</v>
      </c>
      <c r="P117" s="22"/>
      <c r="Q117" s="22">
        <v>0</v>
      </c>
      <c r="R117" s="22"/>
      <c r="S117" s="22">
        <v>0</v>
      </c>
      <c r="U117" s="22">
        <v>17035613</v>
      </c>
    </row>
    <row r="118" spans="1:21" ht="18.75" x14ac:dyDescent="0.2">
      <c r="A118" s="7" t="s">
        <v>524</v>
      </c>
      <c r="C118" s="22">
        <v>0</v>
      </c>
      <c r="D118" s="22"/>
      <c r="E118" s="22">
        <v>27.017900000000001</v>
      </c>
      <c r="F118" s="22"/>
      <c r="G118" s="22">
        <v>0</v>
      </c>
      <c r="H118" s="22"/>
      <c r="I118" s="22">
        <v>0</v>
      </c>
      <c r="J118" s="22"/>
      <c r="K118" s="22">
        <v>0</v>
      </c>
      <c r="L118" s="22"/>
      <c r="M118" s="22">
        <v>0</v>
      </c>
      <c r="N118" s="22"/>
      <c r="O118" s="22">
        <v>0</v>
      </c>
      <c r="P118" s="22"/>
      <c r="Q118" s="22">
        <v>0</v>
      </c>
      <c r="R118" s="22"/>
      <c r="S118" s="22">
        <v>0</v>
      </c>
      <c r="U118" s="22">
        <v>3599073</v>
      </c>
    </row>
    <row r="119" spans="1:21" ht="18.75" x14ac:dyDescent="0.2">
      <c r="A119" s="7" t="s">
        <v>521</v>
      </c>
      <c r="C119" s="22">
        <v>0</v>
      </c>
      <c r="D119" s="22"/>
      <c r="E119" s="22">
        <v>58.354500000000002</v>
      </c>
      <c r="F119" s="22"/>
      <c r="G119" s="22">
        <v>0</v>
      </c>
      <c r="H119" s="22"/>
      <c r="I119" s="22">
        <v>0</v>
      </c>
      <c r="J119" s="22"/>
      <c r="K119" s="22">
        <v>0</v>
      </c>
      <c r="L119" s="22"/>
      <c r="M119" s="22">
        <v>0</v>
      </c>
      <c r="N119" s="22"/>
      <c r="O119" s="22">
        <v>0</v>
      </c>
      <c r="P119" s="22"/>
      <c r="Q119" s="22">
        <v>0</v>
      </c>
      <c r="R119" s="22"/>
      <c r="S119" s="22">
        <v>0</v>
      </c>
      <c r="U119" s="22">
        <v>20994593</v>
      </c>
    </row>
    <row r="120" spans="1:21" ht="18.75" x14ac:dyDescent="0.2">
      <c r="A120" s="7" t="s">
        <v>522</v>
      </c>
      <c r="C120" s="22">
        <v>0</v>
      </c>
      <c r="D120" s="22"/>
      <c r="E120" s="22">
        <v>649.08519999999999</v>
      </c>
      <c r="F120" s="22"/>
      <c r="G120" s="22">
        <v>0</v>
      </c>
      <c r="H120" s="22"/>
      <c r="I120" s="22">
        <v>0</v>
      </c>
      <c r="J120" s="22"/>
      <c r="K120" s="22">
        <v>0</v>
      </c>
      <c r="L120" s="22"/>
      <c r="M120" s="22">
        <v>0</v>
      </c>
      <c r="N120" s="22"/>
      <c r="O120" s="22">
        <v>0</v>
      </c>
      <c r="P120" s="22"/>
      <c r="Q120" s="22">
        <v>0</v>
      </c>
      <c r="R120" s="22"/>
      <c r="S120" s="22">
        <v>0</v>
      </c>
      <c r="U120" s="22">
        <v>639836</v>
      </c>
    </row>
    <row r="121" spans="1:21" ht="18.75" x14ac:dyDescent="0.2">
      <c r="A121" s="7" t="s">
        <v>618</v>
      </c>
      <c r="C121" s="22">
        <v>0</v>
      </c>
      <c r="D121" s="22"/>
      <c r="E121" s="22">
        <v>747.65110000000004</v>
      </c>
      <c r="F121" s="22"/>
      <c r="G121" s="22">
        <v>0</v>
      </c>
      <c r="H121" s="22"/>
      <c r="I121" s="22">
        <v>0</v>
      </c>
      <c r="J121" s="22"/>
      <c r="K121" s="22">
        <v>0</v>
      </c>
      <c r="L121" s="22"/>
      <c r="M121" s="22">
        <v>0</v>
      </c>
      <c r="N121" s="22"/>
      <c r="O121" s="22">
        <v>0</v>
      </c>
      <c r="P121" s="22"/>
      <c r="Q121" s="22">
        <v>0</v>
      </c>
      <c r="R121" s="22"/>
      <c r="S121" s="22">
        <v>0</v>
      </c>
      <c r="U121" s="22">
        <v>13940485</v>
      </c>
    </row>
    <row r="122" spans="1:21" ht="18.75" x14ac:dyDescent="0.2">
      <c r="A122" s="7" t="s">
        <v>619</v>
      </c>
      <c r="C122" s="22">
        <v>0</v>
      </c>
      <c r="D122" s="22"/>
      <c r="E122" s="22">
        <v>86</v>
      </c>
      <c r="F122" s="22"/>
      <c r="G122" s="22">
        <v>0</v>
      </c>
      <c r="H122" s="22"/>
      <c r="I122" s="22">
        <v>0</v>
      </c>
      <c r="J122" s="22"/>
      <c r="K122" s="22">
        <v>0</v>
      </c>
      <c r="L122" s="22"/>
      <c r="M122" s="22">
        <v>0</v>
      </c>
      <c r="N122" s="22"/>
      <c r="O122" s="22">
        <v>0</v>
      </c>
      <c r="P122" s="22"/>
      <c r="Q122" s="22">
        <v>0</v>
      </c>
      <c r="R122" s="22"/>
      <c r="S122" s="22">
        <v>0</v>
      </c>
      <c r="U122" s="22">
        <v>70825</v>
      </c>
    </row>
    <row r="123" spans="1:21" ht="18.75" x14ac:dyDescent="0.2">
      <c r="A123" s="7" t="s">
        <v>713</v>
      </c>
      <c r="C123" s="22">
        <v>0</v>
      </c>
      <c r="D123" s="22"/>
      <c r="E123" s="22">
        <v>110.8905</v>
      </c>
      <c r="F123" s="22"/>
      <c r="G123" s="22">
        <v>0</v>
      </c>
      <c r="H123" s="22"/>
      <c r="I123" s="22">
        <v>0</v>
      </c>
      <c r="J123" s="22"/>
      <c r="K123" s="22">
        <v>0</v>
      </c>
      <c r="L123" s="22"/>
      <c r="M123" s="22">
        <v>0</v>
      </c>
      <c r="N123" s="22"/>
      <c r="O123" s="22">
        <v>0</v>
      </c>
      <c r="P123" s="22"/>
      <c r="Q123" s="22">
        <v>0</v>
      </c>
      <c r="R123" s="22"/>
      <c r="S123" s="22">
        <v>0</v>
      </c>
      <c r="U123" s="22">
        <v>-20891247</v>
      </c>
    </row>
    <row r="124" spans="1:21" ht="18.75" x14ac:dyDescent="0.2">
      <c r="A124" s="7" t="s">
        <v>527</v>
      </c>
      <c r="C124" s="22">
        <v>0</v>
      </c>
      <c r="D124" s="22"/>
      <c r="E124" s="22">
        <v>280</v>
      </c>
      <c r="F124" s="22"/>
      <c r="G124" s="22">
        <v>0</v>
      </c>
      <c r="H124" s="22"/>
      <c r="I124" s="22">
        <v>0</v>
      </c>
      <c r="J124" s="22"/>
      <c r="K124" s="22">
        <v>0</v>
      </c>
      <c r="L124" s="22"/>
      <c r="M124" s="22">
        <v>0</v>
      </c>
      <c r="N124" s="22"/>
      <c r="O124" s="22">
        <v>0</v>
      </c>
      <c r="P124" s="22"/>
      <c r="Q124" s="22">
        <v>0</v>
      </c>
      <c r="R124" s="22"/>
      <c r="S124" s="22">
        <v>0</v>
      </c>
      <c r="U124" s="22">
        <v>120578179</v>
      </c>
    </row>
    <row r="125" spans="1:21" ht="18.75" x14ac:dyDescent="0.2">
      <c r="A125" s="7" t="s">
        <v>620</v>
      </c>
      <c r="C125" s="22">
        <v>0</v>
      </c>
      <c r="D125" s="22"/>
      <c r="E125" s="22">
        <v>395.38209999999998</v>
      </c>
      <c r="F125" s="22"/>
      <c r="G125" s="22">
        <v>0</v>
      </c>
      <c r="H125" s="22"/>
      <c r="I125" s="22">
        <v>0</v>
      </c>
      <c r="J125" s="22"/>
      <c r="K125" s="22">
        <v>0</v>
      </c>
      <c r="L125" s="22"/>
      <c r="M125" s="22">
        <v>0</v>
      </c>
      <c r="N125" s="22"/>
      <c r="O125" s="22">
        <v>0</v>
      </c>
      <c r="P125" s="22"/>
      <c r="Q125" s="22">
        <v>0</v>
      </c>
      <c r="R125" s="22"/>
      <c r="S125" s="22">
        <v>0</v>
      </c>
      <c r="U125" s="22">
        <v>862426826</v>
      </c>
    </row>
    <row r="126" spans="1:21" ht="18.75" x14ac:dyDescent="0.2">
      <c r="A126" s="7" t="s">
        <v>714</v>
      </c>
      <c r="C126" s="22">
        <v>0</v>
      </c>
      <c r="D126" s="22"/>
      <c r="E126" s="22">
        <v>39</v>
      </c>
      <c r="F126" s="22"/>
      <c r="G126" s="22">
        <v>0</v>
      </c>
      <c r="H126" s="22"/>
      <c r="I126" s="22">
        <v>0</v>
      </c>
      <c r="J126" s="22"/>
      <c r="K126" s="22">
        <v>0</v>
      </c>
      <c r="L126" s="22"/>
      <c r="M126" s="22">
        <v>0</v>
      </c>
      <c r="N126" s="22"/>
      <c r="O126" s="22">
        <v>0</v>
      </c>
      <c r="P126" s="22"/>
      <c r="Q126" s="22">
        <v>0</v>
      </c>
      <c r="R126" s="22"/>
      <c r="S126" s="22">
        <v>0</v>
      </c>
      <c r="U126" s="22">
        <v>669247914</v>
      </c>
    </row>
    <row r="127" spans="1:21" ht="18.75" x14ac:dyDescent="0.2">
      <c r="A127" s="7" t="s">
        <v>146</v>
      </c>
      <c r="C127" s="22">
        <v>6000000</v>
      </c>
      <c r="D127" s="22"/>
      <c r="E127" s="22">
        <v>40</v>
      </c>
      <c r="F127" s="22"/>
      <c r="G127" s="22">
        <v>31.5</v>
      </c>
      <c r="H127" s="22"/>
      <c r="I127" s="22">
        <v>243086307</v>
      </c>
      <c r="J127" s="22"/>
      <c r="K127" s="22">
        <v>0</v>
      </c>
      <c r="L127" s="22"/>
      <c r="M127" s="22">
        <v>48640</v>
      </c>
      <c r="N127" s="22"/>
      <c r="O127" s="22">
        <v>0</v>
      </c>
      <c r="P127" s="22"/>
      <c r="Q127" s="22">
        <v>548894</v>
      </c>
      <c r="R127" s="22"/>
      <c r="S127" s="22">
        <v>54037667</v>
      </c>
      <c r="U127" s="22">
        <v>54037667</v>
      </c>
    </row>
    <row r="128" spans="1:21" ht="18.75" x14ac:dyDescent="0.2">
      <c r="A128" s="7" t="s">
        <v>528</v>
      </c>
      <c r="C128" s="22">
        <v>0</v>
      </c>
      <c r="D128" s="22"/>
      <c r="E128" s="22">
        <v>38</v>
      </c>
      <c r="F128" s="22"/>
      <c r="G128" s="22">
        <v>0</v>
      </c>
      <c r="H128" s="22"/>
      <c r="I128" s="22">
        <v>0</v>
      </c>
      <c r="J128" s="22"/>
      <c r="K128" s="22">
        <v>0</v>
      </c>
      <c r="L128" s="22"/>
      <c r="M128" s="22">
        <v>0</v>
      </c>
      <c r="N128" s="22"/>
      <c r="O128" s="22">
        <v>0</v>
      </c>
      <c r="P128" s="22"/>
      <c r="Q128" s="22">
        <v>0</v>
      </c>
      <c r="R128" s="22"/>
      <c r="S128" s="22">
        <v>0</v>
      </c>
      <c r="U128" s="22">
        <v>1818800</v>
      </c>
    </row>
    <row r="129" spans="1:21" ht="18.75" x14ac:dyDescent="0.2">
      <c r="A129" s="7" t="s">
        <v>751</v>
      </c>
      <c r="C129" s="22">
        <v>0</v>
      </c>
      <c r="D129" s="22"/>
      <c r="E129" s="22">
        <v>31.5</v>
      </c>
      <c r="F129" s="22"/>
      <c r="G129" s="22">
        <v>0</v>
      </c>
      <c r="H129" s="22"/>
      <c r="I129" s="22">
        <v>0</v>
      </c>
      <c r="J129" s="22"/>
      <c r="K129" s="22">
        <v>0</v>
      </c>
      <c r="L129" s="22"/>
      <c r="M129" s="22">
        <v>0</v>
      </c>
      <c r="N129" s="22"/>
      <c r="O129" s="22">
        <v>0</v>
      </c>
      <c r="P129" s="22"/>
      <c r="Q129" s="22">
        <v>0</v>
      </c>
      <c r="R129" s="22"/>
      <c r="S129" s="22">
        <v>0</v>
      </c>
      <c r="U129" s="22">
        <v>208473878</v>
      </c>
    </row>
    <row r="130" spans="1:21" ht="18.75" x14ac:dyDescent="0.2">
      <c r="A130" s="7" t="s">
        <v>621</v>
      </c>
      <c r="C130" s="22">
        <v>0</v>
      </c>
      <c r="D130" s="22"/>
      <c r="E130" s="22">
        <v>250</v>
      </c>
      <c r="F130" s="22"/>
      <c r="G130" s="22">
        <v>0</v>
      </c>
      <c r="H130" s="22"/>
      <c r="I130" s="22">
        <v>0</v>
      </c>
      <c r="J130" s="22"/>
      <c r="K130" s="22">
        <v>0</v>
      </c>
      <c r="L130" s="22"/>
      <c r="M130" s="22">
        <v>0</v>
      </c>
      <c r="N130" s="22"/>
      <c r="O130" s="22">
        <v>0</v>
      </c>
      <c r="P130" s="22"/>
      <c r="Q130" s="22">
        <v>0</v>
      </c>
      <c r="R130" s="22"/>
      <c r="S130" s="22">
        <v>0</v>
      </c>
      <c r="U130" s="22">
        <v>64655486</v>
      </c>
    </row>
    <row r="131" spans="1:21" ht="18.75" x14ac:dyDescent="0.2">
      <c r="A131" s="7" t="s">
        <v>740</v>
      </c>
      <c r="C131" s="22">
        <v>0</v>
      </c>
      <c r="D131" s="22"/>
      <c r="E131" s="22">
        <v>2</v>
      </c>
      <c r="F131" s="22"/>
      <c r="G131" s="22">
        <v>0</v>
      </c>
      <c r="H131" s="22"/>
      <c r="I131" s="22">
        <v>0</v>
      </c>
      <c r="J131" s="22"/>
      <c r="K131" s="22">
        <v>0</v>
      </c>
      <c r="L131" s="22"/>
      <c r="M131" s="22">
        <v>0</v>
      </c>
      <c r="N131" s="22"/>
      <c r="O131" s="22">
        <v>0</v>
      </c>
      <c r="P131" s="22"/>
      <c r="Q131" s="22">
        <v>0</v>
      </c>
      <c r="R131" s="22"/>
      <c r="S131" s="22">
        <v>0</v>
      </c>
      <c r="U131" s="22">
        <v>2986095</v>
      </c>
    </row>
    <row r="132" spans="1:21" ht="18.75" x14ac:dyDescent="0.2">
      <c r="A132" s="7" t="s">
        <v>529</v>
      </c>
      <c r="C132" s="22">
        <v>0</v>
      </c>
      <c r="D132" s="22"/>
      <c r="E132" s="22">
        <v>47</v>
      </c>
      <c r="F132" s="22"/>
      <c r="G132" s="22">
        <v>0</v>
      </c>
      <c r="H132" s="22"/>
      <c r="I132" s="22">
        <v>0</v>
      </c>
      <c r="J132" s="22"/>
      <c r="K132" s="22">
        <v>0</v>
      </c>
      <c r="L132" s="22"/>
      <c r="M132" s="22">
        <v>0</v>
      </c>
      <c r="N132" s="22"/>
      <c r="O132" s="22">
        <v>0</v>
      </c>
      <c r="P132" s="22"/>
      <c r="Q132" s="22">
        <v>0</v>
      </c>
      <c r="R132" s="22"/>
      <c r="S132" s="22">
        <v>0</v>
      </c>
      <c r="U132" s="22">
        <v>54811108</v>
      </c>
    </row>
    <row r="133" spans="1:21" ht="18.75" x14ac:dyDescent="0.2">
      <c r="A133" s="7" t="s">
        <v>503</v>
      </c>
      <c r="C133" s="22">
        <v>0</v>
      </c>
      <c r="D133" s="22"/>
      <c r="E133" s="22">
        <v>520.86940000000004</v>
      </c>
      <c r="F133" s="22"/>
      <c r="G133" s="22">
        <v>0</v>
      </c>
      <c r="H133" s="22"/>
      <c r="I133" s="22">
        <v>0</v>
      </c>
      <c r="J133" s="22"/>
      <c r="K133" s="22">
        <v>0</v>
      </c>
      <c r="L133" s="22"/>
      <c r="M133" s="22">
        <v>0</v>
      </c>
      <c r="N133" s="22"/>
      <c r="O133" s="22">
        <v>0</v>
      </c>
      <c r="P133" s="22"/>
      <c r="Q133" s="22">
        <v>0</v>
      </c>
      <c r="R133" s="22"/>
      <c r="S133" s="22">
        <v>0</v>
      </c>
      <c r="U133" s="22">
        <v>-52702045</v>
      </c>
    </row>
    <row r="134" spans="1:21" ht="18.75" x14ac:dyDescent="0.2">
      <c r="A134" s="7" t="s">
        <v>577</v>
      </c>
      <c r="C134" s="22">
        <v>0</v>
      </c>
      <c r="D134" s="22"/>
      <c r="E134" s="22">
        <v>100</v>
      </c>
      <c r="F134" s="22"/>
      <c r="G134" s="22">
        <v>0</v>
      </c>
      <c r="H134" s="22"/>
      <c r="I134" s="22">
        <v>0</v>
      </c>
      <c r="J134" s="22"/>
      <c r="K134" s="22">
        <v>0</v>
      </c>
      <c r="L134" s="22"/>
      <c r="M134" s="22">
        <v>0</v>
      </c>
      <c r="N134" s="22"/>
      <c r="O134" s="22">
        <v>0</v>
      </c>
      <c r="P134" s="22"/>
      <c r="Q134" s="22">
        <v>0</v>
      </c>
      <c r="R134" s="22"/>
      <c r="S134" s="22">
        <v>0</v>
      </c>
      <c r="U134" s="22">
        <v>2011763246</v>
      </c>
    </row>
    <row r="135" spans="1:21" ht="18.75" x14ac:dyDescent="0.2">
      <c r="A135" s="7" t="s">
        <v>130</v>
      </c>
      <c r="C135" s="22">
        <v>260000</v>
      </c>
      <c r="D135" s="22"/>
      <c r="E135" s="22">
        <v>23</v>
      </c>
      <c r="F135" s="22"/>
      <c r="G135" s="22">
        <v>1</v>
      </c>
      <c r="H135" s="22"/>
      <c r="I135" s="22">
        <v>11710000</v>
      </c>
      <c r="J135" s="22"/>
      <c r="K135" s="22">
        <v>0</v>
      </c>
      <c r="L135" s="22"/>
      <c r="M135" s="22">
        <v>65</v>
      </c>
      <c r="N135" s="22"/>
      <c r="O135" s="22">
        <v>0</v>
      </c>
      <c r="P135" s="22"/>
      <c r="Q135" s="22">
        <v>3013</v>
      </c>
      <c r="R135" s="22"/>
      <c r="S135" s="22">
        <v>11449935</v>
      </c>
      <c r="U135" s="22">
        <v>11449935</v>
      </c>
    </row>
    <row r="136" spans="1:21" ht="18.75" x14ac:dyDescent="0.2">
      <c r="A136" s="7" t="s">
        <v>162</v>
      </c>
      <c r="C136" s="22">
        <v>1000</v>
      </c>
      <c r="D136" s="22"/>
      <c r="E136" s="22">
        <v>100.3762</v>
      </c>
      <c r="F136" s="22"/>
      <c r="G136" s="22">
        <v>30</v>
      </c>
      <c r="H136" s="22"/>
      <c r="I136" s="22">
        <v>65259</v>
      </c>
      <c r="J136" s="22"/>
      <c r="K136" s="22">
        <v>0</v>
      </c>
      <c r="L136" s="22"/>
      <c r="M136" s="22">
        <v>6</v>
      </c>
      <c r="N136" s="22"/>
      <c r="O136" s="22">
        <v>0</v>
      </c>
      <c r="P136" s="22"/>
      <c r="Q136" s="22">
        <v>78364</v>
      </c>
      <c r="R136" s="22"/>
      <c r="S136" s="22">
        <v>35253</v>
      </c>
      <c r="U136" s="22">
        <v>35253</v>
      </c>
    </row>
    <row r="137" spans="1:21" ht="18.75" x14ac:dyDescent="0.2">
      <c r="A137" s="7" t="s">
        <v>641</v>
      </c>
      <c r="C137" s="22">
        <v>0</v>
      </c>
      <c r="D137" s="22"/>
      <c r="E137" s="22">
        <v>169.5</v>
      </c>
      <c r="F137" s="22"/>
      <c r="G137" s="22">
        <v>0</v>
      </c>
      <c r="H137" s="22"/>
      <c r="I137" s="22">
        <v>0</v>
      </c>
      <c r="J137" s="22"/>
      <c r="K137" s="22">
        <v>0</v>
      </c>
      <c r="L137" s="22"/>
      <c r="M137" s="22">
        <v>0</v>
      </c>
      <c r="N137" s="22"/>
      <c r="O137" s="22">
        <v>0</v>
      </c>
      <c r="P137" s="22"/>
      <c r="Q137" s="22">
        <v>0</v>
      </c>
      <c r="R137" s="22"/>
      <c r="S137" s="22">
        <v>0</v>
      </c>
      <c r="U137" s="22">
        <v>26220785</v>
      </c>
    </row>
    <row r="138" spans="1:21" ht="18.75" x14ac:dyDescent="0.2">
      <c r="A138" s="7" t="s">
        <v>163</v>
      </c>
      <c r="C138" s="22">
        <v>9031000</v>
      </c>
      <c r="D138" s="22"/>
      <c r="E138" s="22">
        <v>33</v>
      </c>
      <c r="F138" s="22"/>
      <c r="G138" s="22">
        <v>1</v>
      </c>
      <c r="H138" s="22"/>
      <c r="I138" s="22">
        <v>913974406</v>
      </c>
      <c r="J138" s="22"/>
      <c r="K138" s="22">
        <v>0</v>
      </c>
      <c r="L138" s="22"/>
      <c r="M138" s="22">
        <v>1016</v>
      </c>
      <c r="N138" s="22"/>
      <c r="O138" s="22">
        <v>0</v>
      </c>
      <c r="P138" s="22"/>
      <c r="Q138" s="22">
        <v>731224</v>
      </c>
      <c r="R138" s="22"/>
      <c r="S138" s="22">
        <v>909973390</v>
      </c>
      <c r="U138" s="22">
        <v>1410992727</v>
      </c>
    </row>
    <row r="139" spans="1:21" ht="18.75" x14ac:dyDescent="0.2">
      <c r="A139" s="7" t="s">
        <v>588</v>
      </c>
      <c r="C139" s="22">
        <v>0</v>
      </c>
      <c r="D139" s="22"/>
      <c r="E139" s="22">
        <v>30</v>
      </c>
      <c r="F139" s="22"/>
      <c r="G139" s="22">
        <v>0</v>
      </c>
      <c r="H139" s="22"/>
      <c r="I139" s="22">
        <v>0</v>
      </c>
      <c r="J139" s="22"/>
      <c r="K139" s="22">
        <v>0</v>
      </c>
      <c r="L139" s="22"/>
      <c r="M139" s="22">
        <v>0</v>
      </c>
      <c r="N139" s="22"/>
      <c r="O139" s="22">
        <v>0</v>
      </c>
      <c r="P139" s="22"/>
      <c r="Q139" s="22">
        <v>0</v>
      </c>
      <c r="R139" s="22"/>
      <c r="S139" s="22">
        <v>0</v>
      </c>
      <c r="U139" s="22">
        <v>5108271015</v>
      </c>
    </row>
    <row r="140" spans="1:21" ht="18.75" x14ac:dyDescent="0.2">
      <c r="A140" s="7" t="s">
        <v>589</v>
      </c>
      <c r="C140" s="22">
        <v>0</v>
      </c>
      <c r="D140" s="22"/>
      <c r="E140" s="22">
        <v>500</v>
      </c>
      <c r="F140" s="22"/>
      <c r="G140" s="22">
        <v>0</v>
      </c>
      <c r="H140" s="22"/>
      <c r="I140" s="22">
        <v>0</v>
      </c>
      <c r="J140" s="22"/>
      <c r="K140" s="22">
        <v>0</v>
      </c>
      <c r="L140" s="22"/>
      <c r="M140" s="22">
        <v>0</v>
      </c>
      <c r="N140" s="22"/>
      <c r="O140" s="22">
        <v>0</v>
      </c>
      <c r="P140" s="22"/>
      <c r="Q140" s="22">
        <v>0</v>
      </c>
      <c r="R140" s="22"/>
      <c r="S140" s="22">
        <v>0</v>
      </c>
      <c r="U140" s="22">
        <v>128925767</v>
      </c>
    </row>
    <row r="141" spans="1:21" ht="18.75" x14ac:dyDescent="0.2">
      <c r="A141" s="7" t="s">
        <v>590</v>
      </c>
      <c r="C141" s="22">
        <v>0</v>
      </c>
      <c r="D141" s="22"/>
      <c r="E141" s="22">
        <v>0</v>
      </c>
      <c r="F141" s="22"/>
      <c r="G141" s="22">
        <v>0</v>
      </c>
      <c r="H141" s="22"/>
      <c r="I141" s="22">
        <v>0</v>
      </c>
      <c r="J141" s="22"/>
      <c r="K141" s="22">
        <v>0</v>
      </c>
      <c r="L141" s="22"/>
      <c r="M141" s="22">
        <v>0</v>
      </c>
      <c r="N141" s="22"/>
      <c r="O141" s="22">
        <v>0</v>
      </c>
      <c r="P141" s="22"/>
      <c r="Q141" s="22">
        <v>0</v>
      </c>
      <c r="R141" s="22"/>
      <c r="S141" s="22">
        <v>0</v>
      </c>
      <c r="U141" s="22">
        <v>26506171</v>
      </c>
    </row>
    <row r="142" spans="1:21" ht="18.75" x14ac:dyDescent="0.2">
      <c r="A142" s="7" t="s">
        <v>586</v>
      </c>
      <c r="C142" s="22">
        <v>0</v>
      </c>
      <c r="D142" s="22"/>
      <c r="E142" s="22">
        <v>0</v>
      </c>
      <c r="F142" s="22"/>
      <c r="G142" s="22">
        <v>0</v>
      </c>
      <c r="H142" s="22"/>
      <c r="I142" s="22">
        <v>0</v>
      </c>
      <c r="J142" s="22"/>
      <c r="K142" s="22">
        <v>0</v>
      </c>
      <c r="L142" s="22"/>
      <c r="M142" s="22">
        <v>0</v>
      </c>
      <c r="N142" s="22"/>
      <c r="O142" s="22">
        <v>0</v>
      </c>
      <c r="P142" s="22"/>
      <c r="Q142" s="22">
        <v>0</v>
      </c>
      <c r="R142" s="22"/>
      <c r="S142" s="22">
        <v>0</v>
      </c>
      <c r="U142" s="22">
        <v>-9453370113</v>
      </c>
    </row>
    <row r="143" spans="1:21" ht="18.75" x14ac:dyDescent="0.2">
      <c r="A143" s="7" t="s">
        <v>638</v>
      </c>
      <c r="C143" s="22">
        <v>0</v>
      </c>
      <c r="D143" s="22"/>
      <c r="E143" s="22">
        <v>0</v>
      </c>
      <c r="F143" s="22"/>
      <c r="G143" s="22">
        <v>0</v>
      </c>
      <c r="H143" s="22"/>
      <c r="I143" s="22">
        <v>0</v>
      </c>
      <c r="J143" s="22"/>
      <c r="K143" s="22">
        <v>0</v>
      </c>
      <c r="L143" s="22"/>
      <c r="M143" s="22">
        <v>0</v>
      </c>
      <c r="N143" s="22"/>
      <c r="O143" s="22">
        <v>0</v>
      </c>
      <c r="P143" s="22"/>
      <c r="Q143" s="22">
        <v>0</v>
      </c>
      <c r="R143" s="22"/>
      <c r="S143" s="22">
        <v>0</v>
      </c>
      <c r="U143" s="22">
        <v>-4458759314</v>
      </c>
    </row>
    <row r="144" spans="1:21" ht="18.75" x14ac:dyDescent="0.2">
      <c r="A144" s="7" t="s">
        <v>587</v>
      </c>
      <c r="C144" s="22">
        <v>0</v>
      </c>
      <c r="D144" s="22"/>
      <c r="E144" s="22">
        <v>0</v>
      </c>
      <c r="F144" s="22"/>
      <c r="G144" s="22">
        <v>0</v>
      </c>
      <c r="H144" s="22"/>
      <c r="I144" s="22">
        <v>0</v>
      </c>
      <c r="J144" s="22"/>
      <c r="K144" s="22">
        <v>0</v>
      </c>
      <c r="L144" s="22"/>
      <c r="M144" s="22">
        <v>0</v>
      </c>
      <c r="N144" s="22"/>
      <c r="O144" s="22">
        <v>0</v>
      </c>
      <c r="P144" s="22"/>
      <c r="Q144" s="22">
        <v>0</v>
      </c>
      <c r="R144" s="22"/>
      <c r="S144" s="22">
        <v>0</v>
      </c>
      <c r="U144" s="22">
        <v>-4853260249</v>
      </c>
    </row>
    <row r="145" spans="1:21" ht="18.75" x14ac:dyDescent="0.2">
      <c r="A145" s="7" t="s">
        <v>639</v>
      </c>
      <c r="C145" s="22">
        <v>0</v>
      </c>
      <c r="D145" s="22"/>
      <c r="E145" s="22">
        <v>0</v>
      </c>
      <c r="F145" s="22"/>
      <c r="G145" s="22">
        <v>0</v>
      </c>
      <c r="H145" s="22"/>
      <c r="I145" s="22">
        <v>0</v>
      </c>
      <c r="J145" s="22"/>
      <c r="K145" s="22">
        <v>0</v>
      </c>
      <c r="L145" s="22"/>
      <c r="M145" s="22">
        <v>0</v>
      </c>
      <c r="N145" s="22"/>
      <c r="O145" s="22">
        <v>0</v>
      </c>
      <c r="P145" s="22"/>
      <c r="Q145" s="22">
        <v>0</v>
      </c>
      <c r="R145" s="22"/>
      <c r="S145" s="22">
        <v>0</v>
      </c>
      <c r="U145" s="22">
        <v>49016471</v>
      </c>
    </row>
    <row r="146" spans="1:21" ht="18.75" x14ac:dyDescent="0.2">
      <c r="A146" s="7" t="s">
        <v>640</v>
      </c>
      <c r="C146" s="22">
        <v>0</v>
      </c>
      <c r="D146" s="22"/>
      <c r="E146" s="22">
        <v>0</v>
      </c>
      <c r="F146" s="22"/>
      <c r="G146" s="22">
        <v>0</v>
      </c>
      <c r="H146" s="22"/>
      <c r="I146" s="22">
        <v>0</v>
      </c>
      <c r="J146" s="22"/>
      <c r="K146" s="22">
        <v>0</v>
      </c>
      <c r="L146" s="22"/>
      <c r="M146" s="22">
        <v>0</v>
      </c>
      <c r="N146" s="22"/>
      <c r="O146" s="22">
        <v>0</v>
      </c>
      <c r="P146" s="22"/>
      <c r="Q146" s="22">
        <v>0</v>
      </c>
      <c r="R146" s="22"/>
      <c r="S146" s="22">
        <v>0</v>
      </c>
      <c r="U146" s="22">
        <v>602258</v>
      </c>
    </row>
    <row r="147" spans="1:21" ht="18.75" x14ac:dyDescent="0.2">
      <c r="A147" s="7" t="s">
        <v>636</v>
      </c>
      <c r="C147" s="22">
        <v>0</v>
      </c>
      <c r="D147" s="22"/>
      <c r="E147" s="22">
        <v>0</v>
      </c>
      <c r="F147" s="22"/>
      <c r="G147" s="22">
        <v>0</v>
      </c>
      <c r="H147" s="22"/>
      <c r="I147" s="22">
        <v>0</v>
      </c>
      <c r="J147" s="22"/>
      <c r="K147" s="22">
        <v>0</v>
      </c>
      <c r="L147" s="22"/>
      <c r="M147" s="22">
        <v>0</v>
      </c>
      <c r="N147" s="22"/>
      <c r="O147" s="22">
        <v>0</v>
      </c>
      <c r="P147" s="22"/>
      <c r="Q147" s="22">
        <v>0</v>
      </c>
      <c r="R147" s="22"/>
      <c r="S147" s="22">
        <v>0</v>
      </c>
      <c r="U147" s="22">
        <v>-10959068614</v>
      </c>
    </row>
    <row r="148" spans="1:21" ht="18.75" x14ac:dyDescent="0.2">
      <c r="A148" s="7" t="s">
        <v>135</v>
      </c>
      <c r="C148" s="22">
        <v>273000</v>
      </c>
      <c r="D148" s="22"/>
      <c r="E148" s="22">
        <v>0</v>
      </c>
      <c r="F148" s="22"/>
      <c r="G148" s="22">
        <v>1300</v>
      </c>
      <c r="H148" s="22"/>
      <c r="I148" s="22">
        <v>156653437</v>
      </c>
      <c r="J148" s="22"/>
      <c r="K148" s="22">
        <v>0</v>
      </c>
      <c r="L148" s="22"/>
      <c r="M148" s="22">
        <v>78265</v>
      </c>
      <c r="N148" s="22"/>
      <c r="O148" s="22">
        <v>0</v>
      </c>
      <c r="P148" s="22"/>
      <c r="Q148" s="22">
        <v>614670</v>
      </c>
      <c r="R148" s="22"/>
      <c r="S148" s="22">
        <v>-147374828</v>
      </c>
      <c r="U148" s="22">
        <v>167799949</v>
      </c>
    </row>
    <row r="149" spans="1:21" ht="18.75" x14ac:dyDescent="0.2">
      <c r="A149" s="7" t="s">
        <v>637</v>
      </c>
      <c r="C149" s="22">
        <v>0</v>
      </c>
      <c r="D149" s="22"/>
      <c r="E149" s="22">
        <v>0</v>
      </c>
      <c r="F149" s="22"/>
      <c r="G149" s="22">
        <v>0</v>
      </c>
      <c r="H149" s="22"/>
      <c r="I149" s="22">
        <v>0</v>
      </c>
      <c r="J149" s="22"/>
      <c r="K149" s="22">
        <v>0</v>
      </c>
      <c r="L149" s="22"/>
      <c r="M149" s="22">
        <v>0</v>
      </c>
      <c r="N149" s="22"/>
      <c r="O149" s="22">
        <v>0</v>
      </c>
      <c r="P149" s="22"/>
      <c r="Q149" s="22">
        <v>0</v>
      </c>
      <c r="R149" s="22"/>
      <c r="S149" s="22">
        <v>0</v>
      </c>
      <c r="U149" s="22">
        <v>1329754370</v>
      </c>
    </row>
    <row r="150" spans="1:21" ht="18.75" x14ac:dyDescent="0.2">
      <c r="A150" s="7" t="s">
        <v>26</v>
      </c>
      <c r="C150" s="22">
        <v>539000</v>
      </c>
      <c r="D150" s="22"/>
      <c r="E150" s="22">
        <v>0</v>
      </c>
      <c r="F150" s="22"/>
      <c r="G150" s="22">
        <v>426.09460000000001</v>
      </c>
      <c r="H150" s="22"/>
      <c r="I150" s="22">
        <v>237930501</v>
      </c>
      <c r="J150" s="22"/>
      <c r="K150" s="22">
        <v>0</v>
      </c>
      <c r="L150" s="22"/>
      <c r="M150" s="22">
        <v>59133</v>
      </c>
      <c r="N150" s="22"/>
      <c r="O150" s="22">
        <v>0</v>
      </c>
      <c r="P150" s="22"/>
      <c r="Q150" s="22">
        <v>0</v>
      </c>
      <c r="R150" s="22"/>
      <c r="S150" s="22">
        <v>-8324644.5999999903</v>
      </c>
      <c r="U150" s="22">
        <v>-4997862384</v>
      </c>
    </row>
    <row r="151" spans="1:21" ht="18.75" x14ac:dyDescent="0.2">
      <c r="A151" s="7" t="s">
        <v>752</v>
      </c>
      <c r="C151" s="22">
        <v>2050000</v>
      </c>
      <c r="D151" s="22"/>
      <c r="E151" s="22">
        <v>0</v>
      </c>
      <c r="F151" s="22"/>
      <c r="G151" s="22">
        <v>73.9024</v>
      </c>
      <c r="H151" s="22"/>
      <c r="I151" s="22">
        <v>1111064980</v>
      </c>
      <c r="J151" s="22"/>
      <c r="K151" s="22">
        <v>0</v>
      </c>
      <c r="L151" s="22"/>
      <c r="M151" s="22">
        <v>39006</v>
      </c>
      <c r="N151" s="22"/>
      <c r="O151" s="22">
        <v>0</v>
      </c>
      <c r="P151" s="22"/>
      <c r="Q151" s="22">
        <v>0</v>
      </c>
      <c r="R151" s="22"/>
      <c r="S151" s="22">
        <v>-959604066</v>
      </c>
      <c r="U151" s="22">
        <v>0</v>
      </c>
    </row>
    <row r="152" spans="1:21" ht="18.75" x14ac:dyDescent="0.2">
      <c r="A152" s="7" t="s">
        <v>753</v>
      </c>
      <c r="C152" s="22">
        <v>2801000</v>
      </c>
      <c r="D152" s="22"/>
      <c r="E152" s="22">
        <v>0</v>
      </c>
      <c r="F152" s="22"/>
      <c r="G152" s="22">
        <v>38.2363</v>
      </c>
      <c r="H152" s="22"/>
      <c r="I152" s="22">
        <v>216793166</v>
      </c>
      <c r="J152" s="22"/>
      <c r="K152" s="22">
        <v>0</v>
      </c>
      <c r="L152" s="22"/>
      <c r="M152" s="22">
        <v>27560</v>
      </c>
      <c r="N152" s="22"/>
      <c r="O152" s="22">
        <v>0</v>
      </c>
      <c r="P152" s="22"/>
      <c r="Q152" s="22">
        <v>0</v>
      </c>
      <c r="R152" s="22"/>
      <c r="S152" s="22">
        <v>-109720849.7</v>
      </c>
      <c r="U152" s="22">
        <v>0</v>
      </c>
    </row>
    <row r="153" spans="1:21" ht="18.75" x14ac:dyDescent="0.2">
      <c r="A153" s="7" t="s">
        <v>552</v>
      </c>
      <c r="C153" s="22">
        <v>0</v>
      </c>
      <c r="D153" s="22"/>
      <c r="E153" s="22">
        <v>0</v>
      </c>
      <c r="F153" s="22"/>
      <c r="G153" s="22">
        <v>0</v>
      </c>
      <c r="H153" s="22"/>
      <c r="I153" s="22">
        <v>0</v>
      </c>
      <c r="J153" s="22"/>
      <c r="K153" s="22">
        <v>0</v>
      </c>
      <c r="L153" s="22"/>
      <c r="M153" s="22">
        <v>0</v>
      </c>
      <c r="N153" s="22"/>
      <c r="O153" s="22">
        <v>0</v>
      </c>
      <c r="P153" s="22"/>
      <c r="Q153" s="22">
        <v>0</v>
      </c>
      <c r="R153" s="22"/>
      <c r="S153" s="22">
        <v>0</v>
      </c>
      <c r="U153" s="22">
        <v>3071351860</v>
      </c>
    </row>
    <row r="154" spans="1:21" ht="18.75" x14ac:dyDescent="0.2">
      <c r="A154" s="7" t="s">
        <v>581</v>
      </c>
      <c r="C154" s="22">
        <v>0</v>
      </c>
      <c r="D154" s="22"/>
      <c r="E154" s="22">
        <v>0</v>
      </c>
      <c r="F154" s="22"/>
      <c r="G154" s="22">
        <v>0</v>
      </c>
      <c r="H154" s="22"/>
      <c r="I154" s="22">
        <v>0</v>
      </c>
      <c r="J154" s="22"/>
      <c r="K154" s="22">
        <v>0</v>
      </c>
      <c r="L154" s="22"/>
      <c r="M154" s="22">
        <v>0</v>
      </c>
      <c r="N154" s="22"/>
      <c r="O154" s="22">
        <v>0</v>
      </c>
      <c r="P154" s="22"/>
      <c r="Q154" s="22">
        <v>0</v>
      </c>
      <c r="R154" s="22"/>
      <c r="S154" s="22">
        <v>0</v>
      </c>
      <c r="U154" s="22">
        <v>-3183135524</v>
      </c>
    </row>
    <row r="155" spans="1:21" ht="18.75" x14ac:dyDescent="0.2">
      <c r="A155" s="7" t="s">
        <v>612</v>
      </c>
      <c r="C155" s="22">
        <v>0</v>
      </c>
      <c r="D155" s="22"/>
      <c r="E155" s="22">
        <v>0</v>
      </c>
      <c r="F155" s="22"/>
      <c r="G155" s="22">
        <v>0</v>
      </c>
      <c r="H155" s="22"/>
      <c r="I155" s="22">
        <v>0</v>
      </c>
      <c r="J155" s="22"/>
      <c r="K155" s="22">
        <v>0</v>
      </c>
      <c r="L155" s="22"/>
      <c r="M155" s="22">
        <v>0</v>
      </c>
      <c r="N155" s="22"/>
      <c r="O155" s="22">
        <v>0</v>
      </c>
      <c r="P155" s="22"/>
      <c r="Q155" s="22">
        <v>0</v>
      </c>
      <c r="R155" s="22"/>
      <c r="S155" s="22">
        <v>0</v>
      </c>
      <c r="U155" s="22">
        <v>9457003869</v>
      </c>
    </row>
    <row r="156" spans="1:21" ht="18.75" x14ac:dyDescent="0.2">
      <c r="A156" s="7" t="s">
        <v>645</v>
      </c>
      <c r="C156" s="22">
        <v>0</v>
      </c>
      <c r="D156" s="22"/>
      <c r="E156" s="22">
        <v>0</v>
      </c>
      <c r="F156" s="22"/>
      <c r="G156" s="22">
        <v>0</v>
      </c>
      <c r="H156" s="22"/>
      <c r="I156" s="22">
        <v>0</v>
      </c>
      <c r="J156" s="22"/>
      <c r="K156" s="22">
        <v>0</v>
      </c>
      <c r="L156" s="22"/>
      <c r="M156" s="22">
        <v>0</v>
      </c>
      <c r="N156" s="22"/>
      <c r="O156" s="22">
        <v>0</v>
      </c>
      <c r="P156" s="22"/>
      <c r="Q156" s="22">
        <v>0</v>
      </c>
      <c r="R156" s="22"/>
      <c r="S156" s="22">
        <v>0</v>
      </c>
      <c r="U156" s="22">
        <v>18965168767</v>
      </c>
    </row>
    <row r="157" spans="1:21" ht="18.75" x14ac:dyDescent="0.2">
      <c r="A157" s="7" t="s">
        <v>681</v>
      </c>
      <c r="C157" s="22">
        <v>0</v>
      </c>
      <c r="D157" s="22"/>
      <c r="E157" s="22">
        <v>0</v>
      </c>
      <c r="F157" s="22"/>
      <c r="G157" s="22">
        <v>0</v>
      </c>
      <c r="H157" s="22"/>
      <c r="I157" s="22">
        <v>0</v>
      </c>
      <c r="J157" s="22"/>
      <c r="K157" s="22">
        <v>0</v>
      </c>
      <c r="L157" s="22"/>
      <c r="M157" s="22">
        <v>0</v>
      </c>
      <c r="N157" s="22"/>
      <c r="O157" s="22">
        <v>0</v>
      </c>
      <c r="P157" s="22"/>
      <c r="Q157" s="22">
        <v>0</v>
      </c>
      <c r="R157" s="22"/>
      <c r="S157" s="22">
        <v>0</v>
      </c>
      <c r="U157" s="22">
        <v>4601483932</v>
      </c>
    </row>
    <row r="158" spans="1:21" ht="18.75" x14ac:dyDescent="0.2">
      <c r="A158" s="7" t="s">
        <v>55</v>
      </c>
      <c r="C158" s="22">
        <v>8740000</v>
      </c>
      <c r="D158" s="22"/>
      <c r="E158" s="22">
        <v>0</v>
      </c>
      <c r="F158" s="22"/>
      <c r="G158" s="22">
        <v>688.83820000000003</v>
      </c>
      <c r="H158" s="22"/>
      <c r="I158" s="22">
        <v>1214120000</v>
      </c>
      <c r="J158" s="22"/>
      <c r="K158" s="22">
        <v>0</v>
      </c>
      <c r="L158" s="22"/>
      <c r="M158" s="22">
        <v>521157</v>
      </c>
      <c r="N158" s="22"/>
      <c r="O158" s="22">
        <v>0</v>
      </c>
      <c r="P158" s="22"/>
      <c r="Q158" s="22">
        <v>937725</v>
      </c>
      <c r="R158" s="22"/>
      <c r="S158" s="22">
        <v>-810453138.20000005</v>
      </c>
      <c r="U158" s="22">
        <v>-810453157</v>
      </c>
    </row>
    <row r="159" spans="1:21" ht="18.75" x14ac:dyDescent="0.2">
      <c r="A159" s="7" t="s">
        <v>154</v>
      </c>
      <c r="C159" s="22">
        <v>93000000</v>
      </c>
      <c r="D159" s="22"/>
      <c r="E159" s="22">
        <v>0</v>
      </c>
      <c r="F159" s="22"/>
      <c r="G159" s="22">
        <v>3</v>
      </c>
      <c r="H159" s="22"/>
      <c r="I159" s="22">
        <v>3136889361</v>
      </c>
      <c r="J159" s="22"/>
      <c r="K159" s="22">
        <v>0</v>
      </c>
      <c r="L159" s="22"/>
      <c r="M159" s="22">
        <v>21003</v>
      </c>
      <c r="N159" s="22"/>
      <c r="O159" s="22">
        <v>0</v>
      </c>
      <c r="P159" s="22"/>
      <c r="Q159" s="22">
        <v>9812600</v>
      </c>
      <c r="R159" s="22"/>
      <c r="S159" s="22">
        <v>3053868358</v>
      </c>
      <c r="U159" s="22">
        <v>0</v>
      </c>
    </row>
    <row r="160" spans="1:21" ht="18.75" x14ac:dyDescent="0.2">
      <c r="A160" s="7" t="s">
        <v>104</v>
      </c>
      <c r="C160" s="22">
        <v>2000</v>
      </c>
      <c r="D160" s="22"/>
      <c r="E160" s="22">
        <v>0</v>
      </c>
      <c r="F160" s="22"/>
      <c r="G160" s="22">
        <v>169.5</v>
      </c>
      <c r="H160" s="22"/>
      <c r="I160" s="22">
        <v>92668</v>
      </c>
      <c r="J160" s="22"/>
      <c r="K160" s="22">
        <v>0</v>
      </c>
      <c r="L160" s="22"/>
      <c r="M160" s="22">
        <v>83</v>
      </c>
      <c r="N160" s="22"/>
      <c r="O160" s="22">
        <v>0</v>
      </c>
      <c r="P160" s="22"/>
      <c r="Q160" s="22">
        <v>1485596</v>
      </c>
      <c r="R160" s="22"/>
      <c r="S160" s="22">
        <v>-246415</v>
      </c>
      <c r="U160" s="22">
        <v>-246415</v>
      </c>
    </row>
    <row r="161" spans="1:23" ht="18.75" x14ac:dyDescent="0.2">
      <c r="A161" s="7" t="s">
        <v>553</v>
      </c>
      <c r="C161" s="22">
        <v>0</v>
      </c>
      <c r="D161" s="22"/>
      <c r="E161" s="22">
        <v>0</v>
      </c>
      <c r="F161" s="22"/>
      <c r="G161" s="22">
        <v>0</v>
      </c>
      <c r="H161" s="22"/>
      <c r="I161" s="22">
        <v>0</v>
      </c>
      <c r="J161" s="22"/>
      <c r="K161" s="22">
        <v>0</v>
      </c>
      <c r="L161" s="22"/>
      <c r="M161" s="22">
        <v>0</v>
      </c>
      <c r="N161" s="22"/>
      <c r="O161" s="22">
        <v>0</v>
      </c>
      <c r="P161" s="22"/>
      <c r="Q161" s="22">
        <v>0</v>
      </c>
      <c r="R161" s="22"/>
      <c r="S161" s="22">
        <v>0</v>
      </c>
      <c r="U161" s="22">
        <v>1725687726</v>
      </c>
    </row>
    <row r="162" spans="1:23" ht="18.75" x14ac:dyDescent="0.2">
      <c r="A162" s="7" t="s">
        <v>582</v>
      </c>
      <c r="C162" s="22">
        <v>0</v>
      </c>
      <c r="D162" s="22"/>
      <c r="E162" s="22">
        <v>0</v>
      </c>
      <c r="F162" s="22"/>
      <c r="G162" s="22">
        <v>0</v>
      </c>
      <c r="H162" s="22"/>
      <c r="I162" s="22">
        <v>0</v>
      </c>
      <c r="J162" s="22"/>
      <c r="K162" s="22">
        <v>0</v>
      </c>
      <c r="L162" s="22"/>
      <c r="M162" s="22">
        <v>0</v>
      </c>
      <c r="N162" s="22"/>
      <c r="O162" s="22">
        <v>0</v>
      </c>
      <c r="P162" s="22"/>
      <c r="Q162" s="22">
        <v>0</v>
      </c>
      <c r="R162" s="22"/>
      <c r="S162" s="22">
        <v>0</v>
      </c>
      <c r="U162" s="22">
        <v>18828873801</v>
      </c>
    </row>
    <row r="163" spans="1:23" ht="18.75" x14ac:dyDescent="0.2">
      <c r="A163" s="7" t="s">
        <v>613</v>
      </c>
      <c r="C163" s="22">
        <v>0</v>
      </c>
      <c r="D163" s="22"/>
      <c r="E163" s="22">
        <v>0</v>
      </c>
      <c r="F163" s="22"/>
      <c r="G163" s="22">
        <v>0</v>
      </c>
      <c r="H163" s="22"/>
      <c r="I163" s="22">
        <v>0</v>
      </c>
      <c r="J163" s="22"/>
      <c r="K163" s="22">
        <v>0</v>
      </c>
      <c r="L163" s="22"/>
      <c r="M163" s="22">
        <v>0</v>
      </c>
      <c r="N163" s="22"/>
      <c r="O163" s="22">
        <v>0</v>
      </c>
      <c r="P163" s="22"/>
      <c r="Q163" s="22">
        <v>0</v>
      </c>
      <c r="R163" s="22"/>
      <c r="S163" s="22">
        <v>0</v>
      </c>
      <c r="U163" s="22">
        <v>1941392792</v>
      </c>
    </row>
    <row r="164" spans="1:23" ht="18.75" x14ac:dyDescent="0.2">
      <c r="A164" s="7" t="s">
        <v>646</v>
      </c>
      <c r="C164" s="22">
        <v>0</v>
      </c>
      <c r="D164" s="22"/>
      <c r="E164" s="22">
        <v>0</v>
      </c>
      <c r="F164" s="22"/>
      <c r="G164" s="22">
        <v>0</v>
      </c>
      <c r="H164" s="22"/>
      <c r="I164" s="22">
        <v>0</v>
      </c>
      <c r="J164" s="22"/>
      <c r="K164" s="22">
        <v>0</v>
      </c>
      <c r="L164" s="22"/>
      <c r="M164" s="22">
        <v>0</v>
      </c>
      <c r="N164" s="22"/>
      <c r="O164" s="22">
        <v>0</v>
      </c>
      <c r="P164" s="22"/>
      <c r="Q164" s="22">
        <v>0</v>
      </c>
      <c r="R164" s="22"/>
      <c r="S164" s="22">
        <v>0</v>
      </c>
      <c r="U164" s="22">
        <v>5772919295</v>
      </c>
    </row>
    <row r="165" spans="1:23" ht="18.75" x14ac:dyDescent="0.2">
      <c r="A165" s="7" t="s">
        <v>682</v>
      </c>
      <c r="C165" s="22">
        <v>0</v>
      </c>
      <c r="D165" s="22"/>
      <c r="E165" s="22">
        <v>0</v>
      </c>
      <c r="F165" s="22"/>
      <c r="G165" s="22">
        <v>0</v>
      </c>
      <c r="H165" s="22"/>
      <c r="I165" s="22">
        <v>0</v>
      </c>
      <c r="J165" s="22"/>
      <c r="K165" s="22">
        <v>0</v>
      </c>
      <c r="L165" s="22"/>
      <c r="M165" s="22">
        <v>0</v>
      </c>
      <c r="N165" s="22"/>
      <c r="O165" s="22">
        <v>0</v>
      </c>
      <c r="P165" s="22"/>
      <c r="Q165" s="22">
        <v>0</v>
      </c>
      <c r="R165" s="22"/>
      <c r="S165" s="22">
        <v>0</v>
      </c>
      <c r="U165" s="22">
        <v>-1329465725</v>
      </c>
    </row>
    <row r="166" spans="1:23" ht="18.75" x14ac:dyDescent="0.2">
      <c r="A166" s="7" t="s">
        <v>173</v>
      </c>
      <c r="C166" s="22">
        <v>6778000</v>
      </c>
      <c r="D166" s="22"/>
      <c r="E166" s="22">
        <v>0</v>
      </c>
      <c r="F166" s="22"/>
      <c r="G166" s="22">
        <v>6</v>
      </c>
      <c r="H166" s="22"/>
      <c r="I166" s="22">
        <v>165450000</v>
      </c>
      <c r="J166" s="22"/>
      <c r="K166" s="22">
        <v>0</v>
      </c>
      <c r="L166" s="22"/>
      <c r="M166" s="22">
        <v>5224</v>
      </c>
      <c r="N166" s="22"/>
      <c r="O166" s="22">
        <v>0</v>
      </c>
      <c r="P166" s="22"/>
      <c r="Q166" s="22">
        <v>85186</v>
      </c>
      <c r="R166" s="22"/>
      <c r="S166" s="22">
        <v>145110776</v>
      </c>
      <c r="U166" s="22">
        <v>145110776</v>
      </c>
      <c r="W166" s="54">
        <f>I166-S166</f>
        <v>20339224</v>
      </c>
    </row>
    <row r="167" spans="1:23" ht="18.75" x14ac:dyDescent="0.2">
      <c r="A167" s="7" t="s">
        <v>583</v>
      </c>
      <c r="C167" s="22">
        <v>0</v>
      </c>
      <c r="D167" s="22"/>
      <c r="E167" s="22">
        <v>0</v>
      </c>
      <c r="F167" s="22"/>
      <c r="G167" s="22">
        <v>0</v>
      </c>
      <c r="H167" s="22"/>
      <c r="I167" s="22">
        <v>0</v>
      </c>
      <c r="J167" s="22"/>
      <c r="K167" s="22">
        <v>0</v>
      </c>
      <c r="L167" s="22"/>
      <c r="M167" s="22">
        <v>0</v>
      </c>
      <c r="N167" s="22"/>
      <c r="O167" s="22">
        <v>0</v>
      </c>
      <c r="P167" s="22"/>
      <c r="Q167" s="22">
        <v>0</v>
      </c>
      <c r="R167" s="22"/>
      <c r="S167" s="22">
        <v>0</v>
      </c>
      <c r="U167" s="22">
        <v>766520732</v>
      </c>
    </row>
    <row r="168" spans="1:23" ht="18.75" x14ac:dyDescent="0.2">
      <c r="A168" s="7" t="s">
        <v>614</v>
      </c>
      <c r="C168" s="22">
        <v>0</v>
      </c>
      <c r="D168" s="22"/>
      <c r="E168" s="22">
        <v>0</v>
      </c>
      <c r="F168" s="22"/>
      <c r="G168" s="22">
        <v>0</v>
      </c>
      <c r="H168" s="22"/>
      <c r="I168" s="22">
        <v>0</v>
      </c>
      <c r="J168" s="22"/>
      <c r="K168" s="22">
        <v>0</v>
      </c>
      <c r="L168" s="22"/>
      <c r="M168" s="22">
        <v>0</v>
      </c>
      <c r="N168" s="22"/>
      <c r="O168" s="22">
        <v>0</v>
      </c>
      <c r="P168" s="22"/>
      <c r="Q168" s="22">
        <v>0</v>
      </c>
      <c r="R168" s="22"/>
      <c r="S168" s="22">
        <v>0</v>
      </c>
      <c r="U168" s="22">
        <v>1851184080</v>
      </c>
    </row>
    <row r="169" spans="1:23" ht="18.75" x14ac:dyDescent="0.2">
      <c r="A169" s="7" t="s">
        <v>647</v>
      </c>
      <c r="C169" s="22">
        <v>0</v>
      </c>
      <c r="D169" s="22"/>
      <c r="E169" s="22">
        <v>0</v>
      </c>
      <c r="F169" s="22"/>
      <c r="G169" s="22">
        <v>0</v>
      </c>
      <c r="H169" s="22"/>
      <c r="I169" s="22">
        <v>0</v>
      </c>
      <c r="J169" s="22"/>
      <c r="K169" s="22">
        <v>0</v>
      </c>
      <c r="L169" s="22"/>
      <c r="M169" s="22">
        <v>0</v>
      </c>
      <c r="N169" s="22"/>
      <c r="O169" s="22">
        <v>0</v>
      </c>
      <c r="P169" s="22"/>
      <c r="Q169" s="22">
        <v>0</v>
      </c>
      <c r="R169" s="22"/>
      <c r="S169" s="22">
        <v>0</v>
      </c>
      <c r="U169" s="22">
        <v>6988676296</v>
      </c>
    </row>
    <row r="170" spans="1:23" ht="18.75" x14ac:dyDescent="0.2">
      <c r="A170" s="7" t="s">
        <v>683</v>
      </c>
      <c r="C170" s="22">
        <v>0</v>
      </c>
      <c r="D170" s="22"/>
      <c r="E170" s="22">
        <v>0</v>
      </c>
      <c r="F170" s="22"/>
      <c r="G170" s="22">
        <v>0</v>
      </c>
      <c r="H170" s="22"/>
      <c r="I170" s="22">
        <v>0</v>
      </c>
      <c r="J170" s="22"/>
      <c r="K170" s="22">
        <v>0</v>
      </c>
      <c r="L170" s="22"/>
      <c r="M170" s="22">
        <v>0</v>
      </c>
      <c r="N170" s="22"/>
      <c r="O170" s="22">
        <v>0</v>
      </c>
      <c r="P170" s="22"/>
      <c r="Q170" s="22">
        <v>0</v>
      </c>
      <c r="R170" s="22"/>
      <c r="S170" s="22">
        <v>0</v>
      </c>
      <c r="U170" s="22">
        <v>1399302112</v>
      </c>
    </row>
    <row r="171" spans="1:23" ht="18.75" x14ac:dyDescent="0.2">
      <c r="A171" s="7" t="s">
        <v>84</v>
      </c>
      <c r="C171" s="22">
        <v>78569000</v>
      </c>
      <c r="D171" s="22"/>
      <c r="E171" s="22">
        <v>0</v>
      </c>
      <c r="F171" s="22"/>
      <c r="G171" s="22">
        <v>153.03550000000001</v>
      </c>
      <c r="H171" s="22"/>
      <c r="I171" s="22">
        <v>1681856195</v>
      </c>
      <c r="J171" s="22"/>
      <c r="K171" s="22">
        <v>0</v>
      </c>
      <c r="L171" s="22"/>
      <c r="M171" s="22">
        <v>507664</v>
      </c>
      <c r="N171" s="22"/>
      <c r="O171" s="22">
        <v>0</v>
      </c>
      <c r="P171" s="22"/>
      <c r="Q171" s="22">
        <v>4326480</v>
      </c>
      <c r="R171" s="22"/>
      <c r="S171" s="22">
        <v>-291146622</v>
      </c>
      <c r="U171" s="22">
        <v>-291146469</v>
      </c>
    </row>
    <row r="172" spans="1:23" ht="18.75" x14ac:dyDescent="0.2">
      <c r="A172" s="7" t="s">
        <v>187</v>
      </c>
      <c r="C172" s="22">
        <v>1000000</v>
      </c>
      <c r="D172" s="22"/>
      <c r="E172" s="22">
        <v>0</v>
      </c>
      <c r="F172" s="22"/>
      <c r="G172" s="22">
        <v>47</v>
      </c>
      <c r="H172" s="22"/>
      <c r="I172" s="22">
        <v>27667042</v>
      </c>
      <c r="J172" s="22"/>
      <c r="K172" s="22">
        <v>0</v>
      </c>
      <c r="L172" s="22"/>
      <c r="M172" s="22">
        <v>12097</v>
      </c>
      <c r="N172" s="22"/>
      <c r="O172" s="22">
        <v>0</v>
      </c>
      <c r="P172" s="22"/>
      <c r="Q172" s="22">
        <v>337407</v>
      </c>
      <c r="R172" s="22"/>
      <c r="S172" s="22">
        <v>-19345055</v>
      </c>
      <c r="U172" s="22">
        <v>-19345055</v>
      </c>
    </row>
    <row r="173" spans="1:23" ht="18.75" x14ac:dyDescent="0.2">
      <c r="A173" s="7" t="s">
        <v>584</v>
      </c>
      <c r="C173" s="22">
        <v>0</v>
      </c>
      <c r="D173" s="22"/>
      <c r="E173" s="22">
        <v>0</v>
      </c>
      <c r="F173" s="22"/>
      <c r="G173" s="22">
        <v>0</v>
      </c>
      <c r="H173" s="22"/>
      <c r="I173" s="22">
        <v>0</v>
      </c>
      <c r="J173" s="22"/>
      <c r="K173" s="22">
        <v>0</v>
      </c>
      <c r="L173" s="22"/>
      <c r="M173" s="22">
        <v>0</v>
      </c>
      <c r="N173" s="22"/>
      <c r="O173" s="22">
        <v>0</v>
      </c>
      <c r="P173" s="22"/>
      <c r="Q173" s="22">
        <v>0</v>
      </c>
      <c r="R173" s="22"/>
      <c r="S173" s="22">
        <v>0</v>
      </c>
      <c r="U173" s="22">
        <v>12124329</v>
      </c>
    </row>
    <row r="174" spans="1:23" ht="18.75" x14ac:dyDescent="0.2">
      <c r="A174" s="7" t="s">
        <v>615</v>
      </c>
      <c r="C174" s="22">
        <v>0</v>
      </c>
      <c r="D174" s="22"/>
      <c r="E174" s="22">
        <v>0</v>
      </c>
      <c r="F174" s="22"/>
      <c r="G174" s="22">
        <v>0</v>
      </c>
      <c r="H174" s="22"/>
      <c r="I174" s="22">
        <v>0</v>
      </c>
      <c r="J174" s="22"/>
      <c r="K174" s="22">
        <v>0</v>
      </c>
      <c r="L174" s="22"/>
      <c r="M174" s="22">
        <v>0</v>
      </c>
      <c r="N174" s="22"/>
      <c r="O174" s="22">
        <v>0</v>
      </c>
      <c r="P174" s="22"/>
      <c r="Q174" s="22">
        <v>0</v>
      </c>
      <c r="R174" s="22"/>
      <c r="S174" s="22">
        <v>0</v>
      </c>
      <c r="U174" s="22">
        <v>59478472</v>
      </c>
    </row>
    <row r="175" spans="1:23" ht="18.75" x14ac:dyDescent="0.2">
      <c r="A175" s="7" t="s">
        <v>648</v>
      </c>
      <c r="C175" s="22">
        <v>0</v>
      </c>
      <c r="D175" s="22"/>
      <c r="E175" s="22">
        <v>0</v>
      </c>
      <c r="F175" s="22"/>
      <c r="G175" s="22">
        <v>0</v>
      </c>
      <c r="H175" s="22"/>
      <c r="I175" s="22">
        <v>0</v>
      </c>
      <c r="J175" s="22"/>
      <c r="K175" s="22">
        <v>0</v>
      </c>
      <c r="L175" s="22"/>
      <c r="M175" s="22">
        <v>0</v>
      </c>
      <c r="N175" s="22"/>
      <c r="O175" s="22">
        <v>0</v>
      </c>
      <c r="P175" s="22"/>
      <c r="Q175" s="22">
        <v>0</v>
      </c>
      <c r="R175" s="22"/>
      <c r="S175" s="22">
        <v>0</v>
      </c>
      <c r="U175" s="22">
        <v>1782020640</v>
      </c>
    </row>
    <row r="176" spans="1:23" ht="18.75" x14ac:dyDescent="0.2">
      <c r="A176" s="7" t="s">
        <v>153</v>
      </c>
      <c r="C176" s="22">
        <v>52000</v>
      </c>
      <c r="D176" s="22"/>
      <c r="E176" s="22">
        <v>0</v>
      </c>
      <c r="F176" s="22"/>
      <c r="G176" s="22">
        <v>550</v>
      </c>
      <c r="H176" s="22"/>
      <c r="I176" s="22">
        <v>22300000</v>
      </c>
      <c r="J176" s="22"/>
      <c r="K176" s="22">
        <v>54507290</v>
      </c>
      <c r="L176" s="22"/>
      <c r="M176" s="22">
        <v>14300</v>
      </c>
      <c r="N176" s="22"/>
      <c r="O176" s="22">
        <v>143000</v>
      </c>
      <c r="P176" s="22"/>
      <c r="Q176" s="22">
        <v>5742</v>
      </c>
      <c r="R176" s="22"/>
      <c r="S176" s="22">
        <v>-3764590</v>
      </c>
      <c r="U176" s="22">
        <v>-3607290</v>
      </c>
    </row>
    <row r="177" spans="1:21" ht="18.75" x14ac:dyDescent="0.2">
      <c r="A177" s="7" t="s">
        <v>107</v>
      </c>
      <c r="C177" s="22">
        <v>1000</v>
      </c>
      <c r="D177" s="22"/>
      <c r="E177" s="22">
        <v>0</v>
      </c>
      <c r="F177" s="22"/>
      <c r="G177" s="22">
        <v>650</v>
      </c>
      <c r="H177" s="22"/>
      <c r="I177" s="22">
        <v>300000</v>
      </c>
      <c r="J177" s="22"/>
      <c r="K177" s="22">
        <v>1048216</v>
      </c>
      <c r="L177" s="22"/>
      <c r="M177" s="22">
        <v>325</v>
      </c>
      <c r="N177" s="22"/>
      <c r="O177" s="22">
        <v>3250</v>
      </c>
      <c r="P177" s="22"/>
      <c r="Q177" s="22">
        <v>77</v>
      </c>
      <c r="R177" s="22"/>
      <c r="S177" s="22">
        <v>-101791</v>
      </c>
      <c r="U177" s="22">
        <v>-98216</v>
      </c>
    </row>
    <row r="178" spans="1:21" ht="18.75" x14ac:dyDescent="0.2">
      <c r="A178" s="7" t="s">
        <v>578</v>
      </c>
      <c r="C178" s="22">
        <v>0</v>
      </c>
      <c r="D178" s="22"/>
      <c r="E178" s="22">
        <v>0</v>
      </c>
      <c r="F178" s="22"/>
      <c r="G178" s="22">
        <v>0</v>
      </c>
      <c r="H178" s="22"/>
      <c r="I178" s="22">
        <v>0</v>
      </c>
      <c r="J178" s="22"/>
      <c r="K178" s="22">
        <v>0</v>
      </c>
      <c r="L178" s="22"/>
      <c r="M178" s="22">
        <v>0</v>
      </c>
      <c r="N178" s="22"/>
      <c r="O178" s="22">
        <v>0</v>
      </c>
      <c r="P178" s="22"/>
      <c r="Q178" s="22">
        <v>0</v>
      </c>
      <c r="R178" s="22"/>
      <c r="S178" s="22">
        <v>0</v>
      </c>
      <c r="U178" s="22">
        <v>4979934</v>
      </c>
    </row>
    <row r="179" spans="1:21" ht="18.75" x14ac:dyDescent="0.2">
      <c r="A179" s="7" t="s">
        <v>642</v>
      </c>
      <c r="C179" s="22">
        <v>0</v>
      </c>
      <c r="D179" s="22"/>
      <c r="E179" s="22">
        <v>0</v>
      </c>
      <c r="F179" s="22"/>
      <c r="G179" s="22">
        <v>0</v>
      </c>
      <c r="H179" s="22"/>
      <c r="I179" s="22">
        <v>0</v>
      </c>
      <c r="J179" s="22"/>
      <c r="K179" s="22">
        <v>0</v>
      </c>
      <c r="L179" s="22"/>
      <c r="M179" s="22">
        <v>0</v>
      </c>
      <c r="N179" s="22"/>
      <c r="O179" s="22">
        <v>0</v>
      </c>
      <c r="P179" s="22"/>
      <c r="Q179" s="22">
        <v>0</v>
      </c>
      <c r="R179" s="22"/>
      <c r="S179" s="22">
        <v>0</v>
      </c>
      <c r="U179" s="22">
        <v>38230855</v>
      </c>
    </row>
    <row r="180" spans="1:21" ht="18.75" x14ac:dyDescent="0.2">
      <c r="A180" s="7" t="s">
        <v>679</v>
      </c>
      <c r="C180" s="22">
        <v>0</v>
      </c>
      <c r="D180" s="22"/>
      <c r="E180" s="22">
        <v>0</v>
      </c>
      <c r="F180" s="22"/>
      <c r="G180" s="22">
        <v>0</v>
      </c>
      <c r="H180" s="22"/>
      <c r="I180" s="22">
        <v>0</v>
      </c>
      <c r="J180" s="22"/>
      <c r="K180" s="22">
        <v>0</v>
      </c>
      <c r="L180" s="22"/>
      <c r="M180" s="22">
        <v>0</v>
      </c>
      <c r="N180" s="22"/>
      <c r="O180" s="22">
        <v>0</v>
      </c>
      <c r="P180" s="22"/>
      <c r="Q180" s="22">
        <v>0</v>
      </c>
      <c r="R180" s="22"/>
      <c r="S180" s="22">
        <v>0</v>
      </c>
      <c r="U180" s="22">
        <v>5625028</v>
      </c>
    </row>
    <row r="181" spans="1:21" ht="18.75" x14ac:dyDescent="0.2">
      <c r="A181" s="7" t="s">
        <v>550</v>
      </c>
      <c r="C181" s="22">
        <v>0</v>
      </c>
      <c r="D181" s="22"/>
      <c r="E181" s="22">
        <v>0</v>
      </c>
      <c r="F181" s="22"/>
      <c r="G181" s="22">
        <v>0</v>
      </c>
      <c r="H181" s="22"/>
      <c r="I181" s="22">
        <v>0</v>
      </c>
      <c r="J181" s="22"/>
      <c r="K181" s="22">
        <v>0</v>
      </c>
      <c r="L181" s="22"/>
      <c r="M181" s="22">
        <v>0</v>
      </c>
      <c r="N181" s="22"/>
      <c r="O181" s="22">
        <v>0</v>
      </c>
      <c r="P181" s="22"/>
      <c r="Q181" s="22">
        <v>0</v>
      </c>
      <c r="R181" s="22"/>
      <c r="S181" s="22">
        <v>0</v>
      </c>
      <c r="U181" s="22">
        <v>319054300</v>
      </c>
    </row>
    <row r="182" spans="1:21" ht="18.75" x14ac:dyDescent="0.2">
      <c r="A182" s="7" t="s">
        <v>579</v>
      </c>
      <c r="C182" s="22">
        <v>0</v>
      </c>
      <c r="D182" s="22"/>
      <c r="E182" s="22">
        <v>0</v>
      </c>
      <c r="F182" s="22"/>
      <c r="G182" s="22">
        <v>0</v>
      </c>
      <c r="H182" s="22"/>
      <c r="I182" s="22">
        <v>0</v>
      </c>
      <c r="J182" s="22"/>
      <c r="K182" s="22">
        <v>0</v>
      </c>
      <c r="L182" s="22"/>
      <c r="M182" s="22">
        <v>0</v>
      </c>
      <c r="N182" s="22"/>
      <c r="O182" s="22">
        <v>0</v>
      </c>
      <c r="P182" s="22"/>
      <c r="Q182" s="22">
        <v>0</v>
      </c>
      <c r="R182" s="22"/>
      <c r="S182" s="22">
        <v>0</v>
      </c>
      <c r="U182" s="22">
        <v>4956872</v>
      </c>
    </row>
    <row r="183" spans="1:21" ht="18.75" x14ac:dyDescent="0.2">
      <c r="A183" s="7" t="s">
        <v>610</v>
      </c>
      <c r="C183" s="22">
        <v>0</v>
      </c>
      <c r="D183" s="22"/>
      <c r="E183" s="22">
        <v>0</v>
      </c>
      <c r="F183" s="22"/>
      <c r="G183" s="22">
        <v>0</v>
      </c>
      <c r="H183" s="22"/>
      <c r="I183" s="22">
        <v>0</v>
      </c>
      <c r="J183" s="22"/>
      <c r="K183" s="22">
        <v>0</v>
      </c>
      <c r="L183" s="22"/>
      <c r="M183" s="22">
        <v>0</v>
      </c>
      <c r="N183" s="22"/>
      <c r="O183" s="22">
        <v>0</v>
      </c>
      <c r="P183" s="22"/>
      <c r="Q183" s="22">
        <v>0</v>
      </c>
      <c r="R183" s="22"/>
      <c r="S183" s="22">
        <v>0</v>
      </c>
      <c r="U183" s="22">
        <v>1759386240</v>
      </c>
    </row>
    <row r="184" spans="1:21" ht="18.75" x14ac:dyDescent="0.2">
      <c r="A184" s="7" t="s">
        <v>643</v>
      </c>
      <c r="C184" s="22">
        <v>0</v>
      </c>
      <c r="D184" s="22"/>
      <c r="E184" s="22">
        <v>0</v>
      </c>
      <c r="F184" s="22"/>
      <c r="G184" s="22">
        <v>0</v>
      </c>
      <c r="H184" s="22"/>
      <c r="I184" s="22">
        <v>0</v>
      </c>
      <c r="J184" s="22"/>
      <c r="K184" s="22">
        <v>0</v>
      </c>
      <c r="L184" s="22"/>
      <c r="M184" s="22">
        <v>0</v>
      </c>
      <c r="N184" s="22"/>
      <c r="O184" s="22">
        <v>0</v>
      </c>
      <c r="P184" s="22"/>
      <c r="Q184" s="22">
        <v>0</v>
      </c>
      <c r="R184" s="22"/>
      <c r="S184" s="22">
        <v>0</v>
      </c>
      <c r="U184" s="22">
        <v>27150281</v>
      </c>
    </row>
    <row r="185" spans="1:21" ht="18.75" x14ac:dyDescent="0.2">
      <c r="A185" s="7" t="s">
        <v>680</v>
      </c>
      <c r="C185" s="22">
        <v>0</v>
      </c>
      <c r="D185" s="22"/>
      <c r="E185" s="22">
        <v>0</v>
      </c>
      <c r="F185" s="22"/>
      <c r="G185" s="22">
        <v>0</v>
      </c>
      <c r="H185" s="22"/>
      <c r="I185" s="22">
        <v>0</v>
      </c>
      <c r="J185" s="22"/>
      <c r="K185" s="22">
        <v>0</v>
      </c>
      <c r="L185" s="22"/>
      <c r="M185" s="22">
        <v>0</v>
      </c>
      <c r="N185" s="22"/>
      <c r="O185" s="22">
        <v>0</v>
      </c>
      <c r="P185" s="22"/>
      <c r="Q185" s="22">
        <v>0</v>
      </c>
      <c r="R185" s="22"/>
      <c r="S185" s="22">
        <v>0</v>
      </c>
      <c r="U185" s="22">
        <v>6435269</v>
      </c>
    </row>
    <row r="186" spans="1:21" ht="18.75" x14ac:dyDescent="0.2">
      <c r="A186" s="7" t="s">
        <v>109</v>
      </c>
      <c r="C186" s="22">
        <v>5443000</v>
      </c>
      <c r="D186" s="22"/>
      <c r="E186" s="22">
        <v>0</v>
      </c>
      <c r="F186" s="22"/>
      <c r="G186" s="22">
        <v>850</v>
      </c>
      <c r="H186" s="22"/>
      <c r="I186" s="22">
        <v>656043000</v>
      </c>
      <c r="J186" s="22"/>
      <c r="K186" s="22">
        <v>5635215289</v>
      </c>
      <c r="L186" s="22"/>
      <c r="M186" s="22">
        <v>2284800</v>
      </c>
      <c r="N186" s="22"/>
      <c r="O186" s="22">
        <v>22848000</v>
      </c>
      <c r="P186" s="22"/>
      <c r="Q186" s="22">
        <v>337842</v>
      </c>
      <c r="R186" s="22"/>
      <c r="S186" s="22">
        <v>-434705089</v>
      </c>
      <c r="U186" s="22">
        <v>-409572289</v>
      </c>
    </row>
    <row r="187" spans="1:21" ht="18.75" x14ac:dyDescent="0.2">
      <c r="A187" s="7" t="s">
        <v>551</v>
      </c>
      <c r="C187" s="22">
        <v>0</v>
      </c>
      <c r="D187" s="22"/>
      <c r="E187" s="22">
        <v>0</v>
      </c>
      <c r="F187" s="22"/>
      <c r="G187" s="22">
        <v>0</v>
      </c>
      <c r="H187" s="22"/>
      <c r="I187" s="22">
        <v>0</v>
      </c>
      <c r="J187" s="22"/>
      <c r="K187" s="22">
        <v>0</v>
      </c>
      <c r="L187" s="22"/>
      <c r="M187" s="22">
        <v>0</v>
      </c>
      <c r="N187" s="22"/>
      <c r="O187" s="22">
        <v>0</v>
      </c>
      <c r="P187" s="22"/>
      <c r="Q187" s="22">
        <v>0</v>
      </c>
      <c r="R187" s="22"/>
      <c r="S187" s="22">
        <v>0</v>
      </c>
      <c r="U187" s="22">
        <v>39950774</v>
      </c>
    </row>
    <row r="188" spans="1:21" ht="18.75" x14ac:dyDescent="0.2">
      <c r="A188" s="7" t="s">
        <v>580</v>
      </c>
      <c r="C188" s="22">
        <v>0</v>
      </c>
      <c r="D188" s="22"/>
      <c r="E188" s="22">
        <v>0</v>
      </c>
      <c r="F188" s="22"/>
      <c r="G188" s="22">
        <v>0</v>
      </c>
      <c r="H188" s="22"/>
      <c r="I188" s="22">
        <v>0</v>
      </c>
      <c r="J188" s="22"/>
      <c r="K188" s="22">
        <v>0</v>
      </c>
      <c r="L188" s="22"/>
      <c r="M188" s="22">
        <v>0</v>
      </c>
      <c r="N188" s="22"/>
      <c r="O188" s="22">
        <v>0</v>
      </c>
      <c r="P188" s="22"/>
      <c r="Q188" s="22">
        <v>0</v>
      </c>
      <c r="R188" s="22"/>
      <c r="S188" s="22">
        <v>0</v>
      </c>
      <c r="U188" s="22">
        <v>25960523</v>
      </c>
    </row>
    <row r="189" spans="1:21" ht="18.75" x14ac:dyDescent="0.2">
      <c r="A189" s="7" t="s">
        <v>611</v>
      </c>
      <c r="C189" s="22">
        <v>0</v>
      </c>
      <c r="D189" s="22"/>
      <c r="E189" s="22">
        <v>0</v>
      </c>
      <c r="F189" s="22"/>
      <c r="G189" s="22">
        <v>0</v>
      </c>
      <c r="H189" s="22"/>
      <c r="I189" s="22">
        <v>0</v>
      </c>
      <c r="J189" s="22"/>
      <c r="K189" s="22">
        <v>0</v>
      </c>
      <c r="L189" s="22"/>
      <c r="M189" s="22">
        <v>0</v>
      </c>
      <c r="N189" s="22"/>
      <c r="O189" s="22">
        <v>0</v>
      </c>
      <c r="P189" s="22"/>
      <c r="Q189" s="22">
        <v>0</v>
      </c>
      <c r="R189" s="22"/>
      <c r="S189" s="22">
        <v>0</v>
      </c>
      <c r="U189" s="22">
        <v>1227840979</v>
      </c>
    </row>
    <row r="190" spans="1:21" ht="18.75" x14ac:dyDescent="0.2">
      <c r="A190" s="7" t="s">
        <v>644</v>
      </c>
      <c r="C190" s="22">
        <v>0</v>
      </c>
      <c r="D190" s="22"/>
      <c r="E190" s="22">
        <v>0</v>
      </c>
      <c r="F190" s="22"/>
      <c r="G190" s="22">
        <v>0</v>
      </c>
      <c r="H190" s="22"/>
      <c r="I190" s="22">
        <v>0</v>
      </c>
      <c r="J190" s="22"/>
      <c r="K190" s="22">
        <v>0</v>
      </c>
      <c r="L190" s="22"/>
      <c r="M190" s="22">
        <v>0</v>
      </c>
      <c r="N190" s="22"/>
      <c r="O190" s="22">
        <v>0</v>
      </c>
      <c r="P190" s="22"/>
      <c r="Q190" s="22">
        <v>0</v>
      </c>
      <c r="R190" s="22"/>
      <c r="S190" s="22">
        <v>0</v>
      </c>
      <c r="U190" s="22">
        <v>96399121</v>
      </c>
    </row>
    <row r="191" spans="1:21" ht="18.75" x14ac:dyDescent="0.2">
      <c r="A191" s="7" t="s">
        <v>180</v>
      </c>
      <c r="C191" s="22">
        <v>105000000</v>
      </c>
      <c r="D191" s="22"/>
      <c r="E191" s="22">
        <v>0</v>
      </c>
      <c r="F191" s="22"/>
      <c r="G191" s="22">
        <v>27.627700000000001</v>
      </c>
      <c r="H191" s="22"/>
      <c r="I191" s="22">
        <v>9950042347</v>
      </c>
      <c r="J191" s="22"/>
      <c r="K191" s="22">
        <v>0</v>
      </c>
      <c r="L191" s="22"/>
      <c r="M191" s="22">
        <v>99290</v>
      </c>
      <c r="N191" s="22"/>
      <c r="O191" s="22">
        <v>0</v>
      </c>
      <c r="P191" s="22"/>
      <c r="Q191" s="22">
        <v>14534784</v>
      </c>
      <c r="R191" s="22"/>
      <c r="S191" s="22">
        <v>9562419257</v>
      </c>
      <c r="U191" s="22">
        <v>0</v>
      </c>
    </row>
    <row r="192" spans="1:21" ht="18.75" x14ac:dyDescent="0.2">
      <c r="A192" s="7" t="s">
        <v>134</v>
      </c>
      <c r="C192" s="22">
        <v>59815000</v>
      </c>
      <c r="D192" s="22"/>
      <c r="E192" s="22">
        <v>0</v>
      </c>
      <c r="F192" s="22"/>
      <c r="G192" s="22">
        <v>611.08150000000001</v>
      </c>
      <c r="H192" s="22"/>
      <c r="I192" s="22">
        <v>2211019671</v>
      </c>
      <c r="J192" s="22"/>
      <c r="K192" s="22">
        <v>0</v>
      </c>
      <c r="L192" s="22"/>
      <c r="M192" s="22">
        <v>2031126</v>
      </c>
      <c r="N192" s="22"/>
      <c r="O192" s="22">
        <v>0</v>
      </c>
      <c r="P192" s="22"/>
      <c r="Q192" s="22">
        <v>7483290</v>
      </c>
      <c r="R192" s="22"/>
      <c r="S192" s="22">
        <v>-5679596345.5</v>
      </c>
      <c r="U192" s="22">
        <v>-5679596455</v>
      </c>
    </row>
    <row r="193" spans="1:21" ht="18.75" x14ac:dyDescent="0.2">
      <c r="A193" s="7" t="s">
        <v>754</v>
      </c>
      <c r="C193" s="22">
        <v>0</v>
      </c>
      <c r="D193" s="22"/>
      <c r="E193" s="22">
        <v>0</v>
      </c>
      <c r="F193" s="22"/>
      <c r="G193" s="22">
        <v>0</v>
      </c>
      <c r="H193" s="22"/>
      <c r="I193" s="22">
        <v>0</v>
      </c>
      <c r="J193" s="22"/>
      <c r="K193" s="22">
        <v>0</v>
      </c>
      <c r="L193" s="22"/>
      <c r="M193" s="22">
        <v>0</v>
      </c>
      <c r="N193" s="22"/>
      <c r="O193" s="22">
        <v>0</v>
      </c>
      <c r="P193" s="22"/>
      <c r="Q193" s="22">
        <v>0</v>
      </c>
      <c r="R193" s="22"/>
      <c r="S193" s="22">
        <v>0</v>
      </c>
      <c r="U193" s="22">
        <v>29992275</v>
      </c>
    </row>
    <row r="194" spans="1:21" ht="18.75" x14ac:dyDescent="0.2">
      <c r="A194" s="7" t="s">
        <v>657</v>
      </c>
      <c r="C194" s="22">
        <v>0</v>
      </c>
      <c r="D194" s="22"/>
      <c r="E194" s="22">
        <v>0</v>
      </c>
      <c r="F194" s="22"/>
      <c r="G194" s="22">
        <v>0</v>
      </c>
      <c r="H194" s="22"/>
      <c r="I194" s="22">
        <v>0</v>
      </c>
      <c r="J194" s="22"/>
      <c r="K194" s="22">
        <v>0</v>
      </c>
      <c r="L194" s="22"/>
      <c r="M194" s="22">
        <v>0</v>
      </c>
      <c r="N194" s="22"/>
      <c r="O194" s="22">
        <v>0</v>
      </c>
      <c r="P194" s="22"/>
      <c r="Q194" s="22">
        <v>0</v>
      </c>
      <c r="R194" s="22"/>
      <c r="S194" s="22">
        <v>0</v>
      </c>
      <c r="U194" s="22">
        <v>198320</v>
      </c>
    </row>
    <row r="195" spans="1:21" ht="18.75" x14ac:dyDescent="0.2">
      <c r="A195" s="7" t="s">
        <v>663</v>
      </c>
      <c r="C195" s="22">
        <v>0</v>
      </c>
      <c r="D195" s="22"/>
      <c r="E195" s="22">
        <v>0</v>
      </c>
      <c r="F195" s="22"/>
      <c r="G195" s="22">
        <v>0</v>
      </c>
      <c r="H195" s="22"/>
      <c r="I195" s="22">
        <v>0</v>
      </c>
      <c r="J195" s="22"/>
      <c r="K195" s="22">
        <v>0</v>
      </c>
      <c r="L195" s="22"/>
      <c r="M195" s="22">
        <v>0</v>
      </c>
      <c r="N195" s="22"/>
      <c r="O195" s="22">
        <v>0</v>
      </c>
      <c r="P195" s="22"/>
      <c r="Q195" s="22">
        <v>0</v>
      </c>
      <c r="R195" s="22"/>
      <c r="S195" s="22">
        <v>0</v>
      </c>
      <c r="U195" s="22">
        <v>-3121660496</v>
      </c>
    </row>
    <row r="196" spans="1:21" ht="18.75" x14ac:dyDescent="0.2">
      <c r="A196" s="7" t="s">
        <v>208</v>
      </c>
      <c r="C196" s="22">
        <v>30000</v>
      </c>
      <c r="D196" s="22"/>
      <c r="E196" s="22">
        <v>0</v>
      </c>
      <c r="F196" s="22"/>
      <c r="G196" s="22">
        <v>250</v>
      </c>
      <c r="H196" s="22"/>
      <c r="I196" s="22">
        <v>7500000</v>
      </c>
      <c r="J196" s="22"/>
      <c r="K196" s="22">
        <v>0</v>
      </c>
      <c r="L196" s="22"/>
      <c r="M196" s="22">
        <v>1931</v>
      </c>
      <c r="N196" s="22"/>
      <c r="O196" s="22">
        <v>0</v>
      </c>
      <c r="P196" s="22"/>
      <c r="Q196" s="22">
        <v>11587</v>
      </c>
      <c r="R196" s="22"/>
      <c r="S196" s="22">
        <v>-1931</v>
      </c>
      <c r="U196" s="22">
        <v>-1931</v>
      </c>
    </row>
    <row r="197" spans="1:21" ht="18.75" x14ac:dyDescent="0.2">
      <c r="A197" s="7" t="s">
        <v>506</v>
      </c>
      <c r="C197" s="22">
        <v>0</v>
      </c>
      <c r="D197" s="22"/>
      <c r="E197" s="22">
        <v>0</v>
      </c>
      <c r="F197" s="22"/>
      <c r="G197" s="22">
        <v>0</v>
      </c>
      <c r="H197" s="22"/>
      <c r="I197" s="22">
        <v>0</v>
      </c>
      <c r="J197" s="22"/>
      <c r="K197" s="22">
        <v>0</v>
      </c>
      <c r="L197" s="22"/>
      <c r="M197" s="22">
        <v>0</v>
      </c>
      <c r="N197" s="22"/>
      <c r="O197" s="22">
        <v>0</v>
      </c>
      <c r="P197" s="22"/>
      <c r="Q197" s="22">
        <v>0</v>
      </c>
      <c r="R197" s="22"/>
      <c r="S197" s="22">
        <v>0</v>
      </c>
      <c r="U197" s="22">
        <v>90495150</v>
      </c>
    </row>
    <row r="198" spans="1:21" ht="18.75" x14ac:dyDescent="0.2">
      <c r="A198" s="7" t="s">
        <v>507</v>
      </c>
      <c r="C198" s="22">
        <v>0</v>
      </c>
      <c r="D198" s="22"/>
      <c r="E198" s="22">
        <v>0</v>
      </c>
      <c r="F198" s="22"/>
      <c r="G198" s="22">
        <v>0</v>
      </c>
      <c r="H198" s="22"/>
      <c r="I198" s="22">
        <v>0</v>
      </c>
      <c r="J198" s="22"/>
      <c r="K198" s="22">
        <v>0</v>
      </c>
      <c r="L198" s="22"/>
      <c r="M198" s="22">
        <v>0</v>
      </c>
      <c r="N198" s="22"/>
      <c r="O198" s="22">
        <v>0</v>
      </c>
      <c r="P198" s="22"/>
      <c r="Q198" s="22">
        <v>0</v>
      </c>
      <c r="R198" s="22"/>
      <c r="S198" s="22">
        <v>0</v>
      </c>
      <c r="U198" s="22">
        <v>93883819</v>
      </c>
    </row>
    <row r="199" spans="1:21" ht="18.75" x14ac:dyDescent="0.2">
      <c r="A199" s="7" t="s">
        <v>755</v>
      </c>
      <c r="C199" s="22">
        <v>0</v>
      </c>
      <c r="D199" s="22"/>
      <c r="E199" s="22">
        <v>0</v>
      </c>
      <c r="F199" s="22"/>
      <c r="G199" s="22">
        <v>0</v>
      </c>
      <c r="H199" s="22"/>
      <c r="I199" s="22">
        <v>0</v>
      </c>
      <c r="J199" s="22"/>
      <c r="K199" s="22">
        <v>0</v>
      </c>
      <c r="L199" s="22"/>
      <c r="M199" s="22">
        <v>0</v>
      </c>
      <c r="N199" s="22"/>
      <c r="O199" s="22">
        <v>0</v>
      </c>
      <c r="P199" s="22"/>
      <c r="Q199" s="22">
        <v>0</v>
      </c>
      <c r="R199" s="22"/>
      <c r="S199" s="22">
        <v>0</v>
      </c>
      <c r="U199" s="22">
        <v>10700770</v>
      </c>
    </row>
    <row r="200" spans="1:21" ht="18.75" x14ac:dyDescent="0.2">
      <c r="A200" s="7" t="s">
        <v>726</v>
      </c>
      <c r="C200" s="22">
        <v>0</v>
      </c>
      <c r="D200" s="22"/>
      <c r="E200" s="22">
        <v>0</v>
      </c>
      <c r="F200" s="22"/>
      <c r="G200" s="22">
        <v>0</v>
      </c>
      <c r="H200" s="22"/>
      <c r="I200" s="22">
        <v>0</v>
      </c>
      <c r="J200" s="22"/>
      <c r="K200" s="22">
        <v>0</v>
      </c>
      <c r="L200" s="22"/>
      <c r="M200" s="22">
        <v>0</v>
      </c>
      <c r="N200" s="22"/>
      <c r="O200" s="22">
        <v>0</v>
      </c>
      <c r="P200" s="22"/>
      <c r="Q200" s="22">
        <v>0</v>
      </c>
      <c r="R200" s="22"/>
      <c r="S200" s="22">
        <v>0</v>
      </c>
      <c r="U200" s="22">
        <v>1084222</v>
      </c>
    </row>
    <row r="201" spans="1:21" ht="18.75" x14ac:dyDescent="0.2">
      <c r="A201" s="7" t="s">
        <v>531</v>
      </c>
      <c r="C201" s="22">
        <v>0</v>
      </c>
      <c r="D201" s="22"/>
      <c r="E201" s="22">
        <v>0</v>
      </c>
      <c r="F201" s="22"/>
      <c r="G201" s="22">
        <v>0</v>
      </c>
      <c r="H201" s="22"/>
      <c r="I201" s="22">
        <v>0</v>
      </c>
      <c r="J201" s="22"/>
      <c r="K201" s="22">
        <v>0</v>
      </c>
      <c r="L201" s="22"/>
      <c r="M201" s="22">
        <v>0</v>
      </c>
      <c r="N201" s="22"/>
      <c r="O201" s="22">
        <v>0</v>
      </c>
      <c r="P201" s="22"/>
      <c r="Q201" s="22">
        <v>0</v>
      </c>
      <c r="R201" s="22"/>
      <c r="S201" s="22">
        <v>0</v>
      </c>
      <c r="U201" s="22">
        <v>-351790</v>
      </c>
    </row>
    <row r="202" spans="1:21" ht="21.75" thickBot="1" x14ac:dyDescent="0.25">
      <c r="A202" s="171" t="s">
        <v>741</v>
      </c>
      <c r="B202" s="171"/>
      <c r="C202" s="22"/>
      <c r="D202" s="22"/>
      <c r="E202" s="22"/>
      <c r="F202" s="22"/>
      <c r="G202" s="22"/>
      <c r="H202" s="22"/>
      <c r="I202" s="24">
        <f>SUM(I108:I201)</f>
        <v>96537694567</v>
      </c>
      <c r="J202" s="22"/>
      <c r="K202" s="24">
        <f>SUM(K108:K201)</f>
        <v>94992385704</v>
      </c>
      <c r="L202" s="22"/>
      <c r="M202" s="24">
        <f>SUM(M108:M201)</f>
        <v>77729957</v>
      </c>
      <c r="N202" s="22"/>
      <c r="O202" s="24">
        <f>SUM(O108:O201)</f>
        <v>472785250</v>
      </c>
      <c r="P202" s="22"/>
      <c r="Q202" s="24">
        <f>SUM(Q108:Q201)</f>
        <v>190819601</v>
      </c>
      <c r="R202" s="22"/>
      <c r="S202" s="24">
        <f>SUM(S108:S201)</f>
        <v>-24880732292.299995</v>
      </c>
      <c r="U202" s="24">
        <f>SUM(U108:U201)</f>
        <v>276015615486</v>
      </c>
    </row>
    <row r="203" spans="1:21" ht="19.5" thickTop="1" x14ac:dyDescent="0.2">
      <c r="A203" s="187">
        <v>22</v>
      </c>
      <c r="B203" s="187"/>
      <c r="C203" s="187"/>
      <c r="D203" s="187"/>
      <c r="E203" s="187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</row>
    <row r="204" spans="1:21" ht="25.5" x14ac:dyDescent="0.2">
      <c r="A204" s="180" t="s">
        <v>0</v>
      </c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</row>
    <row r="205" spans="1:21" ht="25.5" x14ac:dyDescent="0.2">
      <c r="A205" s="180" t="s">
        <v>296</v>
      </c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</row>
    <row r="206" spans="1:21" ht="25.5" x14ac:dyDescent="0.2">
      <c r="A206" s="180" t="s">
        <v>2</v>
      </c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</row>
    <row r="207" spans="1:21" ht="24" x14ac:dyDescent="0.2">
      <c r="A207" s="165" t="s">
        <v>378</v>
      </c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</row>
    <row r="208" spans="1:21" ht="21" x14ac:dyDescent="0.2">
      <c r="C208" s="178" t="s">
        <v>774</v>
      </c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U208" s="2" t="s">
        <v>314</v>
      </c>
    </row>
    <row r="209" spans="1:21" ht="21" x14ac:dyDescent="0.2">
      <c r="A209" s="2" t="s">
        <v>379</v>
      </c>
      <c r="C209" s="15" t="s">
        <v>13</v>
      </c>
      <c r="D209" s="3"/>
      <c r="E209" s="15" t="s">
        <v>77</v>
      </c>
      <c r="F209" s="3"/>
      <c r="G209" s="15" t="s">
        <v>380</v>
      </c>
      <c r="H209" s="3"/>
      <c r="I209" s="15" t="s">
        <v>381</v>
      </c>
      <c r="J209" s="3"/>
      <c r="K209" s="15" t="s">
        <v>382</v>
      </c>
      <c r="L209" s="3"/>
      <c r="M209" s="15" t="s">
        <v>383</v>
      </c>
      <c r="N209" s="3"/>
      <c r="O209" s="15" t="s">
        <v>384</v>
      </c>
      <c r="P209" s="3"/>
      <c r="Q209" s="15" t="s">
        <v>385</v>
      </c>
      <c r="R209" s="3"/>
      <c r="S209" s="15" t="s">
        <v>386</v>
      </c>
      <c r="U209" s="15" t="s">
        <v>386</v>
      </c>
    </row>
    <row r="210" spans="1:21" ht="18.75" x14ac:dyDescent="0.2">
      <c r="A210" s="25" t="s">
        <v>742</v>
      </c>
      <c r="C210" s="22"/>
      <c r="D210" s="22"/>
      <c r="E210" s="22"/>
      <c r="F210" s="22"/>
      <c r="G210" s="22"/>
      <c r="H210" s="22"/>
      <c r="I210" s="22">
        <f>I202</f>
        <v>96537694567</v>
      </c>
      <c r="J210" s="22"/>
      <c r="K210" s="22">
        <f>K202</f>
        <v>94992385704</v>
      </c>
      <c r="L210" s="22"/>
      <c r="M210" s="22">
        <f>M202</f>
        <v>77729957</v>
      </c>
      <c r="N210" s="22"/>
      <c r="O210" s="22">
        <f>O202</f>
        <v>472785250</v>
      </c>
      <c r="P210" s="22"/>
      <c r="Q210" s="22">
        <f>Q202</f>
        <v>190819601</v>
      </c>
      <c r="R210" s="22"/>
      <c r="S210" s="22">
        <f>S202</f>
        <v>-24880732292.299995</v>
      </c>
      <c r="U210" s="22">
        <f>U202</f>
        <v>276015615486</v>
      </c>
    </row>
    <row r="211" spans="1:21" ht="18.75" x14ac:dyDescent="0.2">
      <c r="A211" s="7" t="s">
        <v>727</v>
      </c>
      <c r="C211" s="22">
        <v>0</v>
      </c>
      <c r="D211" s="22"/>
      <c r="E211" s="22">
        <v>0</v>
      </c>
      <c r="F211" s="22"/>
      <c r="G211" s="22">
        <v>0</v>
      </c>
      <c r="H211" s="22"/>
      <c r="I211" s="22">
        <v>0</v>
      </c>
      <c r="J211" s="22"/>
      <c r="K211" s="22">
        <v>0</v>
      </c>
      <c r="L211" s="22"/>
      <c r="M211" s="22">
        <v>0</v>
      </c>
      <c r="N211" s="22"/>
      <c r="O211" s="22">
        <v>0</v>
      </c>
      <c r="P211" s="22"/>
      <c r="Q211" s="22">
        <v>0</v>
      </c>
      <c r="R211" s="22"/>
      <c r="S211" s="22">
        <v>0</v>
      </c>
      <c r="U211" s="22">
        <v>-478944</v>
      </c>
    </row>
    <row r="212" spans="1:21" ht="18.75" x14ac:dyDescent="0.2">
      <c r="A212" s="7" t="s">
        <v>728</v>
      </c>
      <c r="C212" s="22">
        <v>0</v>
      </c>
      <c r="D212" s="22"/>
      <c r="E212" s="22">
        <v>0</v>
      </c>
      <c r="F212" s="22"/>
      <c r="G212" s="22">
        <v>0</v>
      </c>
      <c r="H212" s="22"/>
      <c r="I212" s="22">
        <v>0</v>
      </c>
      <c r="J212" s="22"/>
      <c r="K212" s="22">
        <v>0</v>
      </c>
      <c r="L212" s="22"/>
      <c r="M212" s="22">
        <v>0</v>
      </c>
      <c r="N212" s="22"/>
      <c r="O212" s="22">
        <v>0</v>
      </c>
      <c r="P212" s="22"/>
      <c r="Q212" s="22">
        <v>0</v>
      </c>
      <c r="R212" s="22"/>
      <c r="S212" s="22">
        <v>0</v>
      </c>
      <c r="U212" s="22">
        <v>32010000</v>
      </c>
    </row>
    <row r="213" spans="1:21" ht="18.75" x14ac:dyDescent="0.2">
      <c r="A213" s="7" t="s">
        <v>532</v>
      </c>
      <c r="C213" s="22">
        <v>0</v>
      </c>
      <c r="D213" s="22"/>
      <c r="E213" s="22">
        <v>0</v>
      </c>
      <c r="F213" s="22"/>
      <c r="G213" s="22">
        <v>0</v>
      </c>
      <c r="H213" s="22"/>
      <c r="I213" s="22">
        <v>0</v>
      </c>
      <c r="J213" s="22"/>
      <c r="K213" s="22">
        <v>0</v>
      </c>
      <c r="L213" s="22"/>
      <c r="M213" s="22">
        <v>0</v>
      </c>
      <c r="N213" s="22"/>
      <c r="O213" s="22">
        <v>0</v>
      </c>
      <c r="P213" s="22"/>
      <c r="Q213" s="22">
        <v>0</v>
      </c>
      <c r="R213" s="22"/>
      <c r="S213" s="22">
        <v>0</v>
      </c>
      <c r="U213" s="22">
        <v>52766409</v>
      </c>
    </row>
    <row r="214" spans="1:21" ht="18.75" x14ac:dyDescent="0.2">
      <c r="A214" s="7" t="s">
        <v>625</v>
      </c>
      <c r="C214" s="22">
        <v>0</v>
      </c>
      <c r="D214" s="22"/>
      <c r="E214" s="22">
        <v>0</v>
      </c>
      <c r="F214" s="22"/>
      <c r="G214" s="22">
        <v>0</v>
      </c>
      <c r="H214" s="22"/>
      <c r="I214" s="22">
        <v>0</v>
      </c>
      <c r="J214" s="22"/>
      <c r="K214" s="22">
        <v>0</v>
      </c>
      <c r="L214" s="22"/>
      <c r="M214" s="22">
        <v>0</v>
      </c>
      <c r="N214" s="22"/>
      <c r="O214" s="22">
        <v>0</v>
      </c>
      <c r="P214" s="22"/>
      <c r="Q214" s="22">
        <v>0</v>
      </c>
      <c r="R214" s="22"/>
      <c r="S214" s="22">
        <v>0</v>
      </c>
      <c r="U214" s="22">
        <v>-11200013</v>
      </c>
    </row>
    <row r="215" spans="1:21" ht="18.75" x14ac:dyDescent="0.2">
      <c r="A215" s="7" t="s">
        <v>756</v>
      </c>
      <c r="C215" s="22">
        <v>0</v>
      </c>
      <c r="D215" s="22"/>
      <c r="E215" s="22">
        <v>0</v>
      </c>
      <c r="F215" s="22"/>
      <c r="G215" s="22">
        <v>0</v>
      </c>
      <c r="H215" s="22"/>
      <c r="I215" s="22">
        <v>0</v>
      </c>
      <c r="J215" s="22"/>
      <c r="K215" s="22">
        <v>0</v>
      </c>
      <c r="L215" s="22"/>
      <c r="M215" s="22">
        <v>0</v>
      </c>
      <c r="N215" s="22"/>
      <c r="O215" s="22">
        <v>0</v>
      </c>
      <c r="P215" s="22"/>
      <c r="Q215" s="22">
        <v>0</v>
      </c>
      <c r="R215" s="22"/>
      <c r="S215" s="22">
        <v>0</v>
      </c>
      <c r="U215" s="22">
        <v>0</v>
      </c>
    </row>
    <row r="216" spans="1:21" ht="18.75" x14ac:dyDescent="0.2">
      <c r="A216" s="7" t="s">
        <v>725</v>
      </c>
      <c r="C216" s="22">
        <v>0</v>
      </c>
      <c r="D216" s="22"/>
      <c r="E216" s="22">
        <v>0</v>
      </c>
      <c r="F216" s="22"/>
      <c r="G216" s="22">
        <v>0</v>
      </c>
      <c r="H216" s="22"/>
      <c r="I216" s="22">
        <v>0</v>
      </c>
      <c r="J216" s="22"/>
      <c r="K216" s="22">
        <v>0</v>
      </c>
      <c r="L216" s="22"/>
      <c r="M216" s="22">
        <v>0</v>
      </c>
      <c r="N216" s="22"/>
      <c r="O216" s="22">
        <v>0</v>
      </c>
      <c r="P216" s="22"/>
      <c r="Q216" s="22">
        <v>0</v>
      </c>
      <c r="R216" s="22"/>
      <c r="S216" s="22">
        <v>0</v>
      </c>
      <c r="U216" s="22">
        <v>65594000</v>
      </c>
    </row>
    <row r="217" spans="1:21" ht="18.75" x14ac:dyDescent="0.2">
      <c r="A217" s="7" t="s">
        <v>591</v>
      </c>
      <c r="C217" s="22">
        <v>0</v>
      </c>
      <c r="D217" s="22"/>
      <c r="E217" s="22">
        <v>0</v>
      </c>
      <c r="F217" s="22"/>
      <c r="G217" s="22">
        <v>0</v>
      </c>
      <c r="H217" s="22"/>
      <c r="I217" s="22">
        <v>0</v>
      </c>
      <c r="J217" s="22"/>
      <c r="K217" s="22">
        <v>0</v>
      </c>
      <c r="L217" s="22"/>
      <c r="M217" s="22">
        <v>0</v>
      </c>
      <c r="N217" s="22"/>
      <c r="O217" s="22">
        <v>0</v>
      </c>
      <c r="P217" s="22"/>
      <c r="Q217" s="22">
        <v>0</v>
      </c>
      <c r="R217" s="22"/>
      <c r="S217" s="22">
        <v>0</v>
      </c>
      <c r="U217" s="22">
        <v>352956989</v>
      </c>
    </row>
    <row r="218" spans="1:21" ht="18.75" x14ac:dyDescent="0.2">
      <c r="A218" s="7" t="s">
        <v>629</v>
      </c>
      <c r="C218" s="22">
        <v>0</v>
      </c>
      <c r="D218" s="22"/>
      <c r="E218" s="22">
        <v>0</v>
      </c>
      <c r="F218" s="22"/>
      <c r="G218" s="22">
        <v>0</v>
      </c>
      <c r="H218" s="22"/>
      <c r="I218" s="22">
        <v>0</v>
      </c>
      <c r="J218" s="22"/>
      <c r="K218" s="22">
        <v>0</v>
      </c>
      <c r="L218" s="22"/>
      <c r="M218" s="22">
        <v>0</v>
      </c>
      <c r="N218" s="22"/>
      <c r="O218" s="22">
        <v>0</v>
      </c>
      <c r="P218" s="22"/>
      <c r="Q218" s="22">
        <v>0</v>
      </c>
      <c r="R218" s="22"/>
      <c r="S218" s="22">
        <v>0</v>
      </c>
      <c r="U218" s="22">
        <v>64773571</v>
      </c>
    </row>
    <row r="219" spans="1:21" ht="18.75" x14ac:dyDescent="0.2">
      <c r="A219" s="7" t="s">
        <v>592</v>
      </c>
      <c r="C219" s="22">
        <v>0</v>
      </c>
      <c r="D219" s="22"/>
      <c r="E219" s="22">
        <v>0</v>
      </c>
      <c r="F219" s="22"/>
      <c r="G219" s="22">
        <v>0</v>
      </c>
      <c r="H219" s="22"/>
      <c r="I219" s="22">
        <v>0</v>
      </c>
      <c r="J219" s="22"/>
      <c r="K219" s="22">
        <v>0</v>
      </c>
      <c r="L219" s="22"/>
      <c r="M219" s="22">
        <v>0</v>
      </c>
      <c r="N219" s="22"/>
      <c r="O219" s="22">
        <v>0</v>
      </c>
      <c r="P219" s="22"/>
      <c r="Q219" s="22">
        <v>0</v>
      </c>
      <c r="R219" s="22"/>
      <c r="S219" s="22">
        <v>0</v>
      </c>
      <c r="U219" s="22">
        <v>5878426</v>
      </c>
    </row>
    <row r="220" spans="1:21" ht="18.75" x14ac:dyDescent="0.2">
      <c r="A220" s="7" t="s">
        <v>608</v>
      </c>
      <c r="C220" s="22">
        <v>0</v>
      </c>
      <c r="D220" s="22"/>
      <c r="E220" s="22">
        <v>0</v>
      </c>
      <c r="F220" s="22"/>
      <c r="G220" s="22">
        <v>0</v>
      </c>
      <c r="H220" s="22"/>
      <c r="I220" s="22">
        <v>0</v>
      </c>
      <c r="J220" s="22"/>
      <c r="K220" s="22">
        <v>0</v>
      </c>
      <c r="L220" s="22"/>
      <c r="M220" s="22">
        <v>0</v>
      </c>
      <c r="N220" s="22"/>
      <c r="O220" s="22">
        <v>0</v>
      </c>
      <c r="P220" s="22"/>
      <c r="Q220" s="22">
        <v>0</v>
      </c>
      <c r="R220" s="22"/>
      <c r="S220" s="22">
        <v>0</v>
      </c>
      <c r="U220" s="22">
        <v>-106158650</v>
      </c>
    </row>
    <row r="221" spans="1:21" ht="18.75" x14ac:dyDescent="0.2">
      <c r="A221" s="7" t="s">
        <v>735</v>
      </c>
      <c r="C221" s="22">
        <v>0</v>
      </c>
      <c r="D221" s="22"/>
      <c r="E221" s="22">
        <v>0</v>
      </c>
      <c r="F221" s="22"/>
      <c r="G221" s="22">
        <v>0</v>
      </c>
      <c r="H221" s="22"/>
      <c r="I221" s="22">
        <v>0</v>
      </c>
      <c r="J221" s="22"/>
      <c r="K221" s="22">
        <v>0</v>
      </c>
      <c r="L221" s="22"/>
      <c r="M221" s="22">
        <v>0</v>
      </c>
      <c r="N221" s="22"/>
      <c r="O221" s="22">
        <v>0</v>
      </c>
      <c r="P221" s="22"/>
      <c r="Q221" s="22">
        <v>0</v>
      </c>
      <c r="R221" s="22"/>
      <c r="S221" s="22">
        <v>0</v>
      </c>
      <c r="U221" s="22">
        <v>260185000</v>
      </c>
    </row>
    <row r="222" spans="1:21" ht="18.75" x14ac:dyDescent="0.2">
      <c r="A222" s="7" t="s">
        <v>113</v>
      </c>
      <c r="C222" s="22">
        <v>100000</v>
      </c>
      <c r="D222" s="22"/>
      <c r="E222" s="22">
        <v>0</v>
      </c>
      <c r="F222" s="22"/>
      <c r="G222" s="22">
        <v>0</v>
      </c>
      <c r="H222" s="22"/>
      <c r="I222" s="22">
        <v>100000</v>
      </c>
      <c r="J222" s="22"/>
      <c r="K222" s="22">
        <v>0</v>
      </c>
      <c r="L222" s="22"/>
      <c r="M222" s="22">
        <v>0</v>
      </c>
      <c r="N222" s="22"/>
      <c r="O222" s="22">
        <v>0</v>
      </c>
      <c r="P222" s="22"/>
      <c r="Q222" s="22">
        <v>25</v>
      </c>
      <c r="R222" s="22"/>
      <c r="S222" s="22">
        <v>100000</v>
      </c>
      <c r="U222" s="22">
        <v>100000</v>
      </c>
    </row>
    <row r="223" spans="1:21" ht="18.75" x14ac:dyDescent="0.2">
      <c r="A223" s="7" t="s">
        <v>757</v>
      </c>
      <c r="C223" s="22">
        <v>0</v>
      </c>
      <c r="D223" s="22"/>
      <c r="E223" s="22">
        <v>0</v>
      </c>
      <c r="F223" s="22"/>
      <c r="G223" s="22">
        <v>0</v>
      </c>
      <c r="H223" s="22"/>
      <c r="I223" s="22">
        <v>0</v>
      </c>
      <c r="J223" s="22"/>
      <c r="K223" s="22">
        <v>0</v>
      </c>
      <c r="L223" s="22"/>
      <c r="M223" s="22">
        <v>0</v>
      </c>
      <c r="N223" s="22"/>
      <c r="O223" s="22">
        <v>0</v>
      </c>
      <c r="P223" s="22"/>
      <c r="Q223" s="22">
        <v>0</v>
      </c>
      <c r="R223" s="22"/>
      <c r="S223" s="22">
        <v>0</v>
      </c>
      <c r="U223" s="22">
        <v>486272081</v>
      </c>
    </row>
    <row r="224" spans="1:21" ht="18.75" x14ac:dyDescent="0.2">
      <c r="A224" s="7" t="s">
        <v>669</v>
      </c>
      <c r="C224" s="22">
        <v>0</v>
      </c>
      <c r="D224" s="22"/>
      <c r="E224" s="22">
        <v>0</v>
      </c>
      <c r="F224" s="22"/>
      <c r="G224" s="22">
        <v>0</v>
      </c>
      <c r="H224" s="22"/>
      <c r="I224" s="22">
        <v>0</v>
      </c>
      <c r="J224" s="22"/>
      <c r="K224" s="22">
        <v>0</v>
      </c>
      <c r="L224" s="22"/>
      <c r="M224" s="22">
        <v>0</v>
      </c>
      <c r="N224" s="22"/>
      <c r="O224" s="22">
        <v>0</v>
      </c>
      <c r="P224" s="22"/>
      <c r="Q224" s="22">
        <v>0</v>
      </c>
      <c r="R224" s="22"/>
      <c r="S224" s="22">
        <v>0</v>
      </c>
      <c r="U224" s="22">
        <v>105619000</v>
      </c>
    </row>
    <row r="225" spans="1:21" ht="18.75" x14ac:dyDescent="0.2">
      <c r="A225" s="7" t="s">
        <v>121</v>
      </c>
      <c r="C225" s="22">
        <v>180000</v>
      </c>
      <c r="D225" s="22"/>
      <c r="E225" s="22">
        <v>0</v>
      </c>
      <c r="F225" s="22"/>
      <c r="G225" s="22">
        <v>0</v>
      </c>
      <c r="H225" s="22"/>
      <c r="I225" s="22">
        <v>360000</v>
      </c>
      <c r="J225" s="22"/>
      <c r="K225" s="22">
        <v>0</v>
      </c>
      <c r="L225" s="22"/>
      <c r="M225" s="22">
        <v>0</v>
      </c>
      <c r="N225" s="22"/>
      <c r="O225" s="22">
        <v>0</v>
      </c>
      <c r="P225" s="22"/>
      <c r="Q225" s="22">
        <v>91</v>
      </c>
      <c r="R225" s="22"/>
      <c r="S225" s="22">
        <v>360000</v>
      </c>
      <c r="U225" s="22">
        <v>360000</v>
      </c>
    </row>
    <row r="226" spans="1:21" ht="18.75" x14ac:dyDescent="0.2">
      <c r="A226" s="7" t="s">
        <v>758</v>
      </c>
      <c r="C226" s="22">
        <v>0</v>
      </c>
      <c r="D226" s="22"/>
      <c r="E226" s="22">
        <v>0</v>
      </c>
      <c r="F226" s="22"/>
      <c r="G226" s="22">
        <v>0</v>
      </c>
      <c r="H226" s="22"/>
      <c r="I226" s="22">
        <v>0</v>
      </c>
      <c r="J226" s="22"/>
      <c r="K226" s="22">
        <v>0</v>
      </c>
      <c r="L226" s="22"/>
      <c r="M226" s="22">
        <v>0</v>
      </c>
      <c r="N226" s="22"/>
      <c r="O226" s="22">
        <v>0</v>
      </c>
      <c r="P226" s="22"/>
      <c r="Q226" s="22">
        <v>0</v>
      </c>
      <c r="R226" s="22"/>
      <c r="S226" s="22">
        <v>0</v>
      </c>
      <c r="U226" s="22">
        <v>20693469</v>
      </c>
    </row>
    <row r="227" spans="1:21" ht="18.75" x14ac:dyDescent="0.2">
      <c r="A227" s="7" t="s">
        <v>609</v>
      </c>
      <c r="C227" s="22">
        <v>0</v>
      </c>
      <c r="D227" s="22"/>
      <c r="E227" s="22">
        <v>0</v>
      </c>
      <c r="F227" s="22"/>
      <c r="G227" s="22">
        <v>0</v>
      </c>
      <c r="H227" s="22"/>
      <c r="I227" s="22">
        <v>0</v>
      </c>
      <c r="J227" s="22"/>
      <c r="K227" s="22">
        <v>0</v>
      </c>
      <c r="L227" s="22"/>
      <c r="M227" s="22">
        <v>0</v>
      </c>
      <c r="N227" s="22"/>
      <c r="O227" s="22">
        <v>0</v>
      </c>
      <c r="P227" s="22"/>
      <c r="Q227" s="22">
        <v>0</v>
      </c>
      <c r="R227" s="22"/>
      <c r="S227" s="22">
        <v>0</v>
      </c>
      <c r="U227" s="22">
        <v>732804255</v>
      </c>
    </row>
    <row r="228" spans="1:21" ht="18.75" x14ac:dyDescent="0.2">
      <c r="A228" s="7" t="s">
        <v>149</v>
      </c>
      <c r="C228" s="22">
        <v>340000</v>
      </c>
      <c r="D228" s="22"/>
      <c r="E228" s="22">
        <v>0</v>
      </c>
      <c r="F228" s="22"/>
      <c r="G228" s="22">
        <v>0</v>
      </c>
      <c r="H228" s="22"/>
      <c r="I228" s="22">
        <v>510000</v>
      </c>
      <c r="J228" s="22"/>
      <c r="K228" s="22">
        <v>0</v>
      </c>
      <c r="L228" s="22"/>
      <c r="M228" s="22">
        <v>0</v>
      </c>
      <c r="N228" s="22"/>
      <c r="O228" s="22">
        <v>0</v>
      </c>
      <c r="P228" s="22"/>
      <c r="Q228" s="22">
        <v>127</v>
      </c>
      <c r="R228" s="22"/>
      <c r="S228" s="22">
        <v>510000</v>
      </c>
      <c r="U228" s="22">
        <v>510000</v>
      </c>
    </row>
    <row r="229" spans="1:21" ht="18.75" x14ac:dyDescent="0.2">
      <c r="A229" s="7" t="s">
        <v>759</v>
      </c>
      <c r="C229" s="22">
        <v>0</v>
      </c>
      <c r="D229" s="22"/>
      <c r="E229" s="22">
        <v>0</v>
      </c>
      <c r="F229" s="22"/>
      <c r="G229" s="22">
        <v>0</v>
      </c>
      <c r="H229" s="22"/>
      <c r="I229" s="22">
        <v>0</v>
      </c>
      <c r="J229" s="22"/>
      <c r="K229" s="22">
        <v>0</v>
      </c>
      <c r="L229" s="22"/>
      <c r="M229" s="22">
        <v>0</v>
      </c>
      <c r="N229" s="22"/>
      <c r="O229" s="22">
        <v>0</v>
      </c>
      <c r="P229" s="22"/>
      <c r="Q229" s="22">
        <v>0</v>
      </c>
      <c r="R229" s="22"/>
      <c r="S229" s="22">
        <v>0</v>
      </c>
      <c r="U229" s="22">
        <v>37436345</v>
      </c>
    </row>
    <row r="230" spans="1:21" ht="18.75" x14ac:dyDescent="0.2">
      <c r="A230" s="7" t="s">
        <v>148</v>
      </c>
      <c r="C230" s="22">
        <v>160000</v>
      </c>
      <c r="D230" s="22"/>
      <c r="E230" s="22">
        <v>0</v>
      </c>
      <c r="F230" s="22"/>
      <c r="G230" s="22">
        <v>0</v>
      </c>
      <c r="H230" s="22"/>
      <c r="I230" s="22">
        <v>160000</v>
      </c>
      <c r="J230" s="22"/>
      <c r="K230" s="22">
        <v>0</v>
      </c>
      <c r="L230" s="22"/>
      <c r="M230" s="22">
        <v>0</v>
      </c>
      <c r="N230" s="22"/>
      <c r="O230" s="22">
        <v>0</v>
      </c>
      <c r="P230" s="22"/>
      <c r="Q230" s="22">
        <v>40</v>
      </c>
      <c r="R230" s="22"/>
      <c r="S230" s="22">
        <v>160000</v>
      </c>
      <c r="U230" s="22">
        <v>160000</v>
      </c>
    </row>
    <row r="231" spans="1:21" ht="18.75" x14ac:dyDescent="0.2">
      <c r="A231" s="7" t="s">
        <v>97</v>
      </c>
      <c r="C231" s="22">
        <v>280000</v>
      </c>
      <c r="D231" s="22"/>
      <c r="E231" s="22">
        <v>0</v>
      </c>
      <c r="F231" s="22"/>
      <c r="G231" s="22">
        <v>0</v>
      </c>
      <c r="H231" s="22"/>
      <c r="I231" s="22">
        <v>280000</v>
      </c>
      <c r="J231" s="22"/>
      <c r="K231" s="22">
        <v>0</v>
      </c>
      <c r="L231" s="22"/>
      <c r="M231" s="22">
        <v>0</v>
      </c>
      <c r="N231" s="22"/>
      <c r="O231" s="22">
        <v>0</v>
      </c>
      <c r="P231" s="22"/>
      <c r="Q231" s="22">
        <v>70</v>
      </c>
      <c r="R231" s="22"/>
      <c r="S231" s="22">
        <v>280000</v>
      </c>
      <c r="U231" s="22">
        <v>280000</v>
      </c>
    </row>
    <row r="232" spans="1:21" ht="18.75" x14ac:dyDescent="0.2">
      <c r="A232" s="7" t="s">
        <v>131</v>
      </c>
      <c r="C232" s="22">
        <v>260000</v>
      </c>
      <c r="D232" s="22"/>
      <c r="E232" s="22">
        <v>0</v>
      </c>
      <c r="F232" s="22"/>
      <c r="G232" s="22">
        <v>0</v>
      </c>
      <c r="H232" s="22"/>
      <c r="I232" s="22">
        <v>260000</v>
      </c>
      <c r="J232" s="22"/>
      <c r="K232" s="22">
        <v>0</v>
      </c>
      <c r="L232" s="22"/>
      <c r="M232" s="22">
        <v>0</v>
      </c>
      <c r="N232" s="22"/>
      <c r="O232" s="22">
        <v>0</v>
      </c>
      <c r="P232" s="22"/>
      <c r="Q232" s="22">
        <v>65</v>
      </c>
      <c r="R232" s="22"/>
      <c r="S232" s="22">
        <v>260000</v>
      </c>
      <c r="U232" s="22">
        <v>260000</v>
      </c>
    </row>
    <row r="233" spans="1:21" ht="18.75" x14ac:dyDescent="0.2">
      <c r="A233" s="7" t="s">
        <v>732</v>
      </c>
      <c r="C233" s="22">
        <v>0</v>
      </c>
      <c r="D233" s="22"/>
      <c r="E233" s="22">
        <v>0</v>
      </c>
      <c r="F233" s="22"/>
      <c r="G233" s="22">
        <v>0</v>
      </c>
      <c r="H233" s="22"/>
      <c r="I233" s="22">
        <v>0</v>
      </c>
      <c r="J233" s="22"/>
      <c r="K233" s="22">
        <v>0</v>
      </c>
      <c r="L233" s="22"/>
      <c r="M233" s="22">
        <v>0</v>
      </c>
      <c r="N233" s="22"/>
      <c r="O233" s="22">
        <v>0</v>
      </c>
      <c r="P233" s="22"/>
      <c r="Q233" s="22">
        <v>0</v>
      </c>
      <c r="R233" s="22"/>
      <c r="S233" s="22">
        <v>0</v>
      </c>
      <c r="U233" s="22">
        <v>-878516</v>
      </c>
    </row>
    <row r="234" spans="1:21" ht="18.75" x14ac:dyDescent="0.2">
      <c r="A234" s="7" t="s">
        <v>738</v>
      </c>
      <c r="C234" s="22">
        <v>620000</v>
      </c>
      <c r="D234" s="22"/>
      <c r="E234" s="22">
        <v>0</v>
      </c>
      <c r="F234" s="22"/>
      <c r="G234" s="22">
        <v>800</v>
      </c>
      <c r="H234" s="22"/>
      <c r="I234" s="22">
        <v>1600000</v>
      </c>
      <c r="J234" s="22"/>
      <c r="K234" s="22">
        <v>697698185</v>
      </c>
      <c r="L234" s="22"/>
      <c r="M234" s="22">
        <v>248000</v>
      </c>
      <c r="N234" s="22"/>
      <c r="O234" s="22">
        <v>2480000</v>
      </c>
      <c r="P234" s="22"/>
      <c r="Q234" s="22">
        <v>410</v>
      </c>
      <c r="R234" s="22"/>
      <c r="S234" s="22">
        <v>-202826185</v>
      </c>
      <c r="U234" s="22">
        <v>-200098185</v>
      </c>
    </row>
    <row r="235" spans="1:21" ht="18.75" x14ac:dyDescent="0.2">
      <c r="A235" s="7" t="s">
        <v>733</v>
      </c>
      <c r="C235" s="22">
        <v>0</v>
      </c>
      <c r="D235" s="22"/>
      <c r="E235" s="22">
        <v>0</v>
      </c>
      <c r="F235" s="22"/>
      <c r="G235" s="22">
        <v>0</v>
      </c>
      <c r="H235" s="22"/>
      <c r="I235" s="22">
        <v>0</v>
      </c>
      <c r="J235" s="22"/>
      <c r="K235" s="22">
        <v>0</v>
      </c>
      <c r="L235" s="22"/>
      <c r="M235" s="22">
        <v>0</v>
      </c>
      <c r="N235" s="22"/>
      <c r="O235" s="22">
        <v>0</v>
      </c>
      <c r="P235" s="22"/>
      <c r="Q235" s="22">
        <v>0</v>
      </c>
      <c r="R235" s="22"/>
      <c r="S235" s="22">
        <v>0</v>
      </c>
      <c r="U235" s="22">
        <v>-6085983</v>
      </c>
    </row>
    <row r="236" spans="1:21" ht="18.75" x14ac:dyDescent="0.2">
      <c r="A236" s="7" t="s">
        <v>736</v>
      </c>
      <c r="C236" s="22">
        <v>0</v>
      </c>
      <c r="D236" s="22"/>
      <c r="E236" s="22">
        <v>0</v>
      </c>
      <c r="F236" s="22"/>
      <c r="G236" s="22">
        <v>0</v>
      </c>
      <c r="H236" s="22"/>
      <c r="I236" s="22">
        <v>0</v>
      </c>
      <c r="J236" s="22"/>
      <c r="K236" s="22">
        <v>0</v>
      </c>
      <c r="L236" s="22"/>
      <c r="M236" s="22">
        <v>0</v>
      </c>
      <c r="N236" s="22"/>
      <c r="O236" s="22">
        <v>0</v>
      </c>
      <c r="P236" s="22"/>
      <c r="Q236" s="22">
        <v>0</v>
      </c>
      <c r="R236" s="22"/>
      <c r="S236" s="22">
        <v>0</v>
      </c>
      <c r="U236" s="22">
        <v>-41063930</v>
      </c>
    </row>
    <row r="237" spans="1:21" ht="18.75" x14ac:dyDescent="0.2">
      <c r="A237" s="7" t="s">
        <v>125</v>
      </c>
      <c r="C237" s="22">
        <v>823000</v>
      </c>
      <c r="D237" s="22"/>
      <c r="E237" s="22">
        <v>0</v>
      </c>
      <c r="F237" s="22"/>
      <c r="G237" s="22">
        <v>0</v>
      </c>
      <c r="H237" s="22"/>
      <c r="I237" s="22">
        <v>13073000</v>
      </c>
      <c r="J237" s="22"/>
      <c r="K237" s="22">
        <v>0</v>
      </c>
      <c r="L237" s="22"/>
      <c r="M237" s="22">
        <v>0</v>
      </c>
      <c r="N237" s="22"/>
      <c r="O237" s="22">
        <v>0</v>
      </c>
      <c r="P237" s="22"/>
      <c r="Q237" s="22">
        <v>3359</v>
      </c>
      <c r="R237" s="22"/>
      <c r="S237" s="22">
        <v>13073000</v>
      </c>
      <c r="U237" s="22">
        <v>13073000</v>
      </c>
    </row>
    <row r="238" spans="1:21" ht="18.75" x14ac:dyDescent="0.2">
      <c r="A238" s="7" t="s">
        <v>668</v>
      </c>
      <c r="C238" s="22">
        <v>0</v>
      </c>
      <c r="D238" s="22"/>
      <c r="E238" s="22">
        <v>0</v>
      </c>
      <c r="F238" s="22"/>
      <c r="G238" s="22">
        <v>0</v>
      </c>
      <c r="H238" s="22"/>
      <c r="I238" s="22">
        <v>0</v>
      </c>
      <c r="J238" s="22"/>
      <c r="K238" s="22">
        <v>0</v>
      </c>
      <c r="L238" s="22"/>
      <c r="M238" s="22">
        <v>0</v>
      </c>
      <c r="N238" s="22"/>
      <c r="O238" s="22">
        <v>0</v>
      </c>
      <c r="P238" s="22"/>
      <c r="Q238" s="22">
        <v>0</v>
      </c>
      <c r="R238" s="22"/>
      <c r="S238" s="22">
        <v>0</v>
      </c>
      <c r="U238" s="22">
        <v>6000000</v>
      </c>
    </row>
    <row r="239" spans="1:21" ht="18.75" x14ac:dyDescent="0.2">
      <c r="A239" s="7" t="s">
        <v>734</v>
      </c>
      <c r="C239" s="22">
        <v>0</v>
      </c>
      <c r="D239" s="22"/>
      <c r="E239" s="22">
        <v>0</v>
      </c>
      <c r="F239" s="22"/>
      <c r="G239" s="22">
        <v>0</v>
      </c>
      <c r="H239" s="22"/>
      <c r="I239" s="22">
        <v>0</v>
      </c>
      <c r="J239" s="22"/>
      <c r="K239" s="22">
        <v>0</v>
      </c>
      <c r="L239" s="22"/>
      <c r="M239" s="22">
        <v>0</v>
      </c>
      <c r="N239" s="22"/>
      <c r="O239" s="22">
        <v>0</v>
      </c>
      <c r="P239" s="22"/>
      <c r="Q239" s="22">
        <v>0</v>
      </c>
      <c r="R239" s="22"/>
      <c r="S239" s="22">
        <v>0</v>
      </c>
      <c r="U239" s="22">
        <v>1500000</v>
      </c>
    </row>
    <row r="240" spans="1:21" ht="18.75" x14ac:dyDescent="0.2">
      <c r="A240" s="7" t="s">
        <v>737</v>
      </c>
      <c r="C240" s="22">
        <v>0</v>
      </c>
      <c r="D240" s="22"/>
      <c r="E240" s="22">
        <v>0</v>
      </c>
      <c r="F240" s="22"/>
      <c r="G240" s="22">
        <v>0</v>
      </c>
      <c r="H240" s="22"/>
      <c r="I240" s="22">
        <v>0</v>
      </c>
      <c r="J240" s="22"/>
      <c r="K240" s="22">
        <v>0</v>
      </c>
      <c r="L240" s="22"/>
      <c r="M240" s="22">
        <v>0</v>
      </c>
      <c r="N240" s="22"/>
      <c r="O240" s="22">
        <v>0</v>
      </c>
      <c r="P240" s="22"/>
      <c r="Q240" s="22">
        <v>0</v>
      </c>
      <c r="R240" s="22"/>
      <c r="S240" s="22">
        <v>0</v>
      </c>
      <c r="U240" s="22">
        <v>-2306393</v>
      </c>
    </row>
    <row r="241" spans="1:21" ht="18.75" x14ac:dyDescent="0.2">
      <c r="A241" s="7" t="s">
        <v>760</v>
      </c>
      <c r="C241" s="22">
        <v>0</v>
      </c>
      <c r="D241" s="22"/>
      <c r="E241" s="22">
        <v>0</v>
      </c>
      <c r="F241" s="22"/>
      <c r="G241" s="22">
        <v>0</v>
      </c>
      <c r="H241" s="22"/>
      <c r="I241" s="22">
        <v>0</v>
      </c>
      <c r="J241" s="22"/>
      <c r="K241" s="22">
        <v>0</v>
      </c>
      <c r="L241" s="22"/>
      <c r="M241" s="22">
        <v>0</v>
      </c>
      <c r="N241" s="22"/>
      <c r="O241" s="22">
        <v>0</v>
      </c>
      <c r="P241" s="22"/>
      <c r="Q241" s="22">
        <v>0</v>
      </c>
      <c r="R241" s="22"/>
      <c r="S241" s="22">
        <v>0</v>
      </c>
      <c r="U241" s="22">
        <v>132569586</v>
      </c>
    </row>
    <row r="242" spans="1:21" ht="18.75" x14ac:dyDescent="0.2">
      <c r="A242" s="7" t="s">
        <v>710</v>
      </c>
      <c r="C242" s="22">
        <v>0</v>
      </c>
      <c r="D242" s="22"/>
      <c r="E242" s="22">
        <v>0</v>
      </c>
      <c r="F242" s="22"/>
      <c r="G242" s="22">
        <v>0</v>
      </c>
      <c r="H242" s="22"/>
      <c r="I242" s="22">
        <v>0</v>
      </c>
      <c r="J242" s="22"/>
      <c r="K242" s="22">
        <v>0</v>
      </c>
      <c r="L242" s="22"/>
      <c r="M242" s="22">
        <v>0</v>
      </c>
      <c r="N242" s="22"/>
      <c r="O242" s="22">
        <v>0</v>
      </c>
      <c r="P242" s="22"/>
      <c r="Q242" s="22">
        <v>0</v>
      </c>
      <c r="R242" s="22"/>
      <c r="S242" s="22">
        <v>0</v>
      </c>
      <c r="U242" s="22">
        <v>-94228959</v>
      </c>
    </row>
    <row r="243" spans="1:21" ht="18.75" x14ac:dyDescent="0.2">
      <c r="A243" s="7" t="s">
        <v>711</v>
      </c>
      <c r="C243" s="22">
        <v>0</v>
      </c>
      <c r="D243" s="22"/>
      <c r="E243" s="22">
        <v>0</v>
      </c>
      <c r="F243" s="22"/>
      <c r="G243" s="22">
        <v>0</v>
      </c>
      <c r="H243" s="22"/>
      <c r="I243" s="22">
        <v>0</v>
      </c>
      <c r="J243" s="22"/>
      <c r="K243" s="22">
        <v>0</v>
      </c>
      <c r="L243" s="22"/>
      <c r="M243" s="22">
        <v>0</v>
      </c>
      <c r="N243" s="22"/>
      <c r="O243" s="22">
        <v>0</v>
      </c>
      <c r="P243" s="22"/>
      <c r="Q243" s="22">
        <v>0</v>
      </c>
      <c r="R243" s="22"/>
      <c r="S243" s="22">
        <v>0</v>
      </c>
      <c r="U243" s="22">
        <v>-45715796</v>
      </c>
    </row>
    <row r="244" spans="1:21" ht="18.75" x14ac:dyDescent="0.2">
      <c r="A244" s="7" t="s">
        <v>510</v>
      </c>
      <c r="C244" s="22">
        <v>0</v>
      </c>
      <c r="D244" s="22"/>
      <c r="E244" s="22">
        <v>0</v>
      </c>
      <c r="F244" s="22"/>
      <c r="G244" s="22">
        <v>0</v>
      </c>
      <c r="H244" s="22"/>
      <c r="I244" s="22">
        <v>0</v>
      </c>
      <c r="J244" s="22"/>
      <c r="K244" s="22">
        <v>0</v>
      </c>
      <c r="L244" s="22"/>
      <c r="M244" s="22">
        <v>0</v>
      </c>
      <c r="N244" s="22"/>
      <c r="O244" s="22">
        <v>0</v>
      </c>
      <c r="P244" s="22"/>
      <c r="Q244" s="22">
        <v>0</v>
      </c>
      <c r="R244" s="22"/>
      <c r="S244" s="22">
        <v>0</v>
      </c>
      <c r="U244" s="22">
        <v>-569853225</v>
      </c>
    </row>
    <row r="245" spans="1:21" ht="18.75" x14ac:dyDescent="0.2">
      <c r="A245" s="7" t="s">
        <v>557</v>
      </c>
      <c r="C245" s="22">
        <v>0</v>
      </c>
      <c r="D245" s="22"/>
      <c r="E245" s="22">
        <v>0</v>
      </c>
      <c r="F245" s="22"/>
      <c r="G245" s="22">
        <v>0</v>
      </c>
      <c r="H245" s="22"/>
      <c r="I245" s="22">
        <v>0</v>
      </c>
      <c r="J245" s="22"/>
      <c r="K245" s="22">
        <v>0</v>
      </c>
      <c r="L245" s="22"/>
      <c r="M245" s="22">
        <v>0</v>
      </c>
      <c r="N245" s="22"/>
      <c r="O245" s="22">
        <v>0</v>
      </c>
      <c r="P245" s="22"/>
      <c r="Q245" s="22">
        <v>0</v>
      </c>
      <c r="R245" s="22"/>
      <c r="S245" s="22">
        <v>0</v>
      </c>
      <c r="U245" s="22">
        <v>4054157</v>
      </c>
    </row>
    <row r="246" spans="1:21" ht="18.75" x14ac:dyDescent="0.2">
      <c r="A246" s="7" t="s">
        <v>761</v>
      </c>
      <c r="C246" s="22">
        <v>0</v>
      </c>
      <c r="D246" s="22"/>
      <c r="E246" s="22">
        <v>0</v>
      </c>
      <c r="F246" s="22"/>
      <c r="G246" s="22">
        <v>0</v>
      </c>
      <c r="H246" s="22"/>
      <c r="I246" s="22">
        <v>0</v>
      </c>
      <c r="J246" s="22"/>
      <c r="K246" s="22">
        <v>0</v>
      </c>
      <c r="L246" s="22"/>
      <c r="M246" s="22">
        <v>0</v>
      </c>
      <c r="N246" s="22"/>
      <c r="O246" s="22">
        <v>0</v>
      </c>
      <c r="P246" s="22"/>
      <c r="Q246" s="22">
        <v>0</v>
      </c>
      <c r="R246" s="22"/>
      <c r="S246" s="22">
        <v>0</v>
      </c>
      <c r="U246" s="22">
        <v>961911776</v>
      </c>
    </row>
    <row r="247" spans="1:21" ht="18.75" x14ac:dyDescent="0.2">
      <c r="A247" s="7" t="s">
        <v>712</v>
      </c>
      <c r="C247" s="22">
        <v>0</v>
      </c>
      <c r="D247" s="22"/>
      <c r="E247" s="22">
        <v>0</v>
      </c>
      <c r="F247" s="22"/>
      <c r="G247" s="22">
        <v>0</v>
      </c>
      <c r="H247" s="22"/>
      <c r="I247" s="22">
        <v>0</v>
      </c>
      <c r="J247" s="22"/>
      <c r="K247" s="22">
        <v>0</v>
      </c>
      <c r="L247" s="22"/>
      <c r="M247" s="22">
        <v>0</v>
      </c>
      <c r="N247" s="22"/>
      <c r="O247" s="22">
        <v>0</v>
      </c>
      <c r="P247" s="22"/>
      <c r="Q247" s="22">
        <v>0</v>
      </c>
      <c r="R247" s="22"/>
      <c r="S247" s="22">
        <v>0</v>
      </c>
      <c r="U247" s="22">
        <v>-153962</v>
      </c>
    </row>
    <row r="248" spans="1:21" ht="18.75" x14ac:dyDescent="0.2">
      <c r="A248" s="7" t="s">
        <v>762</v>
      </c>
      <c r="C248" s="22">
        <v>0</v>
      </c>
      <c r="D248" s="22"/>
      <c r="E248" s="22">
        <v>0</v>
      </c>
      <c r="F248" s="22"/>
      <c r="G248" s="22">
        <v>0</v>
      </c>
      <c r="H248" s="22"/>
      <c r="I248" s="22">
        <v>0</v>
      </c>
      <c r="J248" s="22"/>
      <c r="K248" s="22">
        <v>0</v>
      </c>
      <c r="L248" s="22"/>
      <c r="M248" s="22">
        <v>0</v>
      </c>
      <c r="N248" s="22"/>
      <c r="O248" s="22">
        <v>0</v>
      </c>
      <c r="P248" s="22"/>
      <c r="Q248" s="22">
        <v>0</v>
      </c>
      <c r="R248" s="22"/>
      <c r="S248" s="22">
        <v>0</v>
      </c>
      <c r="U248" s="22">
        <v>20000000</v>
      </c>
    </row>
    <row r="249" spans="1:21" ht="18.75" x14ac:dyDescent="0.2">
      <c r="A249" s="7" t="s">
        <v>554</v>
      </c>
      <c r="C249" s="22">
        <v>0</v>
      </c>
      <c r="D249" s="22"/>
      <c r="E249" s="22">
        <v>0</v>
      </c>
      <c r="F249" s="22"/>
      <c r="G249" s="22">
        <v>0</v>
      </c>
      <c r="H249" s="22"/>
      <c r="I249" s="22">
        <v>0</v>
      </c>
      <c r="J249" s="22"/>
      <c r="K249" s="22">
        <v>0</v>
      </c>
      <c r="L249" s="22"/>
      <c r="M249" s="22">
        <v>0</v>
      </c>
      <c r="N249" s="22"/>
      <c r="O249" s="22">
        <v>0</v>
      </c>
      <c r="P249" s="22"/>
      <c r="Q249" s="22">
        <v>0</v>
      </c>
      <c r="R249" s="22"/>
      <c r="S249" s="22">
        <v>0</v>
      </c>
      <c r="U249" s="22">
        <v>1439629</v>
      </c>
    </row>
    <row r="250" spans="1:21" ht="18.75" x14ac:dyDescent="0.2">
      <c r="A250" s="7" t="s">
        <v>555</v>
      </c>
      <c r="C250" s="22">
        <v>0</v>
      </c>
      <c r="D250" s="22"/>
      <c r="E250" s="22">
        <v>0</v>
      </c>
      <c r="F250" s="22"/>
      <c r="G250" s="22">
        <v>0</v>
      </c>
      <c r="H250" s="22"/>
      <c r="I250" s="22">
        <v>0</v>
      </c>
      <c r="J250" s="22"/>
      <c r="K250" s="22">
        <v>0</v>
      </c>
      <c r="L250" s="22"/>
      <c r="M250" s="22">
        <v>0</v>
      </c>
      <c r="N250" s="22"/>
      <c r="O250" s="22">
        <v>0</v>
      </c>
      <c r="P250" s="22"/>
      <c r="Q250" s="22">
        <v>0</v>
      </c>
      <c r="R250" s="22"/>
      <c r="S250" s="22">
        <v>0</v>
      </c>
      <c r="U250" s="22">
        <v>18000</v>
      </c>
    </row>
    <row r="251" spans="1:21" ht="18.75" x14ac:dyDescent="0.2">
      <c r="A251" s="7" t="s">
        <v>556</v>
      </c>
      <c r="C251" s="22">
        <v>0</v>
      </c>
      <c r="D251" s="22"/>
      <c r="E251" s="22">
        <v>0</v>
      </c>
      <c r="F251" s="22"/>
      <c r="G251" s="22">
        <v>0</v>
      </c>
      <c r="H251" s="22"/>
      <c r="I251" s="22">
        <v>0</v>
      </c>
      <c r="J251" s="22"/>
      <c r="K251" s="22">
        <v>0</v>
      </c>
      <c r="L251" s="22"/>
      <c r="M251" s="22">
        <v>0</v>
      </c>
      <c r="N251" s="22"/>
      <c r="O251" s="22">
        <v>0</v>
      </c>
      <c r="P251" s="22"/>
      <c r="Q251" s="22">
        <v>0</v>
      </c>
      <c r="R251" s="22"/>
      <c r="S251" s="22">
        <v>0</v>
      </c>
      <c r="U251" s="22">
        <v>32421297</v>
      </c>
    </row>
    <row r="252" spans="1:21" ht="18.75" x14ac:dyDescent="0.2">
      <c r="A252" s="7" t="s">
        <v>502</v>
      </c>
      <c r="C252" s="22">
        <v>0</v>
      </c>
      <c r="D252" s="22"/>
      <c r="E252" s="22">
        <v>0</v>
      </c>
      <c r="F252" s="22"/>
      <c r="G252" s="22">
        <v>0</v>
      </c>
      <c r="H252" s="22"/>
      <c r="I252" s="22">
        <v>0</v>
      </c>
      <c r="J252" s="22"/>
      <c r="K252" s="22">
        <v>0</v>
      </c>
      <c r="L252" s="22"/>
      <c r="M252" s="22">
        <v>0</v>
      </c>
      <c r="N252" s="22"/>
      <c r="O252" s="22">
        <v>0</v>
      </c>
      <c r="P252" s="22"/>
      <c r="Q252" s="22">
        <v>0</v>
      </c>
      <c r="R252" s="22"/>
      <c r="S252" s="22">
        <v>0</v>
      </c>
      <c r="U252" s="22">
        <v>-320481880</v>
      </c>
    </row>
    <row r="253" spans="1:21" ht="18.75" x14ac:dyDescent="0.2">
      <c r="A253" s="7" t="s">
        <v>546</v>
      </c>
      <c r="C253" s="22">
        <v>0</v>
      </c>
      <c r="D253" s="22"/>
      <c r="E253" s="22">
        <v>0</v>
      </c>
      <c r="F253" s="22"/>
      <c r="G253" s="22">
        <v>0</v>
      </c>
      <c r="H253" s="22"/>
      <c r="I253" s="22">
        <v>0</v>
      </c>
      <c r="J253" s="22"/>
      <c r="K253" s="22">
        <v>0</v>
      </c>
      <c r="L253" s="22"/>
      <c r="M253" s="22">
        <v>0</v>
      </c>
      <c r="N253" s="22"/>
      <c r="O253" s="22">
        <v>0</v>
      </c>
      <c r="P253" s="22"/>
      <c r="Q253" s="22">
        <v>0</v>
      </c>
      <c r="R253" s="22"/>
      <c r="S253" s="22">
        <v>0</v>
      </c>
      <c r="U253" s="22">
        <v>19579155</v>
      </c>
    </row>
    <row r="254" spans="1:21" ht="18.75" x14ac:dyDescent="0.2">
      <c r="A254" s="7" t="s">
        <v>704</v>
      </c>
      <c r="C254" s="22">
        <v>0</v>
      </c>
      <c r="D254" s="22"/>
      <c r="E254" s="22">
        <v>0</v>
      </c>
      <c r="F254" s="22"/>
      <c r="G254" s="22">
        <v>0</v>
      </c>
      <c r="H254" s="22"/>
      <c r="I254" s="22">
        <v>0</v>
      </c>
      <c r="J254" s="22"/>
      <c r="K254" s="22">
        <v>0</v>
      </c>
      <c r="L254" s="22"/>
      <c r="M254" s="22">
        <v>0</v>
      </c>
      <c r="N254" s="22"/>
      <c r="O254" s="22">
        <v>0</v>
      </c>
      <c r="P254" s="22"/>
      <c r="Q254" s="22">
        <v>0</v>
      </c>
      <c r="R254" s="22"/>
      <c r="S254" s="22">
        <v>0</v>
      </c>
      <c r="U254" s="22">
        <v>-39196988</v>
      </c>
    </row>
    <row r="255" spans="1:21" ht="18.75" x14ac:dyDescent="0.2">
      <c r="A255" s="7" t="s">
        <v>623</v>
      </c>
      <c r="C255" s="22">
        <v>0</v>
      </c>
      <c r="D255" s="22"/>
      <c r="E255" s="22">
        <v>0</v>
      </c>
      <c r="F255" s="22"/>
      <c r="G255" s="22">
        <v>0</v>
      </c>
      <c r="H255" s="22"/>
      <c r="I255" s="22">
        <v>0</v>
      </c>
      <c r="J255" s="22"/>
      <c r="K255" s="22">
        <v>0</v>
      </c>
      <c r="L255" s="22"/>
      <c r="M255" s="22">
        <v>0</v>
      </c>
      <c r="N255" s="22"/>
      <c r="O255" s="22">
        <v>0</v>
      </c>
      <c r="P255" s="22"/>
      <c r="Q255" s="22">
        <v>0</v>
      </c>
      <c r="R255" s="22"/>
      <c r="S255" s="22">
        <v>0</v>
      </c>
      <c r="U255" s="22">
        <v>21420000</v>
      </c>
    </row>
    <row r="256" spans="1:21" ht="18.75" x14ac:dyDescent="0.2">
      <c r="A256" s="7" t="s">
        <v>547</v>
      </c>
      <c r="C256" s="22">
        <v>0</v>
      </c>
      <c r="D256" s="22"/>
      <c r="E256" s="22">
        <v>0</v>
      </c>
      <c r="F256" s="22"/>
      <c r="G256" s="22">
        <v>0</v>
      </c>
      <c r="H256" s="22"/>
      <c r="I256" s="22">
        <v>0</v>
      </c>
      <c r="J256" s="22"/>
      <c r="K256" s="22">
        <v>0</v>
      </c>
      <c r="L256" s="22"/>
      <c r="M256" s="22">
        <v>0</v>
      </c>
      <c r="N256" s="22"/>
      <c r="O256" s="22">
        <v>0</v>
      </c>
      <c r="P256" s="22"/>
      <c r="Q256" s="22">
        <v>0</v>
      </c>
      <c r="R256" s="22"/>
      <c r="S256" s="22">
        <v>0</v>
      </c>
      <c r="U256" s="22">
        <v>279651964</v>
      </c>
    </row>
    <row r="257" spans="1:21" ht="18.75" x14ac:dyDescent="0.2">
      <c r="A257" s="7" t="s">
        <v>705</v>
      </c>
      <c r="C257" s="22">
        <v>0</v>
      </c>
      <c r="D257" s="22"/>
      <c r="E257" s="22">
        <v>0</v>
      </c>
      <c r="F257" s="22"/>
      <c r="G257" s="22">
        <v>0</v>
      </c>
      <c r="H257" s="22"/>
      <c r="I257" s="22">
        <v>0</v>
      </c>
      <c r="J257" s="22"/>
      <c r="K257" s="22">
        <v>0</v>
      </c>
      <c r="L257" s="22"/>
      <c r="M257" s="22">
        <v>0</v>
      </c>
      <c r="N257" s="22"/>
      <c r="O257" s="22">
        <v>0</v>
      </c>
      <c r="P257" s="22"/>
      <c r="Q257" s="22">
        <v>0</v>
      </c>
      <c r="R257" s="22"/>
      <c r="S257" s="22">
        <v>0</v>
      </c>
      <c r="U257" s="22">
        <v>10870567</v>
      </c>
    </row>
    <row r="258" spans="1:21" ht="18.75" x14ac:dyDescent="0.2">
      <c r="A258" s="7" t="s">
        <v>763</v>
      </c>
      <c r="C258" s="22">
        <v>0</v>
      </c>
      <c r="D258" s="22"/>
      <c r="E258" s="22">
        <v>0</v>
      </c>
      <c r="F258" s="22"/>
      <c r="G258" s="22">
        <v>0</v>
      </c>
      <c r="H258" s="22"/>
      <c r="I258" s="22">
        <v>0</v>
      </c>
      <c r="J258" s="22"/>
      <c r="K258" s="22">
        <v>0</v>
      </c>
      <c r="L258" s="22"/>
      <c r="M258" s="22">
        <v>0</v>
      </c>
      <c r="N258" s="22"/>
      <c r="O258" s="22">
        <v>0</v>
      </c>
      <c r="P258" s="22"/>
      <c r="Q258" s="22">
        <v>0</v>
      </c>
      <c r="R258" s="22"/>
      <c r="S258" s="22">
        <v>0</v>
      </c>
      <c r="U258" s="22">
        <v>309810148</v>
      </c>
    </row>
    <row r="259" spans="1:21" ht="18.75" x14ac:dyDescent="0.2">
      <c r="A259" s="7" t="s">
        <v>706</v>
      </c>
      <c r="C259" s="22">
        <v>0</v>
      </c>
      <c r="D259" s="22"/>
      <c r="E259" s="22">
        <v>0</v>
      </c>
      <c r="F259" s="22"/>
      <c r="G259" s="22">
        <v>0</v>
      </c>
      <c r="H259" s="22"/>
      <c r="I259" s="22">
        <v>0</v>
      </c>
      <c r="J259" s="22"/>
      <c r="K259" s="22">
        <v>0</v>
      </c>
      <c r="L259" s="22"/>
      <c r="M259" s="22">
        <v>0</v>
      </c>
      <c r="N259" s="22"/>
      <c r="O259" s="22">
        <v>0</v>
      </c>
      <c r="P259" s="22"/>
      <c r="Q259" s="22">
        <v>0</v>
      </c>
      <c r="R259" s="22"/>
      <c r="S259" s="22">
        <v>0</v>
      </c>
      <c r="U259" s="22">
        <v>1000000</v>
      </c>
    </row>
    <row r="260" spans="1:21" ht="18.75" x14ac:dyDescent="0.2">
      <c r="A260" s="7" t="s">
        <v>120</v>
      </c>
      <c r="C260" s="22">
        <v>0</v>
      </c>
      <c r="D260" s="22"/>
      <c r="E260" s="22">
        <v>0</v>
      </c>
      <c r="F260" s="22"/>
      <c r="G260" s="22">
        <v>0</v>
      </c>
      <c r="H260" s="22"/>
      <c r="I260" s="22">
        <v>0</v>
      </c>
      <c r="J260" s="22"/>
      <c r="K260" s="22">
        <v>0</v>
      </c>
      <c r="L260" s="22"/>
      <c r="M260" s="22">
        <v>0</v>
      </c>
      <c r="N260" s="22"/>
      <c r="O260" s="22">
        <v>0</v>
      </c>
      <c r="P260" s="22"/>
      <c r="Q260" s="22">
        <v>0</v>
      </c>
      <c r="R260" s="22"/>
      <c r="S260" s="22">
        <v>0</v>
      </c>
      <c r="U260" s="22">
        <v>0</v>
      </c>
    </row>
    <row r="261" spans="1:21" ht="18.75" x14ac:dyDescent="0.2">
      <c r="A261" s="7" t="s">
        <v>548</v>
      </c>
      <c r="C261" s="22">
        <v>0</v>
      </c>
      <c r="D261" s="22"/>
      <c r="E261" s="22">
        <v>0</v>
      </c>
      <c r="F261" s="22"/>
      <c r="G261" s="22">
        <v>0</v>
      </c>
      <c r="H261" s="22"/>
      <c r="I261" s="22">
        <v>0</v>
      </c>
      <c r="J261" s="22"/>
      <c r="K261" s="22">
        <v>0</v>
      </c>
      <c r="L261" s="22"/>
      <c r="M261" s="22">
        <v>0</v>
      </c>
      <c r="N261" s="22"/>
      <c r="O261" s="22">
        <v>0</v>
      </c>
      <c r="P261" s="22"/>
      <c r="Q261" s="22">
        <v>0</v>
      </c>
      <c r="R261" s="22"/>
      <c r="S261" s="22">
        <v>0</v>
      </c>
      <c r="U261" s="22">
        <v>381041853</v>
      </c>
    </row>
    <row r="262" spans="1:21" ht="18.75" x14ac:dyDescent="0.2">
      <c r="A262" s="7" t="s">
        <v>549</v>
      </c>
      <c r="C262" s="22">
        <v>0</v>
      </c>
      <c r="D262" s="22"/>
      <c r="E262" s="22">
        <v>0</v>
      </c>
      <c r="F262" s="22"/>
      <c r="G262" s="22">
        <v>0</v>
      </c>
      <c r="H262" s="22"/>
      <c r="I262" s="22">
        <v>0</v>
      </c>
      <c r="J262" s="22"/>
      <c r="K262" s="22">
        <v>0</v>
      </c>
      <c r="L262" s="22"/>
      <c r="M262" s="22">
        <v>0</v>
      </c>
      <c r="N262" s="22"/>
      <c r="O262" s="22">
        <v>0</v>
      </c>
      <c r="P262" s="22"/>
      <c r="Q262" s="22">
        <v>0</v>
      </c>
      <c r="R262" s="22"/>
      <c r="S262" s="22">
        <v>0</v>
      </c>
      <c r="U262" s="22">
        <v>32595605</v>
      </c>
    </row>
    <row r="263" spans="1:21" ht="18.75" x14ac:dyDescent="0.2">
      <c r="A263" s="7" t="s">
        <v>175</v>
      </c>
      <c r="C263" s="22">
        <v>1000</v>
      </c>
      <c r="D263" s="22"/>
      <c r="E263" s="22">
        <v>0</v>
      </c>
      <c r="F263" s="22"/>
      <c r="G263" s="22">
        <v>2</v>
      </c>
      <c r="H263" s="22"/>
      <c r="I263" s="22">
        <v>49503</v>
      </c>
      <c r="J263" s="22"/>
      <c r="K263" s="22">
        <v>0</v>
      </c>
      <c r="L263" s="22"/>
      <c r="M263" s="22">
        <v>0</v>
      </c>
      <c r="N263" s="22"/>
      <c r="O263" s="22">
        <v>0</v>
      </c>
      <c r="P263" s="22"/>
      <c r="Q263" s="22">
        <v>278075</v>
      </c>
      <c r="R263" s="22"/>
      <c r="S263" s="22">
        <v>47503</v>
      </c>
      <c r="U263" s="22">
        <v>0</v>
      </c>
    </row>
    <row r="264" spans="1:21" ht="18.75" x14ac:dyDescent="0.2">
      <c r="A264" s="7" t="s">
        <v>558</v>
      </c>
      <c r="C264" s="22">
        <v>0</v>
      </c>
      <c r="D264" s="22"/>
      <c r="E264" s="22">
        <v>0</v>
      </c>
      <c r="F264" s="22"/>
      <c r="G264" s="22">
        <v>0</v>
      </c>
      <c r="H264" s="22"/>
      <c r="I264" s="22">
        <v>0</v>
      </c>
      <c r="J264" s="22"/>
      <c r="K264" s="22">
        <v>0</v>
      </c>
      <c r="L264" s="22"/>
      <c r="M264" s="22">
        <v>0</v>
      </c>
      <c r="N264" s="22"/>
      <c r="O264" s="22">
        <v>0</v>
      </c>
      <c r="P264" s="22"/>
      <c r="Q264" s="22">
        <v>0</v>
      </c>
      <c r="R264" s="22"/>
      <c r="S264" s="22">
        <v>0</v>
      </c>
      <c r="U264" s="22">
        <v>2364422467</v>
      </c>
    </row>
    <row r="265" spans="1:21" ht="18.75" x14ac:dyDescent="0.2">
      <c r="A265" s="7" t="s">
        <v>764</v>
      </c>
      <c r="C265" s="22">
        <v>0</v>
      </c>
      <c r="D265" s="22"/>
      <c r="E265" s="22">
        <v>0</v>
      </c>
      <c r="F265" s="22"/>
      <c r="G265" s="22">
        <v>0</v>
      </c>
      <c r="H265" s="22"/>
      <c r="I265" s="22">
        <v>0</v>
      </c>
      <c r="J265" s="22"/>
      <c r="K265" s="22">
        <v>0</v>
      </c>
      <c r="L265" s="22"/>
      <c r="M265" s="22">
        <v>0</v>
      </c>
      <c r="N265" s="22"/>
      <c r="O265" s="22">
        <v>0</v>
      </c>
      <c r="P265" s="22"/>
      <c r="Q265" s="22">
        <v>0</v>
      </c>
      <c r="R265" s="22"/>
      <c r="S265" s="22">
        <v>0</v>
      </c>
      <c r="U265" s="22">
        <v>840019999</v>
      </c>
    </row>
    <row r="266" spans="1:21" ht="18.75" x14ac:dyDescent="0.2">
      <c r="A266" s="7" t="s">
        <v>559</v>
      </c>
      <c r="C266" s="22">
        <v>0</v>
      </c>
      <c r="D266" s="22"/>
      <c r="E266" s="22">
        <v>0</v>
      </c>
      <c r="F266" s="22"/>
      <c r="G266" s="22">
        <v>0</v>
      </c>
      <c r="H266" s="22"/>
      <c r="I266" s="22">
        <v>0</v>
      </c>
      <c r="J266" s="22"/>
      <c r="K266" s="22">
        <v>0</v>
      </c>
      <c r="L266" s="22"/>
      <c r="M266" s="22">
        <v>0</v>
      </c>
      <c r="N266" s="22"/>
      <c r="O266" s="22">
        <v>0</v>
      </c>
      <c r="P266" s="22"/>
      <c r="Q266" s="22">
        <v>0</v>
      </c>
      <c r="R266" s="22"/>
      <c r="S266" s="22">
        <v>0</v>
      </c>
      <c r="U266" s="22">
        <v>19833660</v>
      </c>
    </row>
    <row r="267" spans="1:21" ht="18.75" x14ac:dyDescent="0.2">
      <c r="A267" s="7" t="s">
        <v>560</v>
      </c>
      <c r="C267" s="22">
        <v>0</v>
      </c>
      <c r="D267" s="22"/>
      <c r="E267" s="22">
        <v>0</v>
      </c>
      <c r="F267" s="22"/>
      <c r="G267" s="22">
        <v>0</v>
      </c>
      <c r="H267" s="22"/>
      <c r="I267" s="22">
        <v>0</v>
      </c>
      <c r="J267" s="22"/>
      <c r="K267" s="22">
        <v>0</v>
      </c>
      <c r="L267" s="22"/>
      <c r="M267" s="22">
        <v>0</v>
      </c>
      <c r="N267" s="22"/>
      <c r="O267" s="22">
        <v>0</v>
      </c>
      <c r="P267" s="22"/>
      <c r="Q267" s="22">
        <v>0</v>
      </c>
      <c r="R267" s="22"/>
      <c r="S267" s="22">
        <v>0</v>
      </c>
      <c r="U267" s="22">
        <v>91545102</v>
      </c>
    </row>
    <row r="268" spans="1:21" ht="18.75" x14ac:dyDescent="0.2">
      <c r="A268" s="7" t="s">
        <v>630</v>
      </c>
      <c r="C268" s="22">
        <v>0</v>
      </c>
      <c r="D268" s="22"/>
      <c r="E268" s="22">
        <v>0</v>
      </c>
      <c r="F268" s="22"/>
      <c r="G268" s="22">
        <v>0</v>
      </c>
      <c r="H268" s="22"/>
      <c r="I268" s="22">
        <v>0</v>
      </c>
      <c r="J268" s="22"/>
      <c r="K268" s="22">
        <v>0</v>
      </c>
      <c r="L268" s="22"/>
      <c r="M268" s="22">
        <v>0</v>
      </c>
      <c r="N268" s="22"/>
      <c r="O268" s="22">
        <v>0</v>
      </c>
      <c r="P268" s="22"/>
      <c r="Q268" s="22">
        <v>0</v>
      </c>
      <c r="R268" s="22"/>
      <c r="S268" s="22">
        <v>0</v>
      </c>
      <c r="U268" s="22">
        <v>-7514179</v>
      </c>
    </row>
    <row r="269" spans="1:21" ht="18.75" x14ac:dyDescent="0.2">
      <c r="A269" s="7" t="s">
        <v>561</v>
      </c>
      <c r="C269" s="22">
        <v>0</v>
      </c>
      <c r="D269" s="22"/>
      <c r="E269" s="22">
        <v>0</v>
      </c>
      <c r="F269" s="22"/>
      <c r="G269" s="22">
        <v>0</v>
      </c>
      <c r="H269" s="22"/>
      <c r="I269" s="22">
        <v>0</v>
      </c>
      <c r="J269" s="22"/>
      <c r="K269" s="22">
        <v>0</v>
      </c>
      <c r="L269" s="22"/>
      <c r="M269" s="22">
        <v>0</v>
      </c>
      <c r="N269" s="22"/>
      <c r="O269" s="22">
        <v>0</v>
      </c>
      <c r="P269" s="22"/>
      <c r="Q269" s="22">
        <v>0</v>
      </c>
      <c r="R269" s="22"/>
      <c r="S269" s="22">
        <v>0</v>
      </c>
      <c r="U269" s="22">
        <v>351806517</v>
      </c>
    </row>
    <row r="270" spans="1:21" ht="18.75" x14ac:dyDescent="0.2">
      <c r="A270" s="7" t="s">
        <v>707</v>
      </c>
      <c r="C270" s="22">
        <v>0</v>
      </c>
      <c r="D270" s="22"/>
      <c r="E270" s="22">
        <v>0</v>
      </c>
      <c r="F270" s="22"/>
      <c r="G270" s="22">
        <v>0</v>
      </c>
      <c r="H270" s="22"/>
      <c r="I270" s="22">
        <v>0</v>
      </c>
      <c r="J270" s="22"/>
      <c r="K270" s="22">
        <v>0</v>
      </c>
      <c r="L270" s="22"/>
      <c r="M270" s="22">
        <v>0</v>
      </c>
      <c r="N270" s="22"/>
      <c r="O270" s="22">
        <v>0</v>
      </c>
      <c r="P270" s="22"/>
      <c r="Q270" s="22">
        <v>0</v>
      </c>
      <c r="R270" s="22"/>
      <c r="S270" s="22">
        <v>0</v>
      </c>
      <c r="U270" s="22">
        <v>-2384181</v>
      </c>
    </row>
    <row r="271" spans="1:21" ht="18.75" x14ac:dyDescent="0.2">
      <c r="A271" s="7" t="s">
        <v>765</v>
      </c>
      <c r="C271" s="22">
        <v>0</v>
      </c>
      <c r="D271" s="22"/>
      <c r="E271" s="22">
        <v>0</v>
      </c>
      <c r="F271" s="22"/>
      <c r="G271" s="22">
        <v>0</v>
      </c>
      <c r="H271" s="22"/>
      <c r="I271" s="22">
        <v>0</v>
      </c>
      <c r="J271" s="22"/>
      <c r="K271" s="22">
        <v>0</v>
      </c>
      <c r="L271" s="22"/>
      <c r="M271" s="22">
        <v>0</v>
      </c>
      <c r="N271" s="22"/>
      <c r="O271" s="22">
        <v>0</v>
      </c>
      <c r="P271" s="22"/>
      <c r="Q271" s="22">
        <v>0</v>
      </c>
      <c r="R271" s="22"/>
      <c r="S271" s="22">
        <v>0</v>
      </c>
      <c r="U271" s="22">
        <v>4754305525</v>
      </c>
    </row>
    <row r="272" spans="1:21" ht="18.75" x14ac:dyDescent="0.2">
      <c r="A272" s="7" t="s">
        <v>562</v>
      </c>
      <c r="C272" s="22">
        <v>0</v>
      </c>
      <c r="D272" s="22"/>
      <c r="E272" s="22">
        <v>0</v>
      </c>
      <c r="F272" s="22"/>
      <c r="G272" s="22">
        <v>0</v>
      </c>
      <c r="H272" s="22"/>
      <c r="I272" s="22">
        <v>0</v>
      </c>
      <c r="J272" s="22"/>
      <c r="K272" s="22">
        <v>0</v>
      </c>
      <c r="L272" s="22"/>
      <c r="M272" s="22">
        <v>0</v>
      </c>
      <c r="N272" s="22"/>
      <c r="O272" s="22">
        <v>0</v>
      </c>
      <c r="P272" s="22"/>
      <c r="Q272" s="22">
        <v>0</v>
      </c>
      <c r="R272" s="22"/>
      <c r="S272" s="22">
        <v>0</v>
      </c>
      <c r="U272" s="22">
        <v>625891691</v>
      </c>
    </row>
    <row r="273" spans="1:21" ht="18.75" x14ac:dyDescent="0.2">
      <c r="A273" s="7" t="s">
        <v>708</v>
      </c>
      <c r="C273" s="22">
        <v>0</v>
      </c>
      <c r="D273" s="22"/>
      <c r="E273" s="22">
        <v>0</v>
      </c>
      <c r="F273" s="22"/>
      <c r="G273" s="22">
        <v>0</v>
      </c>
      <c r="H273" s="22"/>
      <c r="I273" s="22">
        <v>0</v>
      </c>
      <c r="J273" s="22"/>
      <c r="K273" s="22">
        <v>0</v>
      </c>
      <c r="L273" s="22"/>
      <c r="M273" s="22">
        <v>0</v>
      </c>
      <c r="N273" s="22"/>
      <c r="O273" s="22">
        <v>0</v>
      </c>
      <c r="P273" s="22"/>
      <c r="Q273" s="22">
        <v>0</v>
      </c>
      <c r="R273" s="22"/>
      <c r="S273" s="22">
        <v>0</v>
      </c>
      <c r="U273" s="22">
        <v>578037883</v>
      </c>
    </row>
    <row r="274" spans="1:21" ht="18.75" x14ac:dyDescent="0.2">
      <c r="A274" s="7" t="s">
        <v>632</v>
      </c>
      <c r="C274" s="22">
        <v>0</v>
      </c>
      <c r="D274" s="22"/>
      <c r="E274" s="22">
        <v>0</v>
      </c>
      <c r="F274" s="22"/>
      <c r="G274" s="22">
        <v>0</v>
      </c>
      <c r="H274" s="22"/>
      <c r="I274" s="22">
        <v>0</v>
      </c>
      <c r="J274" s="22"/>
      <c r="K274" s="22">
        <v>0</v>
      </c>
      <c r="L274" s="22"/>
      <c r="M274" s="22">
        <v>0</v>
      </c>
      <c r="N274" s="22"/>
      <c r="O274" s="22">
        <v>0</v>
      </c>
      <c r="P274" s="22"/>
      <c r="Q274" s="22">
        <v>0</v>
      </c>
      <c r="R274" s="22"/>
      <c r="S274" s="22">
        <v>0</v>
      </c>
      <c r="U274" s="22">
        <v>4455456226</v>
      </c>
    </row>
    <row r="275" spans="1:21" ht="18.75" x14ac:dyDescent="0.2">
      <c r="A275" s="7" t="s">
        <v>563</v>
      </c>
      <c r="C275" s="22">
        <v>0</v>
      </c>
      <c r="D275" s="22"/>
      <c r="E275" s="22">
        <v>0</v>
      </c>
      <c r="F275" s="22"/>
      <c r="G275" s="22">
        <v>0</v>
      </c>
      <c r="H275" s="22"/>
      <c r="I275" s="22">
        <v>0</v>
      </c>
      <c r="J275" s="22"/>
      <c r="K275" s="22">
        <v>0</v>
      </c>
      <c r="L275" s="22"/>
      <c r="M275" s="22">
        <v>0</v>
      </c>
      <c r="N275" s="22"/>
      <c r="O275" s="22">
        <v>0</v>
      </c>
      <c r="P275" s="22"/>
      <c r="Q275" s="22">
        <v>0</v>
      </c>
      <c r="R275" s="22"/>
      <c r="S275" s="22">
        <v>0</v>
      </c>
      <c r="U275" s="22">
        <v>2221885575</v>
      </c>
    </row>
    <row r="276" spans="1:21" ht="18.75" x14ac:dyDescent="0.2">
      <c r="A276" s="7" t="s">
        <v>709</v>
      </c>
      <c r="C276" s="22">
        <v>0</v>
      </c>
      <c r="D276" s="22"/>
      <c r="E276" s="22">
        <v>0</v>
      </c>
      <c r="F276" s="22"/>
      <c r="G276" s="22">
        <v>0</v>
      </c>
      <c r="H276" s="22"/>
      <c r="I276" s="22">
        <v>0</v>
      </c>
      <c r="J276" s="22"/>
      <c r="K276" s="22">
        <v>0</v>
      </c>
      <c r="L276" s="22"/>
      <c r="M276" s="22">
        <v>0</v>
      </c>
      <c r="N276" s="22"/>
      <c r="O276" s="22">
        <v>0</v>
      </c>
      <c r="P276" s="22"/>
      <c r="Q276" s="22">
        <v>0</v>
      </c>
      <c r="R276" s="22"/>
      <c r="S276" s="22">
        <v>0</v>
      </c>
      <c r="U276" s="22">
        <v>693960824</v>
      </c>
    </row>
    <row r="277" spans="1:21" ht="18.75" x14ac:dyDescent="0.2">
      <c r="A277" s="7" t="s">
        <v>122</v>
      </c>
      <c r="C277" s="22">
        <v>2446000</v>
      </c>
      <c r="D277" s="22"/>
      <c r="E277" s="22">
        <v>0</v>
      </c>
      <c r="F277" s="22"/>
      <c r="G277" s="22">
        <v>79</v>
      </c>
      <c r="H277" s="22"/>
      <c r="I277" s="22">
        <v>161489201</v>
      </c>
      <c r="J277" s="22"/>
      <c r="K277" s="22">
        <v>0</v>
      </c>
      <c r="L277" s="22"/>
      <c r="M277" s="22">
        <v>24669</v>
      </c>
      <c r="N277" s="22"/>
      <c r="O277" s="22">
        <v>0</v>
      </c>
      <c r="P277" s="22"/>
      <c r="Q277" s="22">
        <v>2679708</v>
      </c>
      <c r="R277" s="22"/>
      <c r="S277" s="22">
        <v>65624532</v>
      </c>
      <c r="U277" s="22">
        <v>0</v>
      </c>
    </row>
    <row r="278" spans="1:21" ht="18.75" x14ac:dyDescent="0.2">
      <c r="A278" s="7" t="s">
        <v>633</v>
      </c>
      <c r="C278" s="22">
        <v>0</v>
      </c>
      <c r="D278" s="22"/>
      <c r="E278" s="22">
        <v>0</v>
      </c>
      <c r="F278" s="22"/>
      <c r="G278" s="22">
        <v>0</v>
      </c>
      <c r="H278" s="22"/>
      <c r="I278" s="22">
        <v>0</v>
      </c>
      <c r="J278" s="22"/>
      <c r="K278" s="22">
        <v>0</v>
      </c>
      <c r="L278" s="22"/>
      <c r="M278" s="22">
        <v>0</v>
      </c>
      <c r="N278" s="22"/>
      <c r="O278" s="22">
        <v>0</v>
      </c>
      <c r="P278" s="22"/>
      <c r="Q278" s="22">
        <v>0</v>
      </c>
      <c r="R278" s="22"/>
      <c r="S278" s="22">
        <v>0</v>
      </c>
      <c r="U278" s="22">
        <v>398692065</v>
      </c>
    </row>
    <row r="279" spans="1:21" ht="18.75" x14ac:dyDescent="0.2">
      <c r="A279" s="7" t="s">
        <v>564</v>
      </c>
      <c r="C279" s="22">
        <v>0</v>
      </c>
      <c r="D279" s="22"/>
      <c r="E279" s="22">
        <v>0</v>
      </c>
      <c r="F279" s="22"/>
      <c r="G279" s="22">
        <v>0</v>
      </c>
      <c r="H279" s="22"/>
      <c r="I279" s="22">
        <v>0</v>
      </c>
      <c r="J279" s="22"/>
      <c r="K279" s="22">
        <v>0</v>
      </c>
      <c r="L279" s="22"/>
      <c r="M279" s="22">
        <v>0</v>
      </c>
      <c r="N279" s="22"/>
      <c r="O279" s="22">
        <v>0</v>
      </c>
      <c r="P279" s="22"/>
      <c r="Q279" s="22">
        <v>0</v>
      </c>
      <c r="R279" s="22"/>
      <c r="S279" s="22">
        <v>0</v>
      </c>
      <c r="U279" s="22">
        <v>697411776</v>
      </c>
    </row>
    <row r="280" spans="1:21" ht="18.75" x14ac:dyDescent="0.2">
      <c r="A280" s="7" t="s">
        <v>114</v>
      </c>
      <c r="C280" s="22">
        <v>500000</v>
      </c>
      <c r="D280" s="22"/>
      <c r="E280" s="22">
        <v>0</v>
      </c>
      <c r="F280" s="22"/>
      <c r="G280" s="22">
        <v>38</v>
      </c>
      <c r="H280" s="22"/>
      <c r="I280" s="22">
        <v>6000000</v>
      </c>
      <c r="J280" s="22"/>
      <c r="K280" s="22">
        <v>0</v>
      </c>
      <c r="L280" s="22"/>
      <c r="M280" s="22">
        <v>4892</v>
      </c>
      <c r="N280" s="22"/>
      <c r="O280" s="22">
        <v>0</v>
      </c>
      <c r="P280" s="22"/>
      <c r="Q280" s="22">
        <v>382986</v>
      </c>
      <c r="R280" s="22"/>
      <c r="S280" s="22">
        <v>-13004892</v>
      </c>
      <c r="U280" s="22">
        <v>-13004892</v>
      </c>
    </row>
    <row r="281" spans="1:21" ht="18.75" x14ac:dyDescent="0.2">
      <c r="A281" s="7" t="s">
        <v>182</v>
      </c>
      <c r="C281" s="22">
        <v>0</v>
      </c>
      <c r="D281" s="22"/>
      <c r="E281" s="22">
        <v>0</v>
      </c>
      <c r="F281" s="22"/>
      <c r="G281" s="22">
        <v>0</v>
      </c>
      <c r="H281" s="22"/>
      <c r="I281" s="22">
        <v>0</v>
      </c>
      <c r="J281" s="22"/>
      <c r="K281" s="22">
        <v>0</v>
      </c>
      <c r="L281" s="22"/>
      <c r="M281" s="22">
        <v>0</v>
      </c>
      <c r="N281" s="22"/>
      <c r="O281" s="22">
        <v>0</v>
      </c>
      <c r="P281" s="22"/>
      <c r="Q281" s="22">
        <v>0</v>
      </c>
      <c r="R281" s="22"/>
      <c r="S281" s="22">
        <v>0</v>
      </c>
      <c r="U281" s="22">
        <v>194120472</v>
      </c>
    </row>
    <row r="282" spans="1:21" ht="18.75" x14ac:dyDescent="0.2">
      <c r="A282" s="7" t="s">
        <v>766</v>
      </c>
      <c r="C282" s="22">
        <v>0</v>
      </c>
      <c r="D282" s="22"/>
      <c r="E282" s="22">
        <v>0</v>
      </c>
      <c r="F282" s="22"/>
      <c r="G282" s="22">
        <v>0</v>
      </c>
      <c r="H282" s="22"/>
      <c r="I282" s="22">
        <v>0</v>
      </c>
      <c r="J282" s="22"/>
      <c r="K282" s="22">
        <v>0</v>
      </c>
      <c r="L282" s="22"/>
      <c r="M282" s="22">
        <v>0</v>
      </c>
      <c r="N282" s="22"/>
      <c r="O282" s="22">
        <v>0</v>
      </c>
      <c r="P282" s="22"/>
      <c r="Q282" s="22">
        <v>0</v>
      </c>
      <c r="R282" s="22"/>
      <c r="S282" s="22">
        <v>0</v>
      </c>
      <c r="U282" s="22">
        <v>-329940611</v>
      </c>
    </row>
    <row r="283" spans="1:21" ht="18.75" x14ac:dyDescent="0.2">
      <c r="A283" s="7" t="s">
        <v>767</v>
      </c>
      <c r="C283" s="22">
        <v>0</v>
      </c>
      <c r="D283" s="22"/>
      <c r="E283" s="22">
        <v>0</v>
      </c>
      <c r="F283" s="22"/>
      <c r="G283" s="22">
        <v>0</v>
      </c>
      <c r="H283" s="22"/>
      <c r="I283" s="22">
        <v>0</v>
      </c>
      <c r="J283" s="22"/>
      <c r="K283" s="22">
        <v>0</v>
      </c>
      <c r="L283" s="22"/>
      <c r="M283" s="22">
        <v>0</v>
      </c>
      <c r="N283" s="22"/>
      <c r="O283" s="22">
        <v>0</v>
      </c>
      <c r="P283" s="22"/>
      <c r="Q283" s="22">
        <v>0</v>
      </c>
      <c r="R283" s="22"/>
      <c r="S283" s="22">
        <v>0</v>
      </c>
      <c r="U283" s="22">
        <v>-3049291370</v>
      </c>
    </row>
    <row r="284" spans="1:21" ht="18.75" x14ac:dyDescent="0.2">
      <c r="A284" s="7" t="s">
        <v>768</v>
      </c>
      <c r="C284" s="22">
        <v>0</v>
      </c>
      <c r="D284" s="22"/>
      <c r="E284" s="22">
        <v>0</v>
      </c>
      <c r="F284" s="22"/>
      <c r="G284" s="22">
        <v>0</v>
      </c>
      <c r="H284" s="22"/>
      <c r="I284" s="22">
        <v>0</v>
      </c>
      <c r="J284" s="22"/>
      <c r="K284" s="22">
        <v>0</v>
      </c>
      <c r="L284" s="22"/>
      <c r="M284" s="22">
        <v>0</v>
      </c>
      <c r="N284" s="22"/>
      <c r="O284" s="22">
        <v>0</v>
      </c>
      <c r="P284" s="22"/>
      <c r="Q284" s="22">
        <v>0</v>
      </c>
      <c r="R284" s="22"/>
      <c r="S284" s="22">
        <v>0</v>
      </c>
      <c r="U284" s="22">
        <v>-5461638010</v>
      </c>
    </row>
    <row r="285" spans="1:21" ht="18.75" x14ac:dyDescent="0.2">
      <c r="A285" s="7" t="s">
        <v>703</v>
      </c>
      <c r="C285" s="22">
        <v>0</v>
      </c>
      <c r="D285" s="22"/>
      <c r="E285" s="22">
        <v>0</v>
      </c>
      <c r="F285" s="22"/>
      <c r="G285" s="22">
        <v>0</v>
      </c>
      <c r="H285" s="22"/>
      <c r="I285" s="22">
        <v>0</v>
      </c>
      <c r="J285" s="22"/>
      <c r="K285" s="22">
        <v>0</v>
      </c>
      <c r="L285" s="22"/>
      <c r="M285" s="22">
        <v>0</v>
      </c>
      <c r="N285" s="22"/>
      <c r="O285" s="22">
        <v>0</v>
      </c>
      <c r="P285" s="22"/>
      <c r="Q285" s="22">
        <v>0</v>
      </c>
      <c r="R285" s="22"/>
      <c r="S285" s="22">
        <v>0</v>
      </c>
      <c r="U285" s="22">
        <v>80737215</v>
      </c>
    </row>
    <row r="286" spans="1:21" ht="18.75" x14ac:dyDescent="0.2">
      <c r="A286" s="7" t="s">
        <v>652</v>
      </c>
      <c r="C286" s="22">
        <v>0</v>
      </c>
      <c r="D286" s="22"/>
      <c r="E286" s="22">
        <v>0</v>
      </c>
      <c r="F286" s="22"/>
      <c r="G286" s="22">
        <v>0</v>
      </c>
      <c r="H286" s="22"/>
      <c r="I286" s="22">
        <v>0</v>
      </c>
      <c r="J286" s="22"/>
      <c r="K286" s="22">
        <v>0</v>
      </c>
      <c r="L286" s="22"/>
      <c r="M286" s="22">
        <v>0</v>
      </c>
      <c r="N286" s="22"/>
      <c r="O286" s="22">
        <v>0</v>
      </c>
      <c r="P286" s="22"/>
      <c r="Q286" s="22">
        <v>0</v>
      </c>
      <c r="R286" s="22"/>
      <c r="S286" s="22">
        <v>0</v>
      </c>
      <c r="U286" s="22">
        <v>1277432388</v>
      </c>
    </row>
    <row r="287" spans="1:21" ht="18.75" x14ac:dyDescent="0.2">
      <c r="A287" s="7" t="s">
        <v>185</v>
      </c>
      <c r="C287" s="22">
        <v>25405000</v>
      </c>
      <c r="D287" s="22"/>
      <c r="E287" s="22">
        <v>0</v>
      </c>
      <c r="F287" s="22"/>
      <c r="G287" s="22">
        <v>2.25</v>
      </c>
      <c r="H287" s="22"/>
      <c r="I287" s="22">
        <v>1495032000</v>
      </c>
      <c r="J287" s="22"/>
      <c r="K287" s="22">
        <v>0</v>
      </c>
      <c r="L287" s="22"/>
      <c r="M287" s="22">
        <v>4592</v>
      </c>
      <c r="N287" s="22"/>
      <c r="O287" s="22">
        <v>0</v>
      </c>
      <c r="P287" s="22"/>
      <c r="Q287" s="22">
        <v>769826</v>
      </c>
      <c r="R287" s="22"/>
      <c r="S287" s="22">
        <v>1477027408</v>
      </c>
      <c r="U287" s="22">
        <v>1477027408</v>
      </c>
    </row>
    <row r="288" spans="1:21" ht="18.75" x14ac:dyDescent="0.2">
      <c r="A288" s="7" t="s">
        <v>769</v>
      </c>
      <c r="C288" s="22">
        <v>0</v>
      </c>
      <c r="D288" s="22"/>
      <c r="E288" s="22">
        <v>0</v>
      </c>
      <c r="F288" s="22"/>
      <c r="G288" s="22">
        <v>0</v>
      </c>
      <c r="H288" s="22"/>
      <c r="I288" s="22">
        <v>0</v>
      </c>
      <c r="J288" s="22"/>
      <c r="K288" s="22">
        <v>0</v>
      </c>
      <c r="L288" s="22"/>
      <c r="M288" s="22">
        <v>0</v>
      </c>
      <c r="N288" s="22"/>
      <c r="O288" s="22">
        <v>0</v>
      </c>
      <c r="P288" s="22"/>
      <c r="Q288" s="22">
        <v>0</v>
      </c>
      <c r="R288" s="22"/>
      <c r="S288" s="22">
        <v>0</v>
      </c>
      <c r="U288" s="22">
        <v>290587099</v>
      </c>
    </row>
    <row r="289" spans="1:21" ht="18.75" x14ac:dyDescent="0.2">
      <c r="A289" s="7" t="s">
        <v>770</v>
      </c>
      <c r="C289" s="22">
        <v>0</v>
      </c>
      <c r="D289" s="22"/>
      <c r="E289" s="22">
        <v>0</v>
      </c>
      <c r="F289" s="22"/>
      <c r="G289" s="22">
        <v>0</v>
      </c>
      <c r="H289" s="22"/>
      <c r="I289" s="22">
        <v>0</v>
      </c>
      <c r="J289" s="22"/>
      <c r="K289" s="22">
        <v>0</v>
      </c>
      <c r="L289" s="22"/>
      <c r="M289" s="22">
        <v>0</v>
      </c>
      <c r="N289" s="22"/>
      <c r="O289" s="22">
        <v>0</v>
      </c>
      <c r="P289" s="22"/>
      <c r="Q289" s="22">
        <v>0</v>
      </c>
      <c r="R289" s="22"/>
      <c r="S289" s="22">
        <v>0</v>
      </c>
      <c r="U289" s="22">
        <v>5055569599</v>
      </c>
    </row>
    <row r="290" spans="1:21" ht="18.75" x14ac:dyDescent="0.2">
      <c r="A290" s="7" t="s">
        <v>128</v>
      </c>
      <c r="C290" s="22">
        <v>21102000</v>
      </c>
      <c r="D290" s="22"/>
      <c r="E290" s="22">
        <v>0</v>
      </c>
      <c r="F290" s="22"/>
      <c r="G290" s="22">
        <v>0</v>
      </c>
      <c r="H290" s="22"/>
      <c r="I290" s="22">
        <v>517518000</v>
      </c>
      <c r="J290" s="22"/>
      <c r="K290" s="22">
        <v>0</v>
      </c>
      <c r="L290" s="22"/>
      <c r="M290" s="22">
        <v>0</v>
      </c>
      <c r="N290" s="22"/>
      <c r="O290" s="22">
        <v>0</v>
      </c>
      <c r="P290" s="22"/>
      <c r="Q290" s="22">
        <v>133252</v>
      </c>
      <c r="R290" s="22"/>
      <c r="S290" s="22">
        <v>517518000</v>
      </c>
      <c r="U290" s="22">
        <v>517518000</v>
      </c>
    </row>
    <row r="291" spans="1:21" ht="18.75" x14ac:dyDescent="0.2">
      <c r="A291" s="7" t="s">
        <v>771</v>
      </c>
      <c r="C291" s="22">
        <v>0</v>
      </c>
      <c r="D291" s="22"/>
      <c r="E291" s="22">
        <v>0</v>
      </c>
      <c r="F291" s="22"/>
      <c r="G291" s="22">
        <v>0</v>
      </c>
      <c r="H291" s="22"/>
      <c r="I291" s="22">
        <v>0</v>
      </c>
      <c r="J291" s="22"/>
      <c r="K291" s="22">
        <v>0</v>
      </c>
      <c r="L291" s="22"/>
      <c r="M291" s="22">
        <v>0</v>
      </c>
      <c r="N291" s="22"/>
      <c r="O291" s="22">
        <v>0</v>
      </c>
      <c r="P291" s="22"/>
      <c r="Q291" s="22">
        <v>0</v>
      </c>
      <c r="R291" s="22"/>
      <c r="S291" s="22">
        <v>0</v>
      </c>
      <c r="U291" s="22">
        <v>115301162</v>
      </c>
    </row>
    <row r="292" spans="1:21" ht="18.75" x14ac:dyDescent="0.2">
      <c r="A292" s="7" t="s">
        <v>654</v>
      </c>
      <c r="C292" s="22">
        <v>0</v>
      </c>
      <c r="D292" s="22"/>
      <c r="E292" s="22">
        <v>0</v>
      </c>
      <c r="F292" s="22"/>
      <c r="G292" s="22">
        <v>0</v>
      </c>
      <c r="H292" s="22"/>
      <c r="I292" s="22">
        <v>0</v>
      </c>
      <c r="J292" s="22"/>
      <c r="K292" s="22">
        <v>0</v>
      </c>
      <c r="L292" s="22"/>
      <c r="M292" s="22">
        <v>0</v>
      </c>
      <c r="N292" s="22"/>
      <c r="O292" s="22">
        <v>0</v>
      </c>
      <c r="P292" s="22"/>
      <c r="Q292" s="22">
        <v>0</v>
      </c>
      <c r="R292" s="22"/>
      <c r="S292" s="22">
        <v>0</v>
      </c>
      <c r="U292" s="22">
        <v>87582040</v>
      </c>
    </row>
    <row r="293" spans="1:21" ht="18.75" x14ac:dyDescent="0.2">
      <c r="A293" s="7" t="s">
        <v>655</v>
      </c>
      <c r="C293" s="22">
        <v>0</v>
      </c>
      <c r="D293" s="22"/>
      <c r="E293" s="22">
        <v>0</v>
      </c>
      <c r="F293" s="22"/>
      <c r="G293" s="22">
        <v>0</v>
      </c>
      <c r="H293" s="22"/>
      <c r="I293" s="22">
        <v>0</v>
      </c>
      <c r="J293" s="22"/>
      <c r="K293" s="22">
        <v>0</v>
      </c>
      <c r="L293" s="22"/>
      <c r="M293" s="22">
        <v>0</v>
      </c>
      <c r="N293" s="22"/>
      <c r="O293" s="22">
        <v>0</v>
      </c>
      <c r="P293" s="22"/>
      <c r="Q293" s="22">
        <v>0</v>
      </c>
      <c r="R293" s="22"/>
      <c r="S293" s="22">
        <v>0</v>
      </c>
      <c r="U293" s="22">
        <v>98343054</v>
      </c>
    </row>
    <row r="294" spans="1:21" ht="18.75" x14ac:dyDescent="0.2">
      <c r="A294" s="7" t="s">
        <v>194</v>
      </c>
      <c r="C294" s="22">
        <v>17000000</v>
      </c>
      <c r="D294" s="22"/>
      <c r="E294" s="22">
        <v>0</v>
      </c>
      <c r="F294" s="22"/>
      <c r="G294" s="22">
        <v>33</v>
      </c>
      <c r="H294" s="22"/>
      <c r="I294" s="22">
        <v>588109713</v>
      </c>
      <c r="J294" s="22"/>
      <c r="K294" s="22">
        <v>0</v>
      </c>
      <c r="L294" s="22"/>
      <c r="M294" s="22">
        <v>144410</v>
      </c>
      <c r="N294" s="22"/>
      <c r="O294" s="22">
        <v>0</v>
      </c>
      <c r="P294" s="22"/>
      <c r="Q294" s="22">
        <v>397838</v>
      </c>
      <c r="R294" s="22"/>
      <c r="S294" s="22">
        <v>26965303</v>
      </c>
      <c r="U294" s="22">
        <v>26965303</v>
      </c>
    </row>
    <row r="295" spans="1:21" ht="18.75" x14ac:dyDescent="0.2">
      <c r="A295" s="7" t="s">
        <v>656</v>
      </c>
      <c r="C295" s="22">
        <v>0</v>
      </c>
      <c r="D295" s="22"/>
      <c r="E295" s="22">
        <v>0</v>
      </c>
      <c r="F295" s="22"/>
      <c r="G295" s="22">
        <v>0</v>
      </c>
      <c r="H295" s="22"/>
      <c r="I295" s="22">
        <v>0</v>
      </c>
      <c r="J295" s="22"/>
      <c r="K295" s="22">
        <v>0</v>
      </c>
      <c r="L295" s="22"/>
      <c r="M295" s="22">
        <v>0</v>
      </c>
      <c r="N295" s="22"/>
      <c r="O295" s="22">
        <v>0</v>
      </c>
      <c r="P295" s="22"/>
      <c r="Q295" s="22">
        <v>0</v>
      </c>
      <c r="R295" s="22"/>
      <c r="S295" s="22">
        <v>0</v>
      </c>
      <c r="U295" s="22">
        <v>3919982</v>
      </c>
    </row>
    <row r="296" spans="1:21" ht="18.75" x14ac:dyDescent="0.2">
      <c r="A296" s="7" t="s">
        <v>772</v>
      </c>
      <c r="C296" s="22">
        <v>0</v>
      </c>
      <c r="D296" s="22"/>
      <c r="E296" s="22">
        <v>0</v>
      </c>
      <c r="F296" s="22"/>
      <c r="G296" s="22">
        <v>0</v>
      </c>
      <c r="H296" s="22"/>
      <c r="I296" s="22">
        <v>0</v>
      </c>
      <c r="J296" s="22"/>
      <c r="K296" s="22">
        <v>0</v>
      </c>
      <c r="L296" s="22"/>
      <c r="M296" s="22">
        <v>0</v>
      </c>
      <c r="N296" s="22"/>
      <c r="O296" s="22">
        <v>0</v>
      </c>
      <c r="P296" s="22"/>
      <c r="Q296" s="22">
        <v>0</v>
      </c>
      <c r="R296" s="22"/>
      <c r="S296" s="22">
        <v>0</v>
      </c>
      <c r="U296" s="22">
        <v>-75447628</v>
      </c>
    </row>
    <row r="297" spans="1:21" ht="18.75" x14ac:dyDescent="0.2">
      <c r="A297" s="7" t="s">
        <v>604</v>
      </c>
      <c r="C297" s="22">
        <v>0</v>
      </c>
      <c r="D297" s="22"/>
      <c r="E297" s="22">
        <v>0</v>
      </c>
      <c r="F297" s="22"/>
      <c r="G297" s="22">
        <v>0</v>
      </c>
      <c r="H297" s="22"/>
      <c r="I297" s="22">
        <v>0</v>
      </c>
      <c r="J297" s="22"/>
      <c r="K297" s="22">
        <v>0</v>
      </c>
      <c r="L297" s="22"/>
      <c r="M297" s="22">
        <v>0</v>
      </c>
      <c r="N297" s="22"/>
      <c r="O297" s="22">
        <v>0</v>
      </c>
      <c r="P297" s="22"/>
      <c r="Q297" s="22">
        <v>0</v>
      </c>
      <c r="R297" s="22"/>
      <c r="S297" s="22">
        <v>0</v>
      </c>
      <c r="U297" s="22">
        <v>-340346311</v>
      </c>
    </row>
    <row r="298" spans="1:21" ht="18.75" x14ac:dyDescent="0.2">
      <c r="A298" s="7" t="s">
        <v>626</v>
      </c>
      <c r="C298" s="22">
        <v>0</v>
      </c>
      <c r="D298" s="22"/>
      <c r="E298" s="22">
        <v>0</v>
      </c>
      <c r="F298" s="22"/>
      <c r="G298" s="22">
        <v>0</v>
      </c>
      <c r="H298" s="22"/>
      <c r="I298" s="22">
        <v>0</v>
      </c>
      <c r="J298" s="22"/>
      <c r="K298" s="22">
        <v>0</v>
      </c>
      <c r="L298" s="22"/>
      <c r="M298" s="22">
        <v>0</v>
      </c>
      <c r="N298" s="22"/>
      <c r="O298" s="22">
        <v>0</v>
      </c>
      <c r="P298" s="22"/>
      <c r="Q298" s="22">
        <v>0</v>
      </c>
      <c r="R298" s="22"/>
      <c r="S298" s="22">
        <v>0</v>
      </c>
      <c r="U298" s="22">
        <v>-18815035</v>
      </c>
    </row>
    <row r="299" spans="1:21" ht="18.75" x14ac:dyDescent="0.2">
      <c r="A299" s="7" t="s">
        <v>538</v>
      </c>
      <c r="C299" s="22">
        <v>0</v>
      </c>
      <c r="D299" s="22"/>
      <c r="E299" s="22">
        <v>0</v>
      </c>
      <c r="F299" s="22"/>
      <c r="G299" s="22">
        <v>0</v>
      </c>
      <c r="H299" s="22"/>
      <c r="I299" s="22">
        <v>0</v>
      </c>
      <c r="J299" s="22"/>
      <c r="K299" s="22">
        <v>0</v>
      </c>
      <c r="L299" s="22"/>
      <c r="M299" s="22">
        <v>0</v>
      </c>
      <c r="N299" s="22"/>
      <c r="O299" s="22">
        <v>0</v>
      </c>
      <c r="P299" s="22"/>
      <c r="Q299" s="22">
        <v>0</v>
      </c>
      <c r="R299" s="22"/>
      <c r="S299" s="22">
        <v>0</v>
      </c>
      <c r="U299" s="22">
        <v>-39087608</v>
      </c>
    </row>
    <row r="300" spans="1:21" ht="18.75" x14ac:dyDescent="0.2">
      <c r="A300" s="7" t="s">
        <v>539</v>
      </c>
      <c r="C300" s="22">
        <v>0</v>
      </c>
      <c r="D300" s="22"/>
      <c r="E300" s="22">
        <v>0</v>
      </c>
      <c r="F300" s="22"/>
      <c r="G300" s="22">
        <v>0</v>
      </c>
      <c r="H300" s="22"/>
      <c r="I300" s="22">
        <v>0</v>
      </c>
      <c r="J300" s="22"/>
      <c r="K300" s="22">
        <v>0</v>
      </c>
      <c r="L300" s="22"/>
      <c r="M300" s="22">
        <v>0</v>
      </c>
      <c r="N300" s="22"/>
      <c r="O300" s="22">
        <v>0</v>
      </c>
      <c r="P300" s="22"/>
      <c r="Q300" s="22">
        <v>0</v>
      </c>
      <c r="R300" s="22"/>
      <c r="S300" s="22">
        <v>0</v>
      </c>
      <c r="U300" s="22">
        <v>-32045690</v>
      </c>
    </row>
    <row r="301" spans="1:21" ht="18.75" x14ac:dyDescent="0.2">
      <c r="A301" s="7" t="s">
        <v>565</v>
      </c>
      <c r="C301" s="22">
        <v>0</v>
      </c>
      <c r="D301" s="22"/>
      <c r="E301" s="22">
        <v>0</v>
      </c>
      <c r="F301" s="22"/>
      <c r="G301" s="22">
        <v>0</v>
      </c>
      <c r="H301" s="22"/>
      <c r="I301" s="22">
        <v>0</v>
      </c>
      <c r="J301" s="22"/>
      <c r="K301" s="22">
        <v>0</v>
      </c>
      <c r="L301" s="22"/>
      <c r="M301" s="22">
        <v>0</v>
      </c>
      <c r="N301" s="22"/>
      <c r="O301" s="22">
        <v>0</v>
      </c>
      <c r="P301" s="22"/>
      <c r="Q301" s="22">
        <v>0</v>
      </c>
      <c r="R301" s="22"/>
      <c r="S301" s="22">
        <v>0</v>
      </c>
      <c r="U301" s="22">
        <v>47539126</v>
      </c>
    </row>
    <row r="302" spans="1:21" ht="18.75" x14ac:dyDescent="0.2">
      <c r="A302" s="7" t="s">
        <v>29</v>
      </c>
      <c r="C302" s="22">
        <v>4000000</v>
      </c>
      <c r="D302" s="22"/>
      <c r="E302" s="22">
        <v>0</v>
      </c>
      <c r="F302" s="22"/>
      <c r="G302" s="22">
        <v>0</v>
      </c>
      <c r="H302" s="22"/>
      <c r="I302" s="22">
        <v>0</v>
      </c>
      <c r="J302" s="22"/>
      <c r="K302" s="22">
        <v>0</v>
      </c>
      <c r="L302" s="22"/>
      <c r="M302" s="22">
        <v>0</v>
      </c>
      <c r="N302" s="22"/>
      <c r="O302" s="22">
        <v>319300</v>
      </c>
      <c r="P302" s="22"/>
      <c r="Q302" s="22">
        <v>0</v>
      </c>
      <c r="R302" s="22"/>
      <c r="S302" s="22">
        <v>-799184</v>
      </c>
      <c r="U302" s="22">
        <v>-799184</v>
      </c>
    </row>
    <row r="303" spans="1:21" ht="18.75" x14ac:dyDescent="0.2">
      <c r="A303" s="7" t="s">
        <v>61</v>
      </c>
      <c r="C303" s="22">
        <v>1000</v>
      </c>
      <c r="D303" s="22"/>
      <c r="E303" s="22">
        <v>0</v>
      </c>
      <c r="F303" s="22"/>
      <c r="G303" s="22">
        <v>0</v>
      </c>
      <c r="H303" s="22"/>
      <c r="I303" s="22">
        <v>0</v>
      </c>
      <c r="J303" s="22"/>
      <c r="K303" s="22">
        <v>0</v>
      </c>
      <c r="L303" s="22"/>
      <c r="M303" s="22">
        <v>0</v>
      </c>
      <c r="N303" s="22"/>
      <c r="O303" s="22">
        <v>0</v>
      </c>
      <c r="P303" s="22"/>
      <c r="Q303" s="22">
        <v>180</v>
      </c>
      <c r="R303" s="22"/>
      <c r="S303" s="22">
        <v>409883</v>
      </c>
      <c r="U303" s="22">
        <v>409883</v>
      </c>
    </row>
    <row r="304" spans="1:21" ht="21.75" thickBot="1" x14ac:dyDescent="0.25">
      <c r="A304" s="171" t="s">
        <v>741</v>
      </c>
      <c r="B304" s="171"/>
      <c r="C304" s="22"/>
      <c r="D304" s="22"/>
      <c r="E304" s="22"/>
      <c r="F304" s="22"/>
      <c r="G304" s="22"/>
      <c r="H304" s="22"/>
      <c r="I304" s="24">
        <f>SUM(I210:I303)</f>
        <v>99322235984</v>
      </c>
      <c r="J304" s="22"/>
      <c r="K304" s="24">
        <f>SUM(K210:K303)</f>
        <v>95690083889</v>
      </c>
      <c r="L304" s="22"/>
      <c r="M304" s="24">
        <f>SUM(M210:M303)</f>
        <v>78156520</v>
      </c>
      <c r="N304" s="22"/>
      <c r="O304" s="24">
        <f>SUM(O210:O303)</f>
        <v>475584550</v>
      </c>
      <c r="P304" s="22"/>
      <c r="Q304" s="24">
        <f>SUM(Q210:Q303)</f>
        <v>195465653</v>
      </c>
      <c r="R304" s="22"/>
      <c r="S304" s="24">
        <f>SUM(S210:S303)</f>
        <v>-22995026924.299995</v>
      </c>
      <c r="U304" s="24">
        <f>SUM(U210:U303)</f>
        <v>297021337686</v>
      </c>
    </row>
    <row r="305" spans="1:21" ht="19.5" thickTop="1" x14ac:dyDescent="0.2">
      <c r="A305" s="187">
        <v>23</v>
      </c>
      <c r="B305" s="187"/>
      <c r="C305" s="187"/>
      <c r="D305" s="187"/>
      <c r="E305" s="187"/>
      <c r="F305" s="187"/>
      <c r="G305" s="187"/>
      <c r="H305" s="187"/>
      <c r="I305" s="187"/>
      <c r="J305" s="187"/>
      <c r="K305" s="187"/>
      <c r="L305" s="187"/>
      <c r="M305" s="187"/>
      <c r="N305" s="187"/>
      <c r="O305" s="187"/>
      <c r="P305" s="187"/>
      <c r="Q305" s="187"/>
      <c r="R305" s="187"/>
      <c r="S305" s="187"/>
      <c r="T305" s="187"/>
      <c r="U305" s="187"/>
    </row>
    <row r="306" spans="1:21" ht="25.5" x14ac:dyDescent="0.2">
      <c r="A306" s="164" t="s">
        <v>0</v>
      </c>
      <c r="B306" s="164"/>
      <c r="C306" s="164"/>
      <c r="D306" s="164"/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</row>
    <row r="307" spans="1:21" ht="25.5" x14ac:dyDescent="0.2">
      <c r="A307" s="164" t="s">
        <v>296</v>
      </c>
      <c r="B307" s="164"/>
      <c r="C307" s="164"/>
      <c r="D307" s="164"/>
      <c r="E307" s="164"/>
      <c r="F307" s="164"/>
      <c r="G307" s="164"/>
      <c r="H307" s="164"/>
      <c r="I307" s="164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  <c r="T307" s="164"/>
      <c r="U307" s="164"/>
    </row>
    <row r="308" spans="1:21" ht="25.5" x14ac:dyDescent="0.2">
      <c r="A308" s="164" t="s">
        <v>2</v>
      </c>
      <c r="B308" s="164"/>
      <c r="C308" s="164"/>
      <c r="D308" s="164"/>
      <c r="E308" s="164"/>
      <c r="F308" s="164"/>
      <c r="G308" s="164"/>
      <c r="H308" s="164"/>
      <c r="I308" s="164"/>
      <c r="J308" s="164"/>
      <c r="K308" s="164"/>
      <c r="L308" s="164"/>
      <c r="M308" s="164"/>
      <c r="N308" s="164"/>
      <c r="O308" s="164"/>
      <c r="P308" s="164"/>
      <c r="Q308" s="164"/>
      <c r="R308" s="164"/>
      <c r="S308" s="164"/>
      <c r="T308" s="164"/>
      <c r="U308" s="164"/>
    </row>
    <row r="309" spans="1:21" ht="24" x14ac:dyDescent="0.2">
      <c r="A309" s="165" t="s">
        <v>378</v>
      </c>
      <c r="B309" s="165"/>
      <c r="C309" s="165"/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</row>
    <row r="310" spans="1:21" ht="21" x14ac:dyDescent="0.2">
      <c r="C310" s="178" t="s">
        <v>774</v>
      </c>
      <c r="D310" s="178"/>
      <c r="E310" s="178"/>
      <c r="F310" s="178"/>
      <c r="G310" s="178"/>
      <c r="H310" s="178"/>
      <c r="I310" s="178"/>
      <c r="J310" s="178"/>
      <c r="K310" s="178"/>
      <c r="L310" s="178"/>
      <c r="M310" s="178"/>
      <c r="N310" s="178"/>
      <c r="O310" s="178"/>
      <c r="P310" s="178"/>
      <c r="Q310" s="178"/>
      <c r="R310" s="178"/>
      <c r="S310" s="178"/>
      <c r="U310" s="2" t="s">
        <v>314</v>
      </c>
    </row>
    <row r="311" spans="1:21" ht="21" x14ac:dyDescent="0.2">
      <c r="A311" s="2" t="s">
        <v>379</v>
      </c>
      <c r="C311" s="15" t="s">
        <v>13</v>
      </c>
      <c r="D311" s="3"/>
      <c r="E311" s="15" t="s">
        <v>77</v>
      </c>
      <c r="F311" s="3"/>
      <c r="G311" s="15" t="s">
        <v>380</v>
      </c>
      <c r="H311" s="3"/>
      <c r="I311" s="15" t="s">
        <v>381</v>
      </c>
      <c r="J311" s="3"/>
      <c r="K311" s="15" t="s">
        <v>382</v>
      </c>
      <c r="L311" s="3"/>
      <c r="M311" s="15" t="s">
        <v>383</v>
      </c>
      <c r="N311" s="3"/>
      <c r="O311" s="15" t="s">
        <v>384</v>
      </c>
      <c r="P311" s="3"/>
      <c r="Q311" s="15" t="s">
        <v>385</v>
      </c>
      <c r="R311" s="3"/>
      <c r="S311" s="15" t="s">
        <v>386</v>
      </c>
      <c r="U311" s="15" t="s">
        <v>386</v>
      </c>
    </row>
    <row r="312" spans="1:21" ht="18.75" x14ac:dyDescent="0.2">
      <c r="A312" s="25" t="s">
        <v>742</v>
      </c>
      <c r="C312" s="22"/>
      <c r="D312" s="22"/>
      <c r="E312" s="22"/>
      <c r="F312" s="22"/>
      <c r="G312" s="22"/>
      <c r="H312" s="22"/>
      <c r="I312" s="22">
        <f>I304</f>
        <v>99322235984</v>
      </c>
      <c r="J312" s="22"/>
      <c r="K312" s="22">
        <f>K304</f>
        <v>95690083889</v>
      </c>
      <c r="L312" s="22"/>
      <c r="M312" s="22">
        <f>M304</f>
        <v>78156520</v>
      </c>
      <c r="N312" s="22"/>
      <c r="O312" s="22">
        <f>O304</f>
        <v>475584550</v>
      </c>
      <c r="P312" s="22"/>
      <c r="Q312" s="22">
        <f>Q304</f>
        <v>195465653</v>
      </c>
      <c r="R312" s="22"/>
      <c r="S312" s="22">
        <f>S304</f>
        <v>-22995026924.299995</v>
      </c>
      <c r="U312" s="22">
        <f>U304</f>
        <v>297021337686</v>
      </c>
    </row>
    <row r="313" spans="1:21" ht="18.75" x14ac:dyDescent="0.2">
      <c r="A313" s="7" t="s">
        <v>64</v>
      </c>
      <c r="C313" s="22">
        <v>100000</v>
      </c>
      <c r="D313" s="22"/>
      <c r="E313" s="22">
        <v>0</v>
      </c>
      <c r="F313" s="22"/>
      <c r="G313" s="22">
        <v>0</v>
      </c>
      <c r="H313" s="22"/>
      <c r="I313" s="22">
        <v>0</v>
      </c>
      <c r="J313" s="22"/>
      <c r="K313" s="22">
        <v>0</v>
      </c>
      <c r="L313" s="22"/>
      <c r="M313" s="22">
        <v>0</v>
      </c>
      <c r="N313" s="22"/>
      <c r="O313" s="22">
        <v>0</v>
      </c>
      <c r="P313" s="22"/>
      <c r="Q313" s="22">
        <v>1308</v>
      </c>
      <c r="R313" s="22"/>
      <c r="S313" s="22">
        <v>1198030</v>
      </c>
      <c r="U313" s="22">
        <v>1198030</v>
      </c>
    </row>
    <row r="314" spans="1:21" ht="18.75" x14ac:dyDescent="0.2">
      <c r="A314" s="7" t="s">
        <v>21</v>
      </c>
      <c r="C314" s="22">
        <v>674000</v>
      </c>
      <c r="D314" s="22"/>
      <c r="E314" s="22">
        <v>0</v>
      </c>
      <c r="F314" s="22"/>
      <c r="G314" s="22">
        <v>0</v>
      </c>
      <c r="H314" s="22"/>
      <c r="I314" s="22">
        <v>0</v>
      </c>
      <c r="J314" s="22"/>
      <c r="K314" s="22">
        <v>0</v>
      </c>
      <c r="L314" s="22"/>
      <c r="M314" s="22">
        <v>0</v>
      </c>
      <c r="N314" s="22"/>
      <c r="O314" s="22">
        <v>0</v>
      </c>
      <c r="P314" s="22"/>
      <c r="Q314" s="22">
        <v>0</v>
      </c>
      <c r="R314" s="22"/>
      <c r="S314" s="22">
        <v>335674935</v>
      </c>
      <c r="U314" s="22">
        <v>335674935</v>
      </c>
    </row>
    <row r="315" spans="1:21" ht="18.75" x14ac:dyDescent="0.2">
      <c r="A315" s="7" t="s">
        <v>74</v>
      </c>
      <c r="C315" s="22">
        <v>801000</v>
      </c>
      <c r="D315" s="22"/>
      <c r="E315" s="22">
        <v>0</v>
      </c>
      <c r="F315" s="22"/>
      <c r="G315" s="22">
        <v>0</v>
      </c>
      <c r="H315" s="22"/>
      <c r="I315" s="22">
        <v>0</v>
      </c>
      <c r="J315" s="22"/>
      <c r="K315" s="22">
        <v>0</v>
      </c>
      <c r="L315" s="22"/>
      <c r="M315" s="22">
        <v>0</v>
      </c>
      <c r="N315" s="22"/>
      <c r="O315" s="22">
        <v>0</v>
      </c>
      <c r="P315" s="22"/>
      <c r="Q315" s="22">
        <v>55776</v>
      </c>
      <c r="R315" s="22"/>
      <c r="S315" s="22">
        <v>53403975</v>
      </c>
      <c r="U315" s="22">
        <v>53403975</v>
      </c>
    </row>
    <row r="316" spans="1:21" ht="18.75" x14ac:dyDescent="0.2">
      <c r="A316" s="7" t="s">
        <v>28</v>
      </c>
      <c r="C316" s="22">
        <v>2000</v>
      </c>
      <c r="D316" s="22"/>
      <c r="E316" s="22">
        <v>0</v>
      </c>
      <c r="F316" s="22"/>
      <c r="G316" s="22">
        <v>0</v>
      </c>
      <c r="H316" s="22"/>
      <c r="I316" s="22">
        <v>0</v>
      </c>
      <c r="J316" s="22"/>
      <c r="K316" s="22">
        <v>0</v>
      </c>
      <c r="L316" s="22"/>
      <c r="M316" s="22">
        <v>0</v>
      </c>
      <c r="N316" s="22"/>
      <c r="O316" s="22">
        <v>346</v>
      </c>
      <c r="P316" s="22"/>
      <c r="Q316" s="22">
        <v>0</v>
      </c>
      <c r="R316" s="22"/>
      <c r="S316" s="22">
        <v>749060</v>
      </c>
      <c r="U316" s="22">
        <v>749060</v>
      </c>
    </row>
    <row r="317" spans="1:21" ht="18.75" x14ac:dyDescent="0.2">
      <c r="A317" s="7" t="s">
        <v>63</v>
      </c>
      <c r="C317" s="22">
        <v>1000</v>
      </c>
      <c r="D317" s="22"/>
      <c r="E317" s="22">
        <v>0</v>
      </c>
      <c r="F317" s="22"/>
      <c r="G317" s="22"/>
      <c r="H317" s="22"/>
      <c r="I317" s="22">
        <v>0</v>
      </c>
      <c r="J317" s="22"/>
      <c r="K317" s="22">
        <v>0</v>
      </c>
      <c r="L317" s="22"/>
      <c r="M317" s="22">
        <v>0</v>
      </c>
      <c r="N317" s="22"/>
      <c r="O317" s="22">
        <v>206</v>
      </c>
      <c r="P317" s="22"/>
      <c r="Q317" s="22">
        <v>0</v>
      </c>
      <c r="R317" s="22"/>
      <c r="S317" s="22">
        <v>544934</v>
      </c>
      <c r="U317" s="22">
        <v>544934</v>
      </c>
    </row>
    <row r="318" spans="1:21" ht="18.75" x14ac:dyDescent="0.2">
      <c r="A318" s="7" t="s">
        <v>240</v>
      </c>
      <c r="C318" s="22">
        <v>2800000</v>
      </c>
      <c r="D318" s="22"/>
      <c r="E318" s="22">
        <v>0</v>
      </c>
      <c r="F318" s="22"/>
      <c r="G318" s="22">
        <v>70</v>
      </c>
      <c r="H318" s="22"/>
      <c r="I318" s="22">
        <v>206186327</v>
      </c>
      <c r="J318" s="22"/>
      <c r="K318" s="22">
        <v>0</v>
      </c>
      <c r="L318" s="22"/>
      <c r="M318" s="22">
        <v>50470</v>
      </c>
      <c r="N318" s="22"/>
      <c r="O318" s="22">
        <v>0</v>
      </c>
      <c r="P318" s="22"/>
      <c r="Q318" s="22">
        <v>99585</v>
      </c>
      <c r="R318" s="22"/>
      <c r="S318" s="22">
        <v>10135857</v>
      </c>
      <c r="U318" s="22">
        <v>10135857</v>
      </c>
    </row>
    <row r="319" spans="1:21" ht="18.75" x14ac:dyDescent="0.2">
      <c r="A319" s="7" t="s">
        <v>504</v>
      </c>
      <c r="C319" s="22">
        <v>0</v>
      </c>
      <c r="D319" s="22"/>
      <c r="E319" s="22">
        <v>0</v>
      </c>
      <c r="F319" s="22"/>
      <c r="G319" s="22">
        <v>0</v>
      </c>
      <c r="H319" s="22"/>
      <c r="I319" s="22">
        <v>0</v>
      </c>
      <c r="J319" s="22"/>
      <c r="K319" s="22">
        <v>0</v>
      </c>
      <c r="L319" s="22"/>
      <c r="M319" s="22">
        <v>0</v>
      </c>
      <c r="N319" s="22"/>
      <c r="O319" s="22">
        <v>0</v>
      </c>
      <c r="P319" s="22"/>
      <c r="Q319" s="22">
        <v>0</v>
      </c>
      <c r="R319" s="22"/>
      <c r="S319" s="22">
        <v>0</v>
      </c>
      <c r="U319" s="22">
        <v>-25033422</v>
      </c>
    </row>
    <row r="320" spans="1:21" ht="18.75" x14ac:dyDescent="0.2">
      <c r="A320" s="7" t="s">
        <v>505</v>
      </c>
      <c r="C320" s="22">
        <v>0</v>
      </c>
      <c r="D320" s="22"/>
      <c r="E320" s="22">
        <v>0</v>
      </c>
      <c r="F320" s="22"/>
      <c r="G320" s="22">
        <v>0</v>
      </c>
      <c r="H320" s="22"/>
      <c r="I320" s="22">
        <v>0</v>
      </c>
      <c r="J320" s="22"/>
      <c r="K320" s="22">
        <v>0</v>
      </c>
      <c r="L320" s="22"/>
      <c r="M320" s="22">
        <v>0</v>
      </c>
      <c r="N320" s="22"/>
      <c r="O320" s="22">
        <v>0</v>
      </c>
      <c r="P320" s="22"/>
      <c r="Q320" s="22">
        <v>0</v>
      </c>
      <c r="R320" s="22"/>
      <c r="S320" s="22">
        <v>0</v>
      </c>
      <c r="U320" s="22">
        <v>-422925702</v>
      </c>
    </row>
    <row r="321" spans="1:21" ht="18.75" x14ac:dyDescent="0.2">
      <c r="A321" s="7" t="s">
        <v>508</v>
      </c>
      <c r="C321" s="22">
        <v>0</v>
      </c>
      <c r="D321" s="22"/>
      <c r="E321" s="22">
        <v>0</v>
      </c>
      <c r="F321" s="22"/>
      <c r="G321" s="22">
        <v>0</v>
      </c>
      <c r="H321" s="22"/>
      <c r="I321" s="22">
        <v>0</v>
      </c>
      <c r="J321" s="22"/>
      <c r="K321" s="22">
        <v>0</v>
      </c>
      <c r="L321" s="22"/>
      <c r="M321" s="22">
        <v>0</v>
      </c>
      <c r="N321" s="22"/>
      <c r="O321" s="22">
        <v>0</v>
      </c>
      <c r="P321" s="22"/>
      <c r="Q321" s="22">
        <v>0</v>
      </c>
      <c r="R321" s="22"/>
      <c r="S321" s="22">
        <v>0</v>
      </c>
      <c r="U321" s="22">
        <v>-2933623</v>
      </c>
    </row>
    <row r="322" spans="1:21" ht="18.75" x14ac:dyDescent="0.2">
      <c r="A322" s="7" t="s">
        <v>533</v>
      </c>
      <c r="C322" s="22">
        <v>0</v>
      </c>
      <c r="D322" s="22"/>
      <c r="E322" s="22">
        <v>0</v>
      </c>
      <c r="F322" s="22"/>
      <c r="G322" s="22">
        <v>0</v>
      </c>
      <c r="H322" s="22"/>
      <c r="I322" s="22">
        <v>0</v>
      </c>
      <c r="J322" s="22"/>
      <c r="K322" s="22">
        <v>0</v>
      </c>
      <c r="L322" s="22"/>
      <c r="M322" s="22">
        <v>0</v>
      </c>
      <c r="N322" s="22"/>
      <c r="O322" s="22">
        <v>0</v>
      </c>
      <c r="P322" s="22"/>
      <c r="Q322" s="22">
        <v>0</v>
      </c>
      <c r="R322" s="22"/>
      <c r="S322" s="22">
        <v>0</v>
      </c>
      <c r="U322" s="22">
        <v>-454752800</v>
      </c>
    </row>
    <row r="323" spans="1:21" ht="18.75" x14ac:dyDescent="0.2">
      <c r="A323" s="7" t="s">
        <v>537</v>
      </c>
      <c r="C323" s="22">
        <v>0</v>
      </c>
      <c r="D323" s="22"/>
      <c r="E323" s="22">
        <v>0</v>
      </c>
      <c r="F323" s="22"/>
      <c r="G323" s="22">
        <v>0</v>
      </c>
      <c r="H323" s="22"/>
      <c r="I323" s="22">
        <v>0</v>
      </c>
      <c r="J323" s="22"/>
      <c r="K323" s="22">
        <v>0</v>
      </c>
      <c r="L323" s="22"/>
      <c r="M323" s="22">
        <v>0</v>
      </c>
      <c r="N323" s="22"/>
      <c r="O323" s="22">
        <v>0</v>
      </c>
      <c r="P323" s="22"/>
      <c r="Q323" s="22">
        <v>0</v>
      </c>
      <c r="R323" s="22"/>
      <c r="S323" s="22">
        <v>0</v>
      </c>
      <c r="U323" s="22">
        <v>1060295</v>
      </c>
    </row>
    <row r="324" spans="1:21" ht="18.75" x14ac:dyDescent="0.2">
      <c r="A324" s="7" t="s">
        <v>585</v>
      </c>
      <c r="C324" s="22">
        <v>0</v>
      </c>
      <c r="D324" s="22"/>
      <c r="E324" s="22">
        <v>0</v>
      </c>
      <c r="F324" s="22"/>
      <c r="G324" s="22">
        <v>0</v>
      </c>
      <c r="H324" s="22"/>
      <c r="I324" s="22">
        <v>0</v>
      </c>
      <c r="J324" s="22"/>
      <c r="K324" s="22">
        <v>0</v>
      </c>
      <c r="L324" s="22"/>
      <c r="M324" s="22">
        <v>0</v>
      </c>
      <c r="N324" s="22"/>
      <c r="O324" s="22">
        <v>0</v>
      </c>
      <c r="P324" s="22"/>
      <c r="Q324" s="22">
        <v>0</v>
      </c>
      <c r="R324" s="22"/>
      <c r="S324" s="22">
        <v>0</v>
      </c>
      <c r="U324" s="22">
        <v>-172827076</v>
      </c>
    </row>
    <row r="325" spans="1:21" ht="18.75" x14ac:dyDescent="0.2">
      <c r="A325" s="7" t="s">
        <v>603</v>
      </c>
      <c r="C325" s="22">
        <v>0</v>
      </c>
      <c r="D325" s="22"/>
      <c r="E325" s="22">
        <v>0</v>
      </c>
      <c r="F325" s="22"/>
      <c r="G325" s="22">
        <v>0</v>
      </c>
      <c r="H325" s="22"/>
      <c r="I325" s="22">
        <v>0</v>
      </c>
      <c r="J325" s="22"/>
      <c r="K325" s="22">
        <v>0</v>
      </c>
      <c r="L325" s="22"/>
      <c r="M325" s="22">
        <v>0</v>
      </c>
      <c r="N325" s="22"/>
      <c r="O325" s="22">
        <v>0</v>
      </c>
      <c r="P325" s="22"/>
      <c r="Q325" s="22">
        <v>0</v>
      </c>
      <c r="R325" s="22"/>
      <c r="S325" s="22">
        <v>0</v>
      </c>
      <c r="U325" s="22">
        <v>-101573133</v>
      </c>
    </row>
    <row r="326" spans="1:21" ht="18.75" x14ac:dyDescent="0.2">
      <c r="A326" s="7" t="s">
        <v>605</v>
      </c>
      <c r="C326" s="22">
        <v>0</v>
      </c>
      <c r="D326" s="22"/>
      <c r="E326" s="22">
        <v>0</v>
      </c>
      <c r="F326" s="22"/>
      <c r="G326" s="22">
        <v>0</v>
      </c>
      <c r="H326" s="22"/>
      <c r="I326" s="22">
        <v>0</v>
      </c>
      <c r="J326" s="22"/>
      <c r="K326" s="22">
        <v>0</v>
      </c>
      <c r="L326" s="22"/>
      <c r="M326" s="22">
        <v>0</v>
      </c>
      <c r="N326" s="22"/>
      <c r="O326" s="22">
        <v>0</v>
      </c>
      <c r="P326" s="22"/>
      <c r="Q326" s="22">
        <v>0</v>
      </c>
      <c r="R326" s="22"/>
      <c r="S326" s="22">
        <v>0</v>
      </c>
      <c r="U326" s="22">
        <v>-466329030</v>
      </c>
    </row>
    <row r="327" spans="1:21" ht="18.75" x14ac:dyDescent="0.2">
      <c r="A327" s="7" t="s">
        <v>607</v>
      </c>
      <c r="C327" s="22">
        <v>0</v>
      </c>
      <c r="D327" s="22"/>
      <c r="E327" s="22">
        <v>0</v>
      </c>
      <c r="F327" s="22"/>
      <c r="G327" s="22">
        <v>0</v>
      </c>
      <c r="H327" s="22"/>
      <c r="I327" s="22">
        <v>0</v>
      </c>
      <c r="J327" s="22"/>
      <c r="K327" s="22">
        <v>0</v>
      </c>
      <c r="L327" s="22"/>
      <c r="M327" s="22">
        <v>0</v>
      </c>
      <c r="N327" s="22"/>
      <c r="O327" s="22">
        <v>0</v>
      </c>
      <c r="P327" s="22"/>
      <c r="Q327" s="22">
        <v>0</v>
      </c>
      <c r="R327" s="22"/>
      <c r="S327" s="22">
        <v>0</v>
      </c>
      <c r="U327" s="22">
        <v>-1404778220</v>
      </c>
    </row>
    <row r="328" spans="1:21" ht="18.75" x14ac:dyDescent="0.2">
      <c r="A328" s="7" t="s">
        <v>627</v>
      </c>
      <c r="C328" s="22">
        <v>0</v>
      </c>
      <c r="D328" s="22"/>
      <c r="E328" s="22">
        <v>0</v>
      </c>
      <c r="F328" s="22"/>
      <c r="G328" s="22">
        <v>0</v>
      </c>
      <c r="H328" s="22"/>
      <c r="I328" s="22">
        <v>0</v>
      </c>
      <c r="J328" s="22"/>
      <c r="K328" s="22">
        <v>0</v>
      </c>
      <c r="L328" s="22"/>
      <c r="M328" s="22">
        <v>0</v>
      </c>
      <c r="N328" s="22"/>
      <c r="O328" s="22">
        <v>0</v>
      </c>
      <c r="P328" s="22"/>
      <c r="Q328" s="22">
        <v>0</v>
      </c>
      <c r="R328" s="22"/>
      <c r="S328" s="22">
        <v>0</v>
      </c>
      <c r="U328" s="22">
        <v>-23555941</v>
      </c>
    </row>
    <row r="329" spans="1:21" ht="18.75" x14ac:dyDescent="0.2">
      <c r="A329" s="7" t="s">
        <v>628</v>
      </c>
      <c r="C329" s="22">
        <v>0</v>
      </c>
      <c r="D329" s="22"/>
      <c r="E329" s="22">
        <v>0</v>
      </c>
      <c r="F329" s="22"/>
      <c r="G329" s="22">
        <v>0</v>
      </c>
      <c r="H329" s="22"/>
      <c r="I329" s="22">
        <v>0</v>
      </c>
      <c r="J329" s="22"/>
      <c r="K329" s="22">
        <v>0</v>
      </c>
      <c r="L329" s="22"/>
      <c r="M329" s="22">
        <v>0</v>
      </c>
      <c r="N329" s="22"/>
      <c r="O329" s="22">
        <v>0</v>
      </c>
      <c r="P329" s="22"/>
      <c r="Q329" s="22">
        <v>0</v>
      </c>
      <c r="R329" s="22"/>
      <c r="S329" s="22">
        <v>0</v>
      </c>
      <c r="U329" s="22">
        <v>-5784047</v>
      </c>
    </row>
    <row r="330" spans="1:21" ht="18.75" x14ac:dyDescent="0.2">
      <c r="A330" s="7" t="s">
        <v>635</v>
      </c>
      <c r="C330" s="22">
        <v>0</v>
      </c>
      <c r="D330" s="22"/>
      <c r="E330" s="22">
        <v>0</v>
      </c>
      <c r="F330" s="22"/>
      <c r="G330" s="22">
        <v>0</v>
      </c>
      <c r="H330" s="22"/>
      <c r="I330" s="22">
        <v>0</v>
      </c>
      <c r="J330" s="22"/>
      <c r="K330" s="22">
        <v>0</v>
      </c>
      <c r="L330" s="22"/>
      <c r="M330" s="22">
        <v>0</v>
      </c>
      <c r="N330" s="22"/>
      <c r="O330" s="22">
        <v>0</v>
      </c>
      <c r="P330" s="22"/>
      <c r="Q330" s="22">
        <v>0</v>
      </c>
      <c r="R330" s="22"/>
      <c r="S330" s="22">
        <v>0</v>
      </c>
      <c r="U330" s="22">
        <v>-1149505630</v>
      </c>
    </row>
    <row r="331" spans="1:21" ht="18.75" x14ac:dyDescent="0.2">
      <c r="A331" s="7" t="s">
        <v>658</v>
      </c>
      <c r="C331" s="22">
        <v>0</v>
      </c>
      <c r="D331" s="22"/>
      <c r="E331" s="22">
        <v>0</v>
      </c>
      <c r="F331" s="22"/>
      <c r="G331" s="22">
        <v>0</v>
      </c>
      <c r="H331" s="22"/>
      <c r="I331" s="22">
        <v>0</v>
      </c>
      <c r="J331" s="22"/>
      <c r="K331" s="22">
        <v>0</v>
      </c>
      <c r="L331" s="22"/>
      <c r="M331" s="22">
        <v>0</v>
      </c>
      <c r="N331" s="22"/>
      <c r="O331" s="22">
        <v>0</v>
      </c>
      <c r="P331" s="22"/>
      <c r="Q331" s="22">
        <v>0</v>
      </c>
      <c r="R331" s="22"/>
      <c r="S331" s="22">
        <v>0</v>
      </c>
      <c r="U331" s="22">
        <v>-93462420</v>
      </c>
    </row>
    <row r="332" spans="1:21" ht="18.75" x14ac:dyDescent="0.2">
      <c r="A332" s="7" t="s">
        <v>659</v>
      </c>
      <c r="C332" s="22">
        <v>0</v>
      </c>
      <c r="D332" s="22"/>
      <c r="E332" s="22">
        <v>0</v>
      </c>
      <c r="F332" s="22"/>
      <c r="G332" s="22">
        <v>0</v>
      </c>
      <c r="H332" s="22"/>
      <c r="I332" s="22">
        <v>0</v>
      </c>
      <c r="J332" s="22"/>
      <c r="K332" s="22">
        <v>0</v>
      </c>
      <c r="L332" s="22"/>
      <c r="M332" s="22">
        <v>0</v>
      </c>
      <c r="N332" s="22"/>
      <c r="O332" s="22">
        <v>0</v>
      </c>
      <c r="P332" s="22"/>
      <c r="Q332" s="22">
        <v>0</v>
      </c>
      <c r="R332" s="22"/>
      <c r="S332" s="22">
        <v>0</v>
      </c>
      <c r="U332" s="22">
        <v>-7647539</v>
      </c>
    </row>
    <row r="333" spans="1:21" ht="18.75" x14ac:dyDescent="0.2">
      <c r="A333" s="7" t="s">
        <v>660</v>
      </c>
      <c r="C333" s="22">
        <v>0</v>
      </c>
      <c r="D333" s="22"/>
      <c r="E333" s="22">
        <v>0</v>
      </c>
      <c r="F333" s="22"/>
      <c r="G333" s="22">
        <v>0</v>
      </c>
      <c r="H333" s="22"/>
      <c r="I333" s="22">
        <v>0</v>
      </c>
      <c r="J333" s="22"/>
      <c r="K333" s="22">
        <v>0</v>
      </c>
      <c r="L333" s="22"/>
      <c r="M333" s="22">
        <v>0</v>
      </c>
      <c r="N333" s="22"/>
      <c r="O333" s="22">
        <v>0</v>
      </c>
      <c r="P333" s="22"/>
      <c r="Q333" s="22">
        <v>0</v>
      </c>
      <c r="R333" s="22"/>
      <c r="S333" s="22">
        <v>0</v>
      </c>
      <c r="U333" s="22">
        <v>-61847615</v>
      </c>
    </row>
    <row r="334" spans="1:21" ht="18.75" x14ac:dyDescent="0.2">
      <c r="A334" s="7" t="s">
        <v>661</v>
      </c>
      <c r="C334" s="22">
        <v>2000</v>
      </c>
      <c r="D334" s="22"/>
      <c r="E334" s="22">
        <v>0</v>
      </c>
      <c r="F334" s="22"/>
      <c r="G334" s="22">
        <v>0</v>
      </c>
      <c r="H334" s="22"/>
      <c r="I334" s="22">
        <v>0</v>
      </c>
      <c r="J334" s="22"/>
      <c r="K334" s="22">
        <v>0</v>
      </c>
      <c r="L334" s="22"/>
      <c r="M334" s="22">
        <v>206</v>
      </c>
      <c r="N334" s="22"/>
      <c r="O334" s="22">
        <v>0</v>
      </c>
      <c r="P334" s="22"/>
      <c r="Q334" s="22">
        <v>-450321</v>
      </c>
      <c r="R334" s="22"/>
      <c r="S334" s="22">
        <v>0</v>
      </c>
      <c r="U334" s="22">
        <v>-450321</v>
      </c>
    </row>
    <row r="335" spans="1:21" ht="18.75" x14ac:dyDescent="0.2">
      <c r="A335" s="7" t="s">
        <v>662</v>
      </c>
      <c r="C335" s="22">
        <v>5003000</v>
      </c>
      <c r="D335" s="22"/>
      <c r="E335" s="22">
        <v>0</v>
      </c>
      <c r="F335" s="22"/>
      <c r="G335" s="22">
        <v>0</v>
      </c>
      <c r="H335" s="22"/>
      <c r="I335" s="22">
        <v>0</v>
      </c>
      <c r="J335" s="22"/>
      <c r="K335" s="22">
        <v>0</v>
      </c>
      <c r="L335" s="22"/>
      <c r="M335" s="22">
        <v>311804</v>
      </c>
      <c r="N335" s="22"/>
      <c r="O335" s="22">
        <v>0</v>
      </c>
      <c r="P335" s="22"/>
      <c r="Q335" s="22">
        <v>-1292244405</v>
      </c>
      <c r="R335" s="22"/>
      <c r="S335" s="22">
        <v>0</v>
      </c>
      <c r="U335" s="22">
        <v>-1292244405</v>
      </c>
    </row>
    <row r="336" spans="1:21" ht="18.75" x14ac:dyDescent="0.2">
      <c r="A336" s="7" t="s">
        <v>670</v>
      </c>
      <c r="C336" s="22">
        <v>0</v>
      </c>
      <c r="D336" s="22"/>
      <c r="E336" s="22">
        <v>0</v>
      </c>
      <c r="F336" s="22"/>
      <c r="G336" s="22">
        <v>0</v>
      </c>
      <c r="H336" s="22"/>
      <c r="I336" s="22">
        <v>0</v>
      </c>
      <c r="J336" s="22"/>
      <c r="K336" s="22">
        <v>0</v>
      </c>
      <c r="L336" s="22"/>
      <c r="M336" s="22">
        <v>0</v>
      </c>
      <c r="N336" s="22"/>
      <c r="O336" s="22">
        <v>0</v>
      </c>
      <c r="P336" s="22"/>
      <c r="Q336" s="22">
        <v>0</v>
      </c>
      <c r="R336" s="22"/>
      <c r="S336" s="22">
        <v>0</v>
      </c>
      <c r="U336" s="22">
        <v>-174274469</v>
      </c>
    </row>
    <row r="337" spans="1:23" ht="18.75" x14ac:dyDescent="0.2">
      <c r="A337" s="7" t="s">
        <v>675</v>
      </c>
      <c r="C337" s="22">
        <v>0</v>
      </c>
      <c r="D337" s="22"/>
      <c r="E337" s="22">
        <v>0</v>
      </c>
      <c r="F337" s="22"/>
      <c r="G337" s="22">
        <v>0</v>
      </c>
      <c r="H337" s="22"/>
      <c r="I337" s="22">
        <v>0</v>
      </c>
      <c r="J337" s="22"/>
      <c r="K337" s="22">
        <v>0</v>
      </c>
      <c r="L337" s="22"/>
      <c r="M337" s="22">
        <v>0</v>
      </c>
      <c r="N337" s="22"/>
      <c r="O337" s="22">
        <v>0</v>
      </c>
      <c r="P337" s="22"/>
      <c r="Q337" s="22">
        <v>0</v>
      </c>
      <c r="R337" s="22"/>
      <c r="S337" s="22">
        <v>0</v>
      </c>
      <c r="U337" s="22">
        <v>-679367824</v>
      </c>
    </row>
    <row r="338" spans="1:23" ht="18.75" x14ac:dyDescent="0.2">
      <c r="A338" s="7" t="s">
        <v>676</v>
      </c>
      <c r="C338" s="22">
        <v>0</v>
      </c>
      <c r="D338" s="22"/>
      <c r="E338" s="22">
        <v>0</v>
      </c>
      <c r="F338" s="22"/>
      <c r="G338" s="22">
        <v>0</v>
      </c>
      <c r="H338" s="22"/>
      <c r="I338" s="22">
        <v>0</v>
      </c>
      <c r="J338" s="22"/>
      <c r="K338" s="22">
        <v>0</v>
      </c>
      <c r="L338" s="22"/>
      <c r="M338" s="22">
        <v>0</v>
      </c>
      <c r="N338" s="22"/>
      <c r="O338" s="22">
        <v>0</v>
      </c>
      <c r="P338" s="22"/>
      <c r="Q338" s="22">
        <v>0</v>
      </c>
      <c r="R338" s="22"/>
      <c r="S338" s="22">
        <v>0</v>
      </c>
      <c r="U338" s="22">
        <v>-618411160</v>
      </c>
    </row>
    <row r="339" spans="1:23" ht="18.75" x14ac:dyDescent="0.2">
      <c r="A339" s="7" t="s">
        <v>24</v>
      </c>
      <c r="C339" s="22">
        <v>274000</v>
      </c>
      <c r="D339" s="22"/>
      <c r="E339" s="22">
        <v>0</v>
      </c>
      <c r="F339" s="22"/>
      <c r="G339" s="22">
        <v>0</v>
      </c>
      <c r="H339" s="22"/>
      <c r="I339" s="22">
        <v>0</v>
      </c>
      <c r="J339" s="22"/>
      <c r="K339" s="22">
        <v>0</v>
      </c>
      <c r="L339" s="22"/>
      <c r="M339" s="22">
        <v>0</v>
      </c>
      <c r="N339" s="22"/>
      <c r="O339" s="22">
        <v>793127</v>
      </c>
      <c r="P339" s="22"/>
      <c r="Q339" s="22">
        <v>0</v>
      </c>
      <c r="R339" s="22"/>
      <c r="S339" s="22">
        <v>920116954</v>
      </c>
      <c r="U339" s="22">
        <v>920116954</v>
      </c>
    </row>
    <row r="340" spans="1:23" ht="18.75" x14ac:dyDescent="0.2">
      <c r="A340" s="7" t="s">
        <v>30</v>
      </c>
      <c r="C340" s="22">
        <v>101000</v>
      </c>
      <c r="D340" s="22"/>
      <c r="E340" s="22">
        <v>0</v>
      </c>
      <c r="F340" s="22"/>
      <c r="G340" s="22">
        <v>0</v>
      </c>
      <c r="H340" s="22"/>
      <c r="I340" s="22">
        <v>0</v>
      </c>
      <c r="J340" s="22"/>
      <c r="K340" s="22">
        <v>0</v>
      </c>
      <c r="L340" s="22"/>
      <c r="M340" s="22">
        <v>0</v>
      </c>
      <c r="N340" s="22"/>
      <c r="O340" s="22">
        <v>470950</v>
      </c>
      <c r="P340" s="22"/>
      <c r="Q340" s="22">
        <v>0</v>
      </c>
      <c r="R340" s="22"/>
      <c r="S340" s="22">
        <v>31909566</v>
      </c>
      <c r="U340" s="22">
        <v>217241097</v>
      </c>
    </row>
    <row r="341" spans="1:23" ht="18.75" x14ac:dyDescent="0.2">
      <c r="A341" s="7" t="s">
        <v>175</v>
      </c>
      <c r="C341" s="22">
        <v>1000</v>
      </c>
      <c r="D341" s="22"/>
      <c r="E341" s="22">
        <v>0</v>
      </c>
      <c r="F341" s="22"/>
      <c r="G341" s="22">
        <v>0</v>
      </c>
      <c r="H341" s="22"/>
      <c r="I341" s="22">
        <v>0</v>
      </c>
      <c r="J341" s="22"/>
      <c r="K341" s="22">
        <v>0</v>
      </c>
      <c r="L341" s="22"/>
      <c r="M341" s="22">
        <v>0</v>
      </c>
      <c r="N341" s="22"/>
      <c r="O341" s="22" t="s">
        <v>87</v>
      </c>
      <c r="P341" s="22"/>
      <c r="Q341" s="22">
        <v>278075</v>
      </c>
      <c r="R341" s="22"/>
      <c r="S341" s="22">
        <v>147278622</v>
      </c>
      <c r="U341" s="22">
        <v>147278622</v>
      </c>
    </row>
    <row r="342" spans="1:23" ht="18.75" x14ac:dyDescent="0.2">
      <c r="A342" s="7" t="s">
        <v>122</v>
      </c>
      <c r="C342" s="22">
        <v>446000</v>
      </c>
      <c r="D342" s="22"/>
      <c r="E342" s="22">
        <v>0</v>
      </c>
      <c r="F342" s="22"/>
      <c r="G342" s="22">
        <v>0</v>
      </c>
      <c r="H342" s="22"/>
      <c r="I342" s="22">
        <v>0</v>
      </c>
      <c r="J342" s="22"/>
      <c r="K342" s="22">
        <v>0</v>
      </c>
      <c r="L342" s="22"/>
      <c r="M342" s="22">
        <v>0</v>
      </c>
      <c r="N342" s="22"/>
      <c r="O342" s="22"/>
      <c r="P342" s="22"/>
      <c r="Q342" s="22">
        <v>1339854</v>
      </c>
      <c r="R342" s="22"/>
      <c r="S342" s="22">
        <v>519498143</v>
      </c>
      <c r="U342" s="22">
        <v>519498143</v>
      </c>
    </row>
    <row r="343" spans="1:23" ht="18.75" x14ac:dyDescent="0.2">
      <c r="A343" s="7" t="s">
        <v>684</v>
      </c>
      <c r="C343" s="22">
        <v>712000</v>
      </c>
      <c r="D343" s="22"/>
      <c r="E343" s="22">
        <v>0</v>
      </c>
      <c r="F343" s="22"/>
      <c r="G343" s="22">
        <v>0</v>
      </c>
      <c r="H343" s="22"/>
      <c r="I343" s="22">
        <v>0</v>
      </c>
      <c r="J343" s="22"/>
      <c r="K343" s="22">
        <v>0</v>
      </c>
      <c r="L343" s="22"/>
      <c r="M343" s="22">
        <v>0</v>
      </c>
      <c r="N343" s="22"/>
      <c r="O343" s="22"/>
      <c r="P343" s="22"/>
      <c r="Q343" s="22">
        <v>3633696</v>
      </c>
      <c r="R343" s="22"/>
      <c r="S343" s="22">
        <v>11475360453</v>
      </c>
      <c r="U343" s="22">
        <v>11475360453</v>
      </c>
    </row>
    <row r="344" spans="1:23" ht="18.75" x14ac:dyDescent="0.2">
      <c r="A344" s="7" t="s">
        <v>685</v>
      </c>
      <c r="C344" s="22">
        <v>10000000</v>
      </c>
      <c r="D344" s="22"/>
      <c r="E344" s="22">
        <v>0</v>
      </c>
      <c r="F344" s="22"/>
      <c r="G344" s="22">
        <v>0</v>
      </c>
      <c r="H344" s="22"/>
      <c r="I344" s="22">
        <v>0</v>
      </c>
      <c r="J344" s="22"/>
      <c r="K344" s="22">
        <v>0</v>
      </c>
      <c r="L344" s="22"/>
      <c r="M344" s="22">
        <v>0</v>
      </c>
      <c r="N344" s="22"/>
      <c r="O344" s="22"/>
      <c r="P344" s="22"/>
      <c r="Q344" s="22">
        <v>2453150</v>
      </c>
      <c r="R344" s="22"/>
      <c r="S344" s="22">
        <v>7301136400</v>
      </c>
      <c r="U344" s="22">
        <v>7301136400</v>
      </c>
    </row>
    <row r="345" spans="1:23" ht="18.75" x14ac:dyDescent="0.2">
      <c r="A345" s="7" t="s">
        <v>22</v>
      </c>
      <c r="C345" s="22">
        <v>251000</v>
      </c>
      <c r="D345" s="22"/>
      <c r="E345" s="22">
        <v>0</v>
      </c>
      <c r="F345" s="22"/>
      <c r="G345" s="22">
        <v>0</v>
      </c>
      <c r="H345" s="22"/>
      <c r="I345" s="22">
        <v>0</v>
      </c>
      <c r="J345" s="22"/>
      <c r="K345" s="22">
        <v>0</v>
      </c>
      <c r="L345" s="22"/>
      <c r="M345" s="22">
        <v>0</v>
      </c>
      <c r="N345" s="22"/>
      <c r="O345" s="22">
        <v>255962</v>
      </c>
      <c r="P345" s="22"/>
      <c r="Q345" s="22"/>
      <c r="R345" s="22"/>
      <c r="S345" s="22">
        <v>-3532236147</v>
      </c>
      <c r="U345" s="22">
        <v>-3532236147</v>
      </c>
    </row>
    <row r="346" spans="1:23" ht="18.75" x14ac:dyDescent="0.2">
      <c r="A346" s="7" t="s">
        <v>71</v>
      </c>
      <c r="C346" s="22">
        <v>2200000</v>
      </c>
      <c r="D346" s="22"/>
      <c r="E346" s="22">
        <v>0</v>
      </c>
      <c r="F346" s="22"/>
      <c r="G346" s="22">
        <v>0</v>
      </c>
      <c r="H346" s="22"/>
      <c r="I346" s="22">
        <v>0</v>
      </c>
      <c r="J346" s="22"/>
      <c r="K346" s="22">
        <v>0</v>
      </c>
      <c r="L346" s="22"/>
      <c r="M346" s="22">
        <v>0</v>
      </c>
      <c r="N346" s="22"/>
      <c r="O346" s="22"/>
      <c r="P346" s="22"/>
      <c r="Q346" s="22">
        <v>4775</v>
      </c>
      <c r="R346" s="22"/>
      <c r="S346" s="22">
        <v>-68022290</v>
      </c>
      <c r="U346" s="22">
        <v>-68022290</v>
      </c>
    </row>
    <row r="347" spans="1:23" ht="18.75" x14ac:dyDescent="0.2">
      <c r="A347" s="7" t="s">
        <v>69</v>
      </c>
      <c r="C347" s="22">
        <v>165000</v>
      </c>
      <c r="D347" s="22"/>
      <c r="E347" s="22">
        <v>0</v>
      </c>
      <c r="F347" s="22"/>
      <c r="G347" s="22">
        <v>0</v>
      </c>
      <c r="H347" s="22"/>
      <c r="I347" s="22">
        <v>0</v>
      </c>
      <c r="J347" s="22"/>
      <c r="K347" s="22">
        <v>0</v>
      </c>
      <c r="L347" s="22"/>
      <c r="M347" s="22">
        <v>0</v>
      </c>
      <c r="N347" s="22"/>
      <c r="O347" s="22">
        <v>31502</v>
      </c>
      <c r="P347" s="22"/>
      <c r="Q347" s="22">
        <v>10198</v>
      </c>
      <c r="R347" s="22"/>
      <c r="S347" s="22">
        <v>-200185742</v>
      </c>
      <c r="U347" s="22">
        <v>-200185742</v>
      </c>
    </row>
    <row r="348" spans="1:23" ht="18.75" x14ac:dyDescent="0.2">
      <c r="A348" s="7" t="s">
        <v>23</v>
      </c>
      <c r="C348" s="22">
        <v>200000</v>
      </c>
      <c r="D348" s="22"/>
      <c r="E348" s="22">
        <v>0</v>
      </c>
      <c r="F348" s="22"/>
      <c r="G348" s="22">
        <v>0</v>
      </c>
      <c r="H348" s="22"/>
      <c r="I348" s="22">
        <v>0</v>
      </c>
      <c r="J348" s="22"/>
      <c r="K348" s="22">
        <v>0</v>
      </c>
      <c r="L348" s="22"/>
      <c r="M348" s="22">
        <v>0</v>
      </c>
      <c r="N348" s="22"/>
      <c r="O348" s="22">
        <v>97850</v>
      </c>
      <c r="P348" s="22"/>
      <c r="Q348" s="22"/>
      <c r="R348" s="22"/>
      <c r="S348" s="22">
        <v>-262165315</v>
      </c>
      <c r="U348" s="22">
        <v>-262165315</v>
      </c>
    </row>
    <row r="349" spans="1:23" ht="18.75" x14ac:dyDescent="0.2">
      <c r="A349" s="7" t="s">
        <v>25</v>
      </c>
      <c r="C349" s="22">
        <v>1000</v>
      </c>
      <c r="D349" s="22"/>
      <c r="E349" s="22">
        <v>0</v>
      </c>
      <c r="F349" s="22"/>
      <c r="G349" s="22">
        <v>0</v>
      </c>
      <c r="H349" s="22"/>
      <c r="I349" s="22">
        <v>0</v>
      </c>
      <c r="J349" s="22"/>
      <c r="K349" s="22">
        <v>0</v>
      </c>
      <c r="L349" s="22"/>
      <c r="M349" s="22">
        <v>0</v>
      </c>
      <c r="N349" s="22"/>
      <c r="O349" s="22">
        <v>424</v>
      </c>
      <c r="P349" s="22"/>
      <c r="Q349" s="22"/>
      <c r="R349" s="22"/>
      <c r="S349" s="22">
        <v>149614</v>
      </c>
      <c r="U349" s="22">
        <v>149614</v>
      </c>
    </row>
    <row r="350" spans="1:23" ht="18.75" x14ac:dyDescent="0.2">
      <c r="A350" s="7" t="s">
        <v>739</v>
      </c>
      <c r="C350" s="22">
        <v>1</v>
      </c>
      <c r="D350" s="22"/>
      <c r="E350" s="22">
        <v>0</v>
      </c>
      <c r="F350" s="22"/>
      <c r="G350" s="22">
        <v>0</v>
      </c>
      <c r="H350" s="22"/>
      <c r="I350" s="22">
        <v>0</v>
      </c>
      <c r="J350" s="22"/>
      <c r="K350" s="22">
        <v>0</v>
      </c>
      <c r="L350" s="22"/>
      <c r="M350" s="22">
        <v>0</v>
      </c>
      <c r="N350" s="22"/>
      <c r="O350" s="22"/>
      <c r="P350" s="22"/>
      <c r="Q350" s="22">
        <v>1119431</v>
      </c>
      <c r="R350" s="22"/>
      <c r="S350" s="22">
        <v>-13457182356</v>
      </c>
      <c r="U350" s="22">
        <v>-13457182356</v>
      </c>
    </row>
    <row r="351" spans="1:23" ht="21.75" thickBot="1" x14ac:dyDescent="0.25">
      <c r="A351" s="171" t="s">
        <v>75</v>
      </c>
      <c r="B351" s="171"/>
      <c r="C351" s="22"/>
      <c r="D351" s="22"/>
      <c r="E351" s="22"/>
      <c r="F351" s="22"/>
      <c r="G351" s="22">
        <f>SUM(G318:G350)</f>
        <v>70</v>
      </c>
      <c r="H351" s="22"/>
      <c r="I351" s="24">
        <f>SUM(I312:I350)</f>
        <v>99528422311</v>
      </c>
      <c r="J351" s="22"/>
      <c r="K351" s="24">
        <f>SUM(K312:K350)</f>
        <v>95690083889</v>
      </c>
      <c r="L351" s="22"/>
      <c r="M351" s="24">
        <f>SUM(M312:M350)</f>
        <v>78519000</v>
      </c>
      <c r="N351" s="22"/>
      <c r="O351" s="24">
        <f>SUM(O312:O350)</f>
        <v>477234917</v>
      </c>
      <c r="P351" s="22"/>
      <c r="Q351" s="24">
        <f>SUM(Q312:Q350)</f>
        <v>-1088233225</v>
      </c>
      <c r="R351" s="22"/>
      <c r="S351" s="24">
        <f>SUM(S312:S350)</f>
        <v>-19717662231.299995</v>
      </c>
      <c r="U351" s="24">
        <f>SUM(U312:U350)</f>
        <v>293327389828</v>
      </c>
      <c r="W351" s="26"/>
    </row>
    <row r="352" spans="1:23" ht="13.5" thickTop="1" x14ac:dyDescent="0.2">
      <c r="W352" s="26"/>
    </row>
    <row r="353" spans="1:23" ht="18.75" x14ac:dyDescent="0.2">
      <c r="A353" s="187">
        <v>24</v>
      </c>
      <c r="B353" s="187"/>
      <c r="C353" s="187"/>
      <c r="D353" s="187"/>
      <c r="E353" s="187"/>
      <c r="F353" s="187"/>
      <c r="G353" s="187"/>
      <c r="H353" s="187"/>
      <c r="I353" s="187"/>
      <c r="J353" s="187"/>
      <c r="K353" s="187"/>
      <c r="L353" s="187"/>
      <c r="M353" s="187"/>
      <c r="N353" s="187"/>
      <c r="O353" s="187"/>
      <c r="P353" s="187"/>
      <c r="Q353" s="187"/>
      <c r="R353" s="187"/>
      <c r="S353" s="187"/>
      <c r="T353" s="187"/>
      <c r="U353" s="187"/>
      <c r="W353" s="26"/>
    </row>
    <row r="354" spans="1:23" x14ac:dyDescent="0.2">
      <c r="W354" s="26"/>
    </row>
  </sheetData>
  <mergeCells count="28">
    <mergeCell ref="C310:S310"/>
    <mergeCell ref="A353:U353"/>
    <mergeCell ref="A305:U305"/>
    <mergeCell ref="A306:U306"/>
    <mergeCell ref="A307:U307"/>
    <mergeCell ref="A308:U308"/>
    <mergeCell ref="A309:U309"/>
    <mergeCell ref="A351:B351"/>
    <mergeCell ref="A205:U205"/>
    <mergeCell ref="A206:U206"/>
    <mergeCell ref="A207:U207"/>
    <mergeCell ref="C208:S208"/>
    <mergeCell ref="A304:B304"/>
    <mergeCell ref="A1:U1"/>
    <mergeCell ref="A2:U2"/>
    <mergeCell ref="A3:U3"/>
    <mergeCell ref="A4:U4"/>
    <mergeCell ref="C5:S5"/>
    <mergeCell ref="A100:B100"/>
    <mergeCell ref="A102:U102"/>
    <mergeCell ref="A103:U103"/>
    <mergeCell ref="A104:U104"/>
    <mergeCell ref="A105:U105"/>
    <mergeCell ref="C106:S106"/>
    <mergeCell ref="A101:U101"/>
    <mergeCell ref="A202:B202"/>
    <mergeCell ref="A203:U203"/>
    <mergeCell ref="A204:U204"/>
  </mergeCells>
  <printOptions horizontalCentered="1"/>
  <pageMargins left="0" right="0" top="0" bottom="0" header="0" footer="0"/>
  <pageSetup scale="55" fitToHeight="0" orientation="portrait" r:id="rId1"/>
  <rowBreaks count="1" manualBreakCount="1">
    <brk id="101" max="2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185"/>
  <sheetViews>
    <sheetView rightToLeft="1" view="pageBreakPreview" topLeftCell="A157" zoomScaleNormal="100" zoomScaleSheetLayoutView="100" workbookViewId="0">
      <selection activeCell="Q186" sqref="Q186"/>
    </sheetView>
  </sheetViews>
  <sheetFormatPr defaultRowHeight="12.75" x14ac:dyDescent="0.2"/>
  <cols>
    <col min="1" max="1" width="28.85546875" bestFit="1" customWidth="1"/>
    <col min="2" max="2" width="1.28515625" customWidth="1"/>
    <col min="3" max="3" width="15.140625" bestFit="1" customWidth="1"/>
    <col min="4" max="4" width="1.28515625" customWidth="1"/>
    <col min="5" max="5" width="19.28515625" bestFit="1" customWidth="1"/>
    <col min="6" max="6" width="1.28515625" customWidth="1"/>
    <col min="7" max="7" width="19.140625" bestFit="1" customWidth="1"/>
    <col min="8" max="8" width="1.28515625" customWidth="1"/>
    <col min="9" max="9" width="16.5703125" customWidth="1"/>
    <col min="10" max="10" width="1.28515625" customWidth="1"/>
    <col min="11" max="11" width="15.140625" bestFit="1" customWidth="1"/>
    <col min="12" max="12" width="1.28515625" customWidth="1"/>
    <col min="13" max="13" width="19.28515625" bestFit="1" customWidth="1"/>
    <col min="14" max="14" width="1.28515625" customWidth="1"/>
    <col min="15" max="15" width="19.28515625" bestFit="1" customWidth="1"/>
    <col min="16" max="16" width="1.28515625" customWidth="1"/>
    <col min="17" max="17" width="16.5703125" style="63" customWidth="1"/>
    <col min="18" max="18" width="16.5703125" bestFit="1" customWidth="1"/>
    <col min="19" max="19" width="16.28515625" customWidth="1"/>
  </cols>
  <sheetData>
    <row r="1" spans="1:19" ht="19.5" customHeight="1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1:19" ht="19.5" customHeight="1" x14ac:dyDescent="0.2">
      <c r="A2" s="180" t="s">
        <v>296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19" ht="19.5" customHeight="1" x14ac:dyDescent="0.2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4" spans="1:19" ht="8.25" customHeight="1" x14ac:dyDescent="0.2"/>
    <row r="5" spans="1:19" ht="24" x14ac:dyDescent="0.2">
      <c r="A5" s="165" t="s">
        <v>408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</row>
    <row r="6" spans="1:19" ht="21" x14ac:dyDescent="0.2">
      <c r="A6" s="178" t="s">
        <v>299</v>
      </c>
      <c r="C6" s="178" t="s">
        <v>313</v>
      </c>
      <c r="D6" s="178"/>
      <c r="E6" s="178"/>
      <c r="F6" s="178"/>
      <c r="G6" s="178"/>
      <c r="H6" s="178"/>
      <c r="I6" s="178"/>
      <c r="K6" s="178" t="s">
        <v>314</v>
      </c>
      <c r="L6" s="178"/>
      <c r="M6" s="178"/>
      <c r="N6" s="178"/>
      <c r="O6" s="178"/>
      <c r="P6" s="178"/>
      <c r="Q6" s="178"/>
    </row>
    <row r="7" spans="1:19" ht="36.75" customHeight="1" x14ac:dyDescent="0.2">
      <c r="A7" s="178"/>
      <c r="C7" s="15" t="s">
        <v>13</v>
      </c>
      <c r="D7" s="3"/>
      <c r="E7" s="15" t="s">
        <v>15</v>
      </c>
      <c r="F7" s="3"/>
      <c r="G7" s="15" t="s">
        <v>376</v>
      </c>
      <c r="H7" s="3"/>
      <c r="I7" s="15" t="s">
        <v>409</v>
      </c>
      <c r="K7" s="15" t="s">
        <v>13</v>
      </c>
      <c r="L7" s="3"/>
      <c r="M7" s="15" t="s">
        <v>15</v>
      </c>
      <c r="N7" s="3"/>
      <c r="O7" s="15" t="s">
        <v>376</v>
      </c>
      <c r="P7" s="3"/>
      <c r="Q7" s="15" t="s">
        <v>409</v>
      </c>
    </row>
    <row r="8" spans="1:19" ht="18.75" x14ac:dyDescent="0.2">
      <c r="A8" s="5" t="s">
        <v>43</v>
      </c>
      <c r="C8" s="20">
        <v>99788602</v>
      </c>
      <c r="D8" s="19"/>
      <c r="E8" s="20">
        <v>41364256544</v>
      </c>
      <c r="F8" s="19"/>
      <c r="G8" s="20">
        <v>40132141828</v>
      </c>
      <c r="H8" s="19"/>
      <c r="I8" s="20">
        <v>1232114716</v>
      </c>
      <c r="J8" s="19"/>
      <c r="K8" s="20">
        <v>99788602</v>
      </c>
      <c r="L8" s="19"/>
      <c r="M8" s="20">
        <v>41364256544</v>
      </c>
      <c r="N8" s="19"/>
      <c r="O8" s="20">
        <v>41929088722</v>
      </c>
      <c r="P8" s="19"/>
      <c r="Q8" s="18">
        <v>-564832177</v>
      </c>
      <c r="R8" s="54"/>
      <c r="S8" s="54"/>
    </row>
    <row r="9" spans="1:19" ht="18.75" x14ac:dyDescent="0.2">
      <c r="A9" s="7" t="s">
        <v>73</v>
      </c>
      <c r="C9" s="22">
        <v>600000</v>
      </c>
      <c r="D9" s="19"/>
      <c r="E9" s="22">
        <v>450483970</v>
      </c>
      <c r="F9" s="19"/>
      <c r="G9" s="22">
        <v>195650350</v>
      </c>
      <c r="H9" s="19"/>
      <c r="I9" s="22">
        <v>254833620</v>
      </c>
      <c r="J9" s="19"/>
      <c r="K9" s="22">
        <v>600000</v>
      </c>
      <c r="L9" s="19"/>
      <c r="M9" s="22">
        <v>450483970</v>
      </c>
      <c r="N9" s="19"/>
      <c r="O9" s="22">
        <v>195650350</v>
      </c>
      <c r="P9" s="19"/>
      <c r="Q9" s="21">
        <v>254833620</v>
      </c>
      <c r="R9" s="54"/>
      <c r="S9" s="54"/>
    </row>
    <row r="10" spans="1:19" ht="18.75" x14ac:dyDescent="0.2">
      <c r="A10" s="7" t="s">
        <v>51</v>
      </c>
      <c r="C10" s="22">
        <v>1701253</v>
      </c>
      <c r="D10" s="19"/>
      <c r="E10" s="22">
        <v>16184119312</v>
      </c>
      <c r="F10" s="19"/>
      <c r="G10" s="22">
        <v>14377586883</v>
      </c>
      <c r="H10" s="19"/>
      <c r="I10" s="22">
        <v>1806532429</v>
      </c>
      <c r="J10" s="19"/>
      <c r="K10" s="22">
        <v>1701253</v>
      </c>
      <c r="L10" s="19"/>
      <c r="M10" s="22">
        <v>16184119312</v>
      </c>
      <c r="N10" s="19"/>
      <c r="O10" s="22">
        <v>15532278935</v>
      </c>
      <c r="P10" s="19"/>
      <c r="Q10" s="21">
        <v>651840377</v>
      </c>
      <c r="R10" s="54"/>
      <c r="S10" s="54"/>
    </row>
    <row r="11" spans="1:19" ht="18.75" x14ac:dyDescent="0.2">
      <c r="A11" s="7" t="s">
        <v>48</v>
      </c>
      <c r="C11" s="22">
        <v>378656</v>
      </c>
      <c r="D11" s="19"/>
      <c r="E11" s="22">
        <v>1464207657</v>
      </c>
      <c r="F11" s="19"/>
      <c r="G11" s="22">
        <v>1325510370</v>
      </c>
      <c r="H11" s="19"/>
      <c r="I11" s="22">
        <v>138697287</v>
      </c>
      <c r="J11" s="19"/>
      <c r="K11" s="22">
        <v>378656</v>
      </c>
      <c r="L11" s="19"/>
      <c r="M11" s="22">
        <v>1464207657</v>
      </c>
      <c r="N11" s="19"/>
      <c r="O11" s="22">
        <v>1353703258</v>
      </c>
      <c r="P11" s="19"/>
      <c r="Q11" s="21">
        <v>110504399</v>
      </c>
      <c r="R11" s="54"/>
      <c r="S11" s="54"/>
    </row>
    <row r="12" spans="1:19" ht="18.75" x14ac:dyDescent="0.2">
      <c r="A12" s="7" t="s">
        <v>58</v>
      </c>
      <c r="C12" s="22">
        <v>766000</v>
      </c>
      <c r="D12" s="19"/>
      <c r="E12" s="22">
        <v>724449406</v>
      </c>
      <c r="F12" s="19"/>
      <c r="G12" s="22">
        <v>892879855</v>
      </c>
      <c r="H12" s="19"/>
      <c r="I12" s="22">
        <v>-168430448</v>
      </c>
      <c r="J12" s="19"/>
      <c r="K12" s="22">
        <v>766000</v>
      </c>
      <c r="L12" s="19"/>
      <c r="M12" s="22">
        <v>724449406</v>
      </c>
      <c r="N12" s="19"/>
      <c r="O12" s="22">
        <v>892879855</v>
      </c>
      <c r="P12" s="19"/>
      <c r="Q12" s="21">
        <v>-168430448</v>
      </c>
      <c r="R12" s="54"/>
      <c r="S12" s="54"/>
    </row>
    <row r="13" spans="1:19" ht="18.75" x14ac:dyDescent="0.2">
      <c r="A13" s="7" t="s">
        <v>29</v>
      </c>
      <c r="C13" s="22">
        <v>4004000</v>
      </c>
      <c r="D13" s="19"/>
      <c r="E13" s="22">
        <v>1801336036</v>
      </c>
      <c r="F13" s="19"/>
      <c r="G13" s="22">
        <v>1201829071</v>
      </c>
      <c r="H13" s="19"/>
      <c r="I13" s="22">
        <v>599506965</v>
      </c>
      <c r="J13" s="19"/>
      <c r="K13" s="22">
        <v>4004000</v>
      </c>
      <c r="L13" s="19"/>
      <c r="M13" s="22">
        <v>1801336036</v>
      </c>
      <c r="N13" s="19"/>
      <c r="O13" s="22">
        <v>1201829629</v>
      </c>
      <c r="P13" s="19"/>
      <c r="Q13" s="21">
        <v>599506407</v>
      </c>
      <c r="R13" s="54"/>
      <c r="S13" s="54"/>
    </row>
    <row r="14" spans="1:19" ht="18.75" x14ac:dyDescent="0.2">
      <c r="A14" s="7" t="s">
        <v>55</v>
      </c>
      <c r="C14" s="22">
        <v>582000</v>
      </c>
      <c r="D14" s="19"/>
      <c r="E14" s="22">
        <v>144298833</v>
      </c>
      <c r="F14" s="19"/>
      <c r="G14" s="22">
        <v>-822903945</v>
      </c>
      <c r="H14" s="19"/>
      <c r="I14" s="22">
        <v>967202778</v>
      </c>
      <c r="J14" s="19"/>
      <c r="K14" s="22">
        <v>582000</v>
      </c>
      <c r="L14" s="19"/>
      <c r="M14" s="22">
        <v>144298833</v>
      </c>
      <c r="N14" s="19"/>
      <c r="O14" s="22">
        <v>149612512</v>
      </c>
      <c r="P14" s="19"/>
      <c r="Q14" s="21">
        <v>-5313679</v>
      </c>
      <c r="R14" s="54"/>
      <c r="S14" s="54"/>
    </row>
    <row r="15" spans="1:19" ht="18.75" x14ac:dyDescent="0.2">
      <c r="A15" s="7" t="s">
        <v>38</v>
      </c>
      <c r="C15" s="22">
        <v>16999000</v>
      </c>
      <c r="D15" s="19"/>
      <c r="E15" s="22">
        <v>62116518472</v>
      </c>
      <c r="F15" s="19"/>
      <c r="G15" s="22">
        <v>55272886812</v>
      </c>
      <c r="H15" s="19"/>
      <c r="I15" s="22">
        <v>6843631660</v>
      </c>
      <c r="J15" s="19"/>
      <c r="K15" s="22">
        <v>16999000</v>
      </c>
      <c r="L15" s="19"/>
      <c r="M15" s="22">
        <v>62116518472</v>
      </c>
      <c r="N15" s="19"/>
      <c r="O15" s="22">
        <v>93107186268</v>
      </c>
      <c r="P15" s="19"/>
      <c r="Q15" s="21">
        <v>-30990667795</v>
      </c>
      <c r="R15" s="54"/>
      <c r="S15" s="54"/>
    </row>
    <row r="16" spans="1:19" ht="18.75" x14ac:dyDescent="0.2">
      <c r="A16" s="7" t="s">
        <v>53</v>
      </c>
      <c r="C16" s="22">
        <v>100000</v>
      </c>
      <c r="D16" s="19"/>
      <c r="E16" s="22">
        <v>648120600</v>
      </c>
      <c r="F16" s="19"/>
      <c r="G16" s="22">
        <v>572572800</v>
      </c>
      <c r="H16" s="19"/>
      <c r="I16" s="22">
        <v>75547800</v>
      </c>
      <c r="J16" s="19"/>
      <c r="K16" s="22">
        <v>100000</v>
      </c>
      <c r="L16" s="19"/>
      <c r="M16" s="22">
        <v>648120600</v>
      </c>
      <c r="N16" s="19"/>
      <c r="O16" s="22">
        <v>681021492</v>
      </c>
      <c r="P16" s="19"/>
      <c r="Q16" s="21">
        <v>-32900892</v>
      </c>
      <c r="R16" s="54"/>
      <c r="S16" s="54"/>
    </row>
    <row r="17" spans="1:19" ht="18.75" x14ac:dyDescent="0.2">
      <c r="A17" s="7" t="s">
        <v>70</v>
      </c>
      <c r="C17" s="22">
        <v>2001000</v>
      </c>
      <c r="D17" s="19"/>
      <c r="E17" s="22">
        <v>3468840543</v>
      </c>
      <c r="F17" s="19"/>
      <c r="G17" s="22">
        <v>1001427799</v>
      </c>
      <c r="H17" s="19"/>
      <c r="I17" s="22">
        <v>2467412744</v>
      </c>
      <c r="J17" s="19"/>
      <c r="K17" s="22">
        <v>2001000</v>
      </c>
      <c r="L17" s="19"/>
      <c r="M17" s="22">
        <v>3468840543</v>
      </c>
      <c r="N17" s="19"/>
      <c r="O17" s="22">
        <v>1001427799</v>
      </c>
      <c r="P17" s="19"/>
      <c r="Q17" s="21">
        <v>2467412744</v>
      </c>
      <c r="R17" s="54"/>
      <c r="S17" s="54"/>
    </row>
    <row r="18" spans="1:19" ht="18.75" x14ac:dyDescent="0.2">
      <c r="A18" s="7" t="s">
        <v>46</v>
      </c>
      <c r="C18" s="22">
        <v>747735062</v>
      </c>
      <c r="D18" s="19"/>
      <c r="E18" s="22">
        <v>815384784104</v>
      </c>
      <c r="F18" s="19"/>
      <c r="G18" s="22">
        <v>698784309515</v>
      </c>
      <c r="H18" s="19"/>
      <c r="I18" s="22">
        <v>116600474589</v>
      </c>
      <c r="J18" s="19"/>
      <c r="K18" s="22">
        <v>747735062</v>
      </c>
      <c r="L18" s="19"/>
      <c r="M18" s="22">
        <v>815384784104</v>
      </c>
      <c r="N18" s="19"/>
      <c r="O18" s="22">
        <v>783601058333</v>
      </c>
      <c r="P18" s="19"/>
      <c r="Q18" s="21">
        <v>31783725771</v>
      </c>
      <c r="R18" s="54"/>
      <c r="S18" s="54"/>
    </row>
    <row r="19" spans="1:19" ht="18.75" x14ac:dyDescent="0.2">
      <c r="A19" s="7" t="s">
        <v>330</v>
      </c>
      <c r="C19" s="22">
        <v>26102</v>
      </c>
      <c r="D19" s="19"/>
      <c r="E19" s="22">
        <v>157931189066</v>
      </c>
      <c r="F19" s="19"/>
      <c r="G19" s="22">
        <v>152385640345</v>
      </c>
      <c r="H19" s="19"/>
      <c r="I19" s="22">
        <v>5545548721</v>
      </c>
      <c r="J19" s="19"/>
      <c r="K19" s="22">
        <v>26102</v>
      </c>
      <c r="L19" s="19"/>
      <c r="M19" s="22">
        <v>157931189066</v>
      </c>
      <c r="N19" s="19"/>
      <c r="O19" s="22">
        <v>135245937407</v>
      </c>
      <c r="P19" s="19"/>
      <c r="Q19" s="21">
        <v>22685251659</v>
      </c>
      <c r="R19" s="54"/>
      <c r="S19" s="54"/>
    </row>
    <row r="20" spans="1:19" ht="18.75" x14ac:dyDescent="0.2">
      <c r="A20" s="7" t="s">
        <v>31</v>
      </c>
      <c r="C20" s="22">
        <v>262260</v>
      </c>
      <c r="D20" s="19"/>
      <c r="E20" s="22">
        <v>356636988</v>
      </c>
      <c r="F20" s="19"/>
      <c r="G20" s="22">
        <v>384010441</v>
      </c>
      <c r="H20" s="19"/>
      <c r="I20" s="22">
        <v>-27373452</v>
      </c>
      <c r="J20" s="19"/>
      <c r="K20" s="22">
        <v>262260</v>
      </c>
      <c r="L20" s="19"/>
      <c r="M20" s="22">
        <v>356636988</v>
      </c>
      <c r="N20" s="19"/>
      <c r="O20" s="22">
        <v>525583288</v>
      </c>
      <c r="P20" s="19"/>
      <c r="Q20" s="21">
        <v>-168946299</v>
      </c>
      <c r="R20" s="54"/>
      <c r="S20" s="54"/>
    </row>
    <row r="21" spans="1:19" ht="18.75" x14ac:dyDescent="0.2">
      <c r="A21" s="7" t="s">
        <v>62</v>
      </c>
      <c r="C21" s="22">
        <v>6000000</v>
      </c>
      <c r="D21" s="19"/>
      <c r="E21" s="22">
        <v>34970992650</v>
      </c>
      <c r="F21" s="19"/>
      <c r="G21" s="22">
        <v>30607879492</v>
      </c>
      <c r="H21" s="19"/>
      <c r="I21" s="22">
        <v>4363113158</v>
      </c>
      <c r="J21" s="19"/>
      <c r="K21" s="22">
        <v>6000000</v>
      </c>
      <c r="L21" s="19"/>
      <c r="M21" s="22">
        <v>34970992650</v>
      </c>
      <c r="N21" s="19"/>
      <c r="O21" s="22">
        <v>30607879492</v>
      </c>
      <c r="P21" s="19"/>
      <c r="Q21" s="21">
        <v>4363113158</v>
      </c>
      <c r="R21" s="54"/>
      <c r="S21" s="54"/>
    </row>
    <row r="22" spans="1:19" ht="18.75" x14ac:dyDescent="0.2">
      <c r="A22" s="7" t="s">
        <v>61</v>
      </c>
      <c r="C22" s="22">
        <v>5052000</v>
      </c>
      <c r="D22" s="19"/>
      <c r="E22" s="22">
        <v>4656744579</v>
      </c>
      <c r="F22" s="19"/>
      <c r="G22" s="22">
        <v>1498395694</v>
      </c>
      <c r="H22" s="19"/>
      <c r="I22" s="22">
        <v>3158348885</v>
      </c>
      <c r="J22" s="19"/>
      <c r="K22" s="22">
        <v>5052000</v>
      </c>
      <c r="L22" s="19"/>
      <c r="M22" s="22">
        <v>4656744579</v>
      </c>
      <c r="N22" s="19"/>
      <c r="O22" s="22">
        <v>1498395694</v>
      </c>
      <c r="P22" s="19"/>
      <c r="Q22" s="21">
        <v>3158348885</v>
      </c>
      <c r="R22" s="54"/>
      <c r="S22" s="54"/>
    </row>
    <row r="23" spans="1:19" ht="18.75" x14ac:dyDescent="0.2">
      <c r="A23" s="7" t="s">
        <v>64</v>
      </c>
      <c r="C23" s="22">
        <v>11795000</v>
      </c>
      <c r="D23" s="19"/>
      <c r="E23" s="22">
        <v>58959813</v>
      </c>
      <c r="F23" s="19"/>
      <c r="G23" s="22">
        <v>460237456</v>
      </c>
      <c r="H23" s="19"/>
      <c r="I23" s="22">
        <v>-401277642</v>
      </c>
      <c r="J23" s="19"/>
      <c r="K23" s="22">
        <v>11795000</v>
      </c>
      <c r="L23" s="19"/>
      <c r="M23" s="22">
        <v>58959813</v>
      </c>
      <c r="N23" s="19"/>
      <c r="O23" s="22">
        <v>460237456</v>
      </c>
      <c r="P23" s="19"/>
      <c r="Q23" s="21">
        <v>-401277642</v>
      </c>
      <c r="R23" s="54"/>
      <c r="S23" s="54"/>
    </row>
    <row r="24" spans="1:19" ht="18.75" x14ac:dyDescent="0.2">
      <c r="A24" s="7" t="s">
        <v>27</v>
      </c>
      <c r="C24" s="22">
        <v>1000</v>
      </c>
      <c r="D24" s="19"/>
      <c r="E24" s="22">
        <v>889770</v>
      </c>
      <c r="F24" s="19"/>
      <c r="G24" s="22">
        <v>889770</v>
      </c>
      <c r="H24" s="19"/>
      <c r="I24" s="22">
        <v>0</v>
      </c>
      <c r="J24" s="19"/>
      <c r="K24" s="22">
        <v>1000</v>
      </c>
      <c r="L24" s="19"/>
      <c r="M24" s="22">
        <v>889770</v>
      </c>
      <c r="N24" s="19"/>
      <c r="O24" s="22">
        <v>750192</v>
      </c>
      <c r="P24" s="19"/>
      <c r="Q24" s="21">
        <v>139578</v>
      </c>
      <c r="R24" s="54"/>
      <c r="S24" s="54"/>
    </row>
    <row r="25" spans="1:19" ht="18.75" x14ac:dyDescent="0.2">
      <c r="A25" s="7" t="s">
        <v>37</v>
      </c>
      <c r="C25" s="22">
        <v>159620</v>
      </c>
      <c r="D25" s="19"/>
      <c r="E25" s="22">
        <v>738768735</v>
      </c>
      <c r="F25" s="19"/>
      <c r="G25" s="22">
        <v>660506733</v>
      </c>
      <c r="H25" s="19"/>
      <c r="I25" s="22">
        <v>78262002</v>
      </c>
      <c r="J25" s="19"/>
      <c r="K25" s="22">
        <v>159620</v>
      </c>
      <c r="L25" s="19"/>
      <c r="M25" s="22">
        <v>738768735</v>
      </c>
      <c r="N25" s="19"/>
      <c r="O25" s="22">
        <v>866402905</v>
      </c>
      <c r="P25" s="19"/>
      <c r="Q25" s="21">
        <v>-127634169</v>
      </c>
      <c r="R25" s="54"/>
      <c r="S25" s="54"/>
    </row>
    <row r="26" spans="1:19" ht="18.75" x14ac:dyDescent="0.2">
      <c r="A26" s="7" t="s">
        <v>72</v>
      </c>
      <c r="C26" s="22">
        <v>3000000</v>
      </c>
      <c r="D26" s="19"/>
      <c r="E26" s="22">
        <v>2696305522</v>
      </c>
      <c r="F26" s="19"/>
      <c r="G26" s="22">
        <v>2460633438</v>
      </c>
      <c r="H26" s="19"/>
      <c r="I26" s="22">
        <v>235672084</v>
      </c>
      <c r="J26" s="19"/>
      <c r="K26" s="22">
        <v>3000000</v>
      </c>
      <c r="L26" s="19"/>
      <c r="M26" s="22">
        <v>2696305522</v>
      </c>
      <c r="N26" s="19"/>
      <c r="O26" s="22">
        <v>2460633438</v>
      </c>
      <c r="P26" s="19"/>
      <c r="Q26" s="21">
        <v>235672084</v>
      </c>
      <c r="R26" s="54"/>
      <c r="S26" s="54"/>
    </row>
    <row r="27" spans="1:19" ht="18.75" x14ac:dyDescent="0.2">
      <c r="A27" s="7" t="s">
        <v>59</v>
      </c>
      <c r="C27" s="22">
        <v>2000</v>
      </c>
      <c r="D27" s="19"/>
      <c r="E27" s="22">
        <v>1247678</v>
      </c>
      <c r="F27" s="19"/>
      <c r="G27" s="22">
        <v>1858472</v>
      </c>
      <c r="H27" s="19"/>
      <c r="I27" s="22">
        <v>-610793</v>
      </c>
      <c r="J27" s="19"/>
      <c r="K27" s="22">
        <v>2000</v>
      </c>
      <c r="L27" s="19"/>
      <c r="M27" s="22">
        <v>1247678</v>
      </c>
      <c r="N27" s="19"/>
      <c r="O27" s="22">
        <v>1858472</v>
      </c>
      <c r="P27" s="19"/>
      <c r="Q27" s="21">
        <v>-610793</v>
      </c>
      <c r="R27" s="54"/>
      <c r="S27" s="54"/>
    </row>
    <row r="28" spans="1:19" ht="18.75" x14ac:dyDescent="0.2">
      <c r="A28" s="7" t="s">
        <v>35</v>
      </c>
      <c r="C28" s="22">
        <v>91800000</v>
      </c>
      <c r="D28" s="19"/>
      <c r="E28" s="22">
        <v>211617539010</v>
      </c>
      <c r="F28" s="19"/>
      <c r="G28" s="22">
        <v>180726859936</v>
      </c>
      <c r="H28" s="19"/>
      <c r="I28" s="22">
        <v>30890679074</v>
      </c>
      <c r="J28" s="19"/>
      <c r="K28" s="22">
        <v>91800000</v>
      </c>
      <c r="L28" s="19"/>
      <c r="M28" s="22">
        <v>211617539010</v>
      </c>
      <c r="N28" s="19"/>
      <c r="O28" s="22">
        <v>197456066869</v>
      </c>
      <c r="P28" s="19"/>
      <c r="Q28" s="21">
        <v>14161472141</v>
      </c>
      <c r="R28" s="54"/>
      <c r="S28" s="54"/>
    </row>
    <row r="29" spans="1:19" ht="18.75" x14ac:dyDescent="0.2">
      <c r="A29" s="7" t="s">
        <v>34</v>
      </c>
      <c r="C29" s="22">
        <v>28299000</v>
      </c>
      <c r="D29" s="19"/>
      <c r="E29" s="22">
        <v>49200456041</v>
      </c>
      <c r="F29" s="19"/>
      <c r="G29" s="22">
        <v>45685011959</v>
      </c>
      <c r="H29" s="19"/>
      <c r="I29" s="22">
        <v>3515444082</v>
      </c>
      <c r="J29" s="19"/>
      <c r="K29" s="22">
        <v>28299000</v>
      </c>
      <c r="L29" s="19"/>
      <c r="M29" s="22">
        <v>49200456041</v>
      </c>
      <c r="N29" s="19"/>
      <c r="O29" s="22">
        <v>49139921805</v>
      </c>
      <c r="P29" s="19"/>
      <c r="Q29" s="21">
        <v>60534236</v>
      </c>
      <c r="R29" s="54"/>
      <c r="S29" s="54"/>
    </row>
    <row r="30" spans="1:19" ht="18.75" x14ac:dyDescent="0.2">
      <c r="A30" s="7" t="s">
        <v>42</v>
      </c>
      <c r="C30" s="22">
        <v>4042000</v>
      </c>
      <c r="D30" s="19"/>
      <c r="E30" s="22">
        <v>2772385569</v>
      </c>
      <c r="F30" s="19"/>
      <c r="G30" s="22">
        <v>2679972716</v>
      </c>
      <c r="H30" s="19"/>
      <c r="I30" s="22">
        <v>92412853</v>
      </c>
      <c r="J30" s="19"/>
      <c r="K30" s="22">
        <v>4042000</v>
      </c>
      <c r="L30" s="19"/>
      <c r="M30" s="22">
        <v>2772385569</v>
      </c>
      <c r="N30" s="19"/>
      <c r="O30" s="22">
        <v>3403203735</v>
      </c>
      <c r="P30" s="19"/>
      <c r="Q30" s="21">
        <v>-630818166</v>
      </c>
      <c r="R30" s="54"/>
      <c r="S30" s="54"/>
    </row>
    <row r="31" spans="1:19" ht="18.75" x14ac:dyDescent="0.2">
      <c r="A31" s="7" t="s">
        <v>32</v>
      </c>
      <c r="C31" s="22">
        <v>409000000</v>
      </c>
      <c r="D31" s="19"/>
      <c r="E31" s="22">
        <v>1187174034000</v>
      </c>
      <c r="F31" s="19"/>
      <c r="G31" s="22">
        <v>875489805999</v>
      </c>
      <c r="H31" s="19"/>
      <c r="I31" s="22">
        <v>311684228001</v>
      </c>
      <c r="J31" s="19"/>
      <c r="K31" s="22">
        <v>409000000</v>
      </c>
      <c r="L31" s="19"/>
      <c r="M31" s="22">
        <v>1187174034000</v>
      </c>
      <c r="N31" s="19"/>
      <c r="O31" s="22">
        <v>1107584397535</v>
      </c>
      <c r="P31" s="19"/>
      <c r="Q31" s="21">
        <v>79589636465</v>
      </c>
      <c r="R31" s="54"/>
      <c r="S31" s="54"/>
    </row>
    <row r="32" spans="1:19" ht="18.75" x14ac:dyDescent="0.2">
      <c r="A32" s="7" t="s">
        <v>56</v>
      </c>
      <c r="C32" s="22">
        <v>100000</v>
      </c>
      <c r="D32" s="19"/>
      <c r="E32" s="22">
        <v>199948500</v>
      </c>
      <c r="F32" s="19"/>
      <c r="G32" s="22">
        <v>200051500</v>
      </c>
      <c r="H32" s="19"/>
      <c r="I32" s="22">
        <v>-103000</v>
      </c>
      <c r="J32" s="19"/>
      <c r="K32" s="22">
        <v>100000</v>
      </c>
      <c r="L32" s="19"/>
      <c r="M32" s="22">
        <v>199948500</v>
      </c>
      <c r="N32" s="19"/>
      <c r="O32" s="22">
        <v>200051500</v>
      </c>
      <c r="P32" s="19"/>
      <c r="Q32" s="21">
        <v>-103000</v>
      </c>
      <c r="R32" s="54"/>
      <c r="S32" s="54"/>
    </row>
    <row r="33" spans="1:19" ht="18.75" x14ac:dyDescent="0.2">
      <c r="A33" s="7" t="s">
        <v>47</v>
      </c>
      <c r="C33" s="22">
        <v>1965000</v>
      </c>
      <c r="D33" s="19"/>
      <c r="E33" s="22">
        <v>19728413325</v>
      </c>
      <c r="F33" s="19"/>
      <c r="G33" s="22">
        <v>17655719672</v>
      </c>
      <c r="H33" s="19"/>
      <c r="I33" s="22">
        <v>2072693653</v>
      </c>
      <c r="J33" s="19"/>
      <c r="K33" s="22">
        <v>1965000</v>
      </c>
      <c r="L33" s="19"/>
      <c r="M33" s="22">
        <v>19728413325</v>
      </c>
      <c r="N33" s="19"/>
      <c r="O33" s="22">
        <v>15548333672</v>
      </c>
      <c r="P33" s="19"/>
      <c r="Q33" s="21">
        <v>4180079653</v>
      </c>
      <c r="R33" s="54"/>
      <c r="S33" s="54"/>
    </row>
    <row r="34" spans="1:19" ht="18.75" x14ac:dyDescent="0.2">
      <c r="A34" s="7" t="s">
        <v>49</v>
      </c>
      <c r="C34" s="22">
        <v>2200000</v>
      </c>
      <c r="D34" s="19"/>
      <c r="E34" s="22">
        <v>15745752000</v>
      </c>
      <c r="F34" s="19"/>
      <c r="G34" s="22">
        <v>13515103800</v>
      </c>
      <c r="H34" s="19"/>
      <c r="I34" s="22">
        <v>2230648200</v>
      </c>
      <c r="J34" s="19"/>
      <c r="K34" s="22">
        <v>2200000</v>
      </c>
      <c r="L34" s="19"/>
      <c r="M34" s="22">
        <v>15745752000</v>
      </c>
      <c r="N34" s="19"/>
      <c r="O34" s="22">
        <v>14973388115</v>
      </c>
      <c r="P34" s="19"/>
      <c r="Q34" s="21">
        <v>772363885</v>
      </c>
      <c r="R34" s="54"/>
      <c r="S34" s="54"/>
    </row>
    <row r="35" spans="1:19" ht="18.75" x14ac:dyDescent="0.2">
      <c r="A35" s="7" t="s">
        <v>36</v>
      </c>
      <c r="C35" s="22">
        <v>1054634</v>
      </c>
      <c r="D35" s="19"/>
      <c r="E35" s="22">
        <v>2653396446</v>
      </c>
      <c r="F35" s="19"/>
      <c r="G35" s="22">
        <v>2238657569</v>
      </c>
      <c r="H35" s="19"/>
      <c r="I35" s="22">
        <v>414738877</v>
      </c>
      <c r="J35" s="19"/>
      <c r="K35" s="22">
        <v>1054634</v>
      </c>
      <c r="L35" s="19"/>
      <c r="M35" s="22">
        <v>2653396446</v>
      </c>
      <c r="N35" s="19"/>
      <c r="O35" s="22">
        <v>2488309186</v>
      </c>
      <c r="P35" s="19"/>
      <c r="Q35" s="21">
        <v>165087260</v>
      </c>
      <c r="R35" s="54"/>
      <c r="S35" s="54"/>
    </row>
    <row r="36" spans="1:19" ht="18.75" x14ac:dyDescent="0.2">
      <c r="A36" s="7" t="s">
        <v>50</v>
      </c>
      <c r="C36" s="22">
        <v>2100000</v>
      </c>
      <c r="D36" s="19"/>
      <c r="E36" s="22">
        <v>9756998370</v>
      </c>
      <c r="F36" s="19"/>
      <c r="G36" s="22">
        <v>8034806745</v>
      </c>
      <c r="H36" s="19"/>
      <c r="I36" s="22">
        <v>1722191625</v>
      </c>
      <c r="J36" s="19"/>
      <c r="K36" s="22">
        <v>2100000</v>
      </c>
      <c r="L36" s="19"/>
      <c r="M36" s="22">
        <v>9756998370</v>
      </c>
      <c r="N36" s="19"/>
      <c r="O36" s="22">
        <v>10104073954</v>
      </c>
      <c r="P36" s="19"/>
      <c r="Q36" s="21">
        <v>-347075584</v>
      </c>
      <c r="R36" s="54"/>
      <c r="S36" s="54"/>
    </row>
    <row r="37" spans="1:19" ht="18.75" x14ac:dyDescent="0.2">
      <c r="A37" s="7" t="s">
        <v>44</v>
      </c>
      <c r="C37" s="22">
        <v>18304792</v>
      </c>
      <c r="D37" s="19"/>
      <c r="E37" s="22">
        <v>16958558750</v>
      </c>
      <c r="F37" s="19"/>
      <c r="G37" s="22">
        <v>2104400959</v>
      </c>
      <c r="H37" s="19"/>
      <c r="I37" s="22">
        <v>14854157791</v>
      </c>
      <c r="J37" s="19"/>
      <c r="K37" s="22">
        <v>18304792</v>
      </c>
      <c r="L37" s="19"/>
      <c r="M37" s="22">
        <v>16958558750</v>
      </c>
      <c r="N37" s="19"/>
      <c r="O37" s="22">
        <v>20598742209</v>
      </c>
      <c r="P37" s="19"/>
      <c r="Q37" s="21">
        <v>-3640183458</v>
      </c>
      <c r="R37" s="54"/>
      <c r="S37" s="54"/>
    </row>
    <row r="38" spans="1:19" ht="18.75" x14ac:dyDescent="0.2">
      <c r="A38" s="7" t="s">
        <v>40</v>
      </c>
      <c r="C38" s="22">
        <v>406778</v>
      </c>
      <c r="D38" s="19"/>
      <c r="E38" s="22">
        <v>2159269962</v>
      </c>
      <c r="F38" s="19"/>
      <c r="G38" s="22">
        <v>2183531422</v>
      </c>
      <c r="H38" s="19"/>
      <c r="I38" s="22">
        <v>-24261459</v>
      </c>
      <c r="J38" s="19"/>
      <c r="K38" s="22">
        <v>406778</v>
      </c>
      <c r="L38" s="19"/>
      <c r="M38" s="22">
        <v>2159269962</v>
      </c>
      <c r="N38" s="19"/>
      <c r="O38" s="22">
        <v>1949722822</v>
      </c>
      <c r="P38" s="19"/>
      <c r="Q38" s="21">
        <v>209547140</v>
      </c>
      <c r="R38" s="54"/>
      <c r="S38" s="54"/>
    </row>
    <row r="39" spans="1:19" ht="18.75" x14ac:dyDescent="0.2">
      <c r="A39" s="7" t="s">
        <v>67</v>
      </c>
      <c r="C39" s="22">
        <v>3000000</v>
      </c>
      <c r="D39" s="19"/>
      <c r="E39" s="22">
        <v>557856315</v>
      </c>
      <c r="F39" s="19"/>
      <c r="G39" s="22">
        <v>300077247</v>
      </c>
      <c r="H39" s="19"/>
      <c r="I39" s="22">
        <v>257779068</v>
      </c>
      <c r="J39" s="19"/>
      <c r="K39" s="22">
        <v>3000000</v>
      </c>
      <c r="L39" s="19"/>
      <c r="M39" s="22">
        <v>557856315</v>
      </c>
      <c r="N39" s="19"/>
      <c r="O39" s="22">
        <v>300077247</v>
      </c>
      <c r="P39" s="19"/>
      <c r="Q39" s="21">
        <v>257779068</v>
      </c>
      <c r="R39" s="54"/>
      <c r="S39" s="54"/>
    </row>
    <row r="40" spans="1:19" ht="18.75" x14ac:dyDescent="0.2">
      <c r="A40" s="7" t="s">
        <v>66</v>
      </c>
      <c r="C40" s="22">
        <v>3138000</v>
      </c>
      <c r="D40" s="19"/>
      <c r="E40" s="22">
        <v>3093271277</v>
      </c>
      <c r="F40" s="19"/>
      <c r="G40" s="22">
        <v>2825008248</v>
      </c>
      <c r="H40" s="19"/>
      <c r="I40" s="22">
        <v>268263029</v>
      </c>
      <c r="J40" s="19"/>
      <c r="K40" s="22">
        <v>3138000</v>
      </c>
      <c r="L40" s="19"/>
      <c r="M40" s="22">
        <v>3093271277</v>
      </c>
      <c r="N40" s="19"/>
      <c r="O40" s="22">
        <v>2825008248</v>
      </c>
      <c r="P40" s="19"/>
      <c r="Q40" s="21">
        <v>268263029</v>
      </c>
      <c r="R40" s="54"/>
      <c r="S40" s="54"/>
    </row>
    <row r="41" spans="1:19" ht="18.75" x14ac:dyDescent="0.2">
      <c r="A41" s="7" t="s">
        <v>21</v>
      </c>
      <c r="C41" s="22">
        <v>12000000</v>
      </c>
      <c r="D41" s="19"/>
      <c r="E41" s="22">
        <v>50866898400</v>
      </c>
      <c r="F41" s="19"/>
      <c r="G41" s="22">
        <v>11460522453</v>
      </c>
      <c r="H41" s="19"/>
      <c r="I41" s="22">
        <v>39406375947</v>
      </c>
      <c r="J41" s="19"/>
      <c r="K41" s="22">
        <v>12000000</v>
      </c>
      <c r="L41" s="19"/>
      <c r="M41" s="22">
        <v>50866898400</v>
      </c>
      <c r="N41" s="19"/>
      <c r="O41" s="22">
        <v>38226766544</v>
      </c>
      <c r="P41" s="19"/>
      <c r="Q41" s="21">
        <v>12640131856</v>
      </c>
      <c r="R41" s="54"/>
      <c r="S41" s="54"/>
    </row>
    <row r="42" spans="1:19" ht="18.75" x14ac:dyDescent="0.2">
      <c r="A42" s="7" t="s">
        <v>19</v>
      </c>
      <c r="C42" s="22">
        <v>4546882</v>
      </c>
      <c r="D42" s="63"/>
      <c r="E42" s="22">
        <v>25627425055</v>
      </c>
      <c r="F42" s="63"/>
      <c r="G42" s="22">
        <v>28301075515</v>
      </c>
      <c r="H42" s="63"/>
      <c r="I42" s="22">
        <v>-2673650459</v>
      </c>
      <c r="J42" s="63"/>
      <c r="K42" s="22">
        <v>4546882</v>
      </c>
      <c r="L42" s="63"/>
      <c r="M42" s="22">
        <v>25627425055</v>
      </c>
      <c r="N42" s="63"/>
      <c r="O42" s="22">
        <v>35522941252</v>
      </c>
      <c r="P42" s="63"/>
      <c r="Q42" s="21">
        <v>-9895516196</v>
      </c>
      <c r="R42" s="54"/>
      <c r="S42" s="54"/>
    </row>
    <row r="43" spans="1:19" ht="18.75" x14ac:dyDescent="0.2">
      <c r="A43" s="7" t="s">
        <v>65</v>
      </c>
      <c r="C43" s="22">
        <v>16670000</v>
      </c>
      <c r="D43" s="63"/>
      <c r="E43" s="22">
        <v>10149415852</v>
      </c>
      <c r="F43" s="63"/>
      <c r="G43" s="22">
        <v>5594357196</v>
      </c>
      <c r="H43" s="63"/>
      <c r="I43" s="22">
        <v>4555058656</v>
      </c>
      <c r="J43" s="63"/>
      <c r="K43" s="22">
        <v>16670000</v>
      </c>
      <c r="L43" s="63"/>
      <c r="M43" s="22">
        <v>7224626001</v>
      </c>
      <c r="N43" s="63"/>
      <c r="O43" s="22">
        <v>5594357196</v>
      </c>
      <c r="P43" s="63"/>
      <c r="Q43" s="21">
        <v>1630268805</v>
      </c>
      <c r="R43" s="54"/>
      <c r="S43" s="54"/>
    </row>
    <row r="44" spans="1:19" ht="18.75" x14ac:dyDescent="0.2">
      <c r="A44" s="7" t="s">
        <v>54</v>
      </c>
      <c r="C44" s="22">
        <v>101000</v>
      </c>
      <c r="D44" s="19"/>
      <c r="E44" s="22">
        <v>2156571594</v>
      </c>
      <c r="F44" s="19"/>
      <c r="G44" s="22">
        <v>2213799052</v>
      </c>
      <c r="H44" s="19"/>
      <c r="I44" s="22">
        <v>-57227458</v>
      </c>
      <c r="J44" s="19"/>
      <c r="K44" s="22">
        <v>101000</v>
      </c>
      <c r="L44" s="19"/>
      <c r="M44" s="22">
        <v>2156571594</v>
      </c>
      <c r="N44" s="19"/>
      <c r="O44" s="22">
        <v>1922461002</v>
      </c>
      <c r="P44" s="19"/>
      <c r="Q44" s="21">
        <v>234110592</v>
      </c>
      <c r="R44" s="54"/>
      <c r="S44" s="54"/>
    </row>
    <row r="45" spans="1:19" ht="18.75" x14ac:dyDescent="0.2">
      <c r="A45" s="7" t="s">
        <v>60</v>
      </c>
      <c r="C45" s="22">
        <v>44000</v>
      </c>
      <c r="D45" s="19"/>
      <c r="E45" s="22">
        <v>11261099</v>
      </c>
      <c r="F45" s="19"/>
      <c r="G45" s="22">
        <v>21961652</v>
      </c>
      <c r="H45" s="19"/>
      <c r="I45" s="22">
        <v>-10700552</v>
      </c>
      <c r="J45" s="19"/>
      <c r="K45" s="22">
        <v>44000</v>
      </c>
      <c r="L45" s="19"/>
      <c r="M45" s="22">
        <v>11261099</v>
      </c>
      <c r="N45" s="19"/>
      <c r="O45" s="22">
        <v>21961652</v>
      </c>
      <c r="P45" s="19"/>
      <c r="Q45" s="21">
        <v>-10700552</v>
      </c>
      <c r="R45" s="54"/>
      <c r="S45" s="54"/>
    </row>
    <row r="46" spans="1:19" ht="18.75" x14ac:dyDescent="0.2">
      <c r="A46" s="7" t="s">
        <v>57</v>
      </c>
      <c r="C46" s="22">
        <v>6051000</v>
      </c>
      <c r="D46" s="19"/>
      <c r="E46" s="22">
        <v>3182006422</v>
      </c>
      <c r="F46" s="19"/>
      <c r="G46" s="22">
        <v>3478945592</v>
      </c>
      <c r="H46" s="19"/>
      <c r="I46" s="22">
        <v>-296939169</v>
      </c>
      <c r="J46" s="19"/>
      <c r="K46" s="22">
        <v>6051000</v>
      </c>
      <c r="L46" s="19"/>
      <c r="M46" s="22">
        <v>3182006422</v>
      </c>
      <c r="N46" s="19"/>
      <c r="O46" s="22">
        <v>3478945592</v>
      </c>
      <c r="P46" s="19"/>
      <c r="Q46" s="21">
        <v>-296939169</v>
      </c>
      <c r="R46" s="54"/>
      <c r="S46" s="54"/>
    </row>
    <row r="47" spans="1:19" ht="18.75" x14ac:dyDescent="0.2">
      <c r="A47" s="7" t="s">
        <v>74</v>
      </c>
      <c r="C47" s="22">
        <v>3184000</v>
      </c>
      <c r="D47" s="19"/>
      <c r="E47" s="22">
        <v>2403300990</v>
      </c>
      <c r="F47" s="19"/>
      <c r="G47" s="22">
        <v>636963975</v>
      </c>
      <c r="H47" s="19"/>
      <c r="I47" s="22">
        <v>1766337015</v>
      </c>
      <c r="J47" s="19"/>
      <c r="K47" s="22">
        <v>3184000</v>
      </c>
      <c r="L47" s="19"/>
      <c r="M47" s="22">
        <v>2403300990</v>
      </c>
      <c r="N47" s="19"/>
      <c r="O47" s="22">
        <v>636963975</v>
      </c>
      <c r="P47" s="19"/>
      <c r="Q47" s="21">
        <v>1766337015</v>
      </c>
      <c r="R47" s="54"/>
      <c r="S47" s="54"/>
    </row>
    <row r="48" spans="1:19" ht="18.75" x14ac:dyDescent="0.2">
      <c r="A48" s="7" t="s">
        <v>33</v>
      </c>
      <c r="C48" s="22">
        <v>53200000</v>
      </c>
      <c r="D48" s="19"/>
      <c r="E48" s="22">
        <v>76733900460</v>
      </c>
      <c r="F48" s="19"/>
      <c r="G48" s="22">
        <v>73402242480</v>
      </c>
      <c r="H48" s="19"/>
      <c r="I48" s="22">
        <v>3331657980</v>
      </c>
      <c r="J48" s="19"/>
      <c r="K48" s="22">
        <v>53200000</v>
      </c>
      <c r="L48" s="19"/>
      <c r="M48" s="22">
        <v>76733900460</v>
      </c>
      <c r="N48" s="19"/>
      <c r="O48" s="22">
        <v>67429279964</v>
      </c>
      <c r="P48" s="19"/>
      <c r="Q48" s="21">
        <v>9304620496</v>
      </c>
      <c r="R48" s="54"/>
      <c r="S48" s="54"/>
    </row>
    <row r="49" spans="1:19" ht="18.75" x14ac:dyDescent="0.2">
      <c r="A49" s="7" t="s">
        <v>45</v>
      </c>
      <c r="C49" s="22">
        <v>211823920</v>
      </c>
      <c r="D49" s="19"/>
      <c r="E49" s="22">
        <v>529988499840</v>
      </c>
      <c r="F49" s="19"/>
      <c r="G49" s="22">
        <v>424321112307</v>
      </c>
      <c r="H49" s="19"/>
      <c r="I49" s="22">
        <v>105667387533</v>
      </c>
      <c r="J49" s="19"/>
      <c r="K49" s="22">
        <v>211823920</v>
      </c>
      <c r="L49" s="19"/>
      <c r="M49" s="22">
        <v>529988499840</v>
      </c>
      <c r="N49" s="19"/>
      <c r="O49" s="22">
        <v>496253980632</v>
      </c>
      <c r="P49" s="19"/>
      <c r="Q49" s="21">
        <v>33734519208</v>
      </c>
      <c r="R49" s="54"/>
      <c r="S49" s="54"/>
    </row>
    <row r="50" spans="1:19" ht="18.75" x14ac:dyDescent="0.2">
      <c r="A50" s="7" t="s">
        <v>28</v>
      </c>
      <c r="C50" s="22">
        <v>6003000</v>
      </c>
      <c r="D50" s="19"/>
      <c r="E50" s="22">
        <v>4801163382</v>
      </c>
      <c r="F50" s="19"/>
      <c r="G50" s="22">
        <v>4201118345</v>
      </c>
      <c r="H50" s="19"/>
      <c r="I50" s="22">
        <v>600045037</v>
      </c>
      <c r="J50" s="19"/>
      <c r="K50" s="22">
        <v>6003000</v>
      </c>
      <c r="L50" s="19"/>
      <c r="M50" s="22">
        <v>4801163382</v>
      </c>
      <c r="N50" s="19"/>
      <c r="O50" s="22">
        <v>1805403974</v>
      </c>
      <c r="P50" s="19"/>
      <c r="Q50" s="21">
        <v>2995759408</v>
      </c>
      <c r="R50" s="54"/>
      <c r="S50" s="54"/>
    </row>
    <row r="51" spans="1:19" ht="18.75" x14ac:dyDescent="0.2">
      <c r="A51" s="7" t="s">
        <v>63</v>
      </c>
      <c r="C51" s="22">
        <v>1490000</v>
      </c>
      <c r="D51" s="19"/>
      <c r="E51" s="22">
        <v>2606828568</v>
      </c>
      <c r="F51" s="19"/>
      <c r="G51" s="22">
        <v>571992229</v>
      </c>
      <c r="H51" s="19"/>
      <c r="I51" s="22">
        <v>2034836339</v>
      </c>
      <c r="J51" s="19"/>
      <c r="K51" s="22">
        <v>1490000</v>
      </c>
      <c r="L51" s="19"/>
      <c r="M51" s="22">
        <v>2606828568</v>
      </c>
      <c r="N51" s="19"/>
      <c r="O51" s="22">
        <v>571992229</v>
      </c>
      <c r="P51" s="19"/>
      <c r="Q51" s="21">
        <v>2034836339</v>
      </c>
      <c r="R51" s="54"/>
      <c r="S51" s="54"/>
    </row>
    <row r="52" spans="1:19" ht="18.75" x14ac:dyDescent="0.2">
      <c r="A52" s="7" t="s">
        <v>260</v>
      </c>
      <c r="C52" s="22">
        <v>371000</v>
      </c>
      <c r="D52" s="19"/>
      <c r="E52" s="22">
        <v>333839480625</v>
      </c>
      <c r="F52" s="19"/>
      <c r="G52" s="22">
        <v>371041506250</v>
      </c>
      <c r="H52" s="19"/>
      <c r="I52" s="22">
        <v>-37202025625</v>
      </c>
      <c r="J52" s="19"/>
      <c r="K52" s="22">
        <v>371000</v>
      </c>
      <c r="L52" s="19"/>
      <c r="M52" s="22">
        <v>333839480625</v>
      </c>
      <c r="N52" s="19"/>
      <c r="O52" s="22">
        <v>371067243750</v>
      </c>
      <c r="P52" s="19"/>
      <c r="Q52" s="21">
        <v>-37227763125</v>
      </c>
      <c r="R52" s="54"/>
      <c r="S52" s="54"/>
    </row>
    <row r="53" spans="1:19" ht="18.75" x14ac:dyDescent="0.2">
      <c r="A53" s="7" t="s">
        <v>267</v>
      </c>
      <c r="C53" s="22">
        <v>510000</v>
      </c>
      <c r="D53" s="19"/>
      <c r="E53" s="22">
        <v>487911170068</v>
      </c>
      <c r="F53" s="19"/>
      <c r="G53" s="22">
        <v>569864980866</v>
      </c>
      <c r="H53" s="19"/>
      <c r="I53" s="22">
        <v>-81953810797</v>
      </c>
      <c r="J53" s="19"/>
      <c r="K53" s="22">
        <v>510000</v>
      </c>
      <c r="L53" s="19"/>
      <c r="M53" s="22">
        <v>487911170068</v>
      </c>
      <c r="N53" s="19"/>
      <c r="O53" s="22">
        <v>510087233416</v>
      </c>
      <c r="P53" s="19"/>
      <c r="Q53" s="21">
        <v>-22176063347</v>
      </c>
      <c r="R53" s="54"/>
      <c r="S53" s="54"/>
    </row>
    <row r="54" spans="1:19" ht="18.75" x14ac:dyDescent="0.2">
      <c r="A54" s="7" t="s">
        <v>410</v>
      </c>
      <c r="C54" s="22">
        <v>11080000</v>
      </c>
      <c r="D54" s="19"/>
      <c r="E54" s="22">
        <v>1340334774</v>
      </c>
      <c r="F54" s="19"/>
      <c r="G54" s="22">
        <v>1966959548</v>
      </c>
      <c r="H54" s="19"/>
      <c r="I54" s="22">
        <v>-626624774</v>
      </c>
      <c r="J54" s="19"/>
      <c r="K54" s="22">
        <v>11080000</v>
      </c>
      <c r="L54" s="19"/>
      <c r="M54" s="22">
        <v>1340334774</v>
      </c>
      <c r="N54" s="19"/>
      <c r="O54" s="22">
        <v>1966959548</v>
      </c>
      <c r="P54" s="19"/>
      <c r="Q54" s="21">
        <v>-626624774</v>
      </c>
      <c r="R54" s="54"/>
      <c r="S54" s="54"/>
    </row>
    <row r="55" spans="1:19" ht="18.75" x14ac:dyDescent="0.2">
      <c r="A55" s="7" t="s">
        <v>390</v>
      </c>
      <c r="C55" s="22">
        <v>48710000</v>
      </c>
      <c r="D55" s="19"/>
      <c r="E55" s="22">
        <v>11443902436</v>
      </c>
      <c r="F55" s="19"/>
      <c r="G55" s="22">
        <v>25134436098</v>
      </c>
      <c r="H55" s="19"/>
      <c r="I55" s="22">
        <v>-13690533662</v>
      </c>
      <c r="J55" s="19"/>
      <c r="K55" s="22">
        <v>48710000</v>
      </c>
      <c r="L55" s="19"/>
      <c r="M55" s="22">
        <v>11443902436</v>
      </c>
      <c r="N55" s="19"/>
      <c r="O55" s="22">
        <v>19075271761</v>
      </c>
      <c r="P55" s="19"/>
      <c r="Q55" s="21">
        <v>-7631369325</v>
      </c>
      <c r="R55" s="54"/>
      <c r="S55" s="54"/>
    </row>
    <row r="56" spans="1:19" ht="18.75" x14ac:dyDescent="0.2">
      <c r="A56" s="7" t="s">
        <v>411</v>
      </c>
      <c r="C56" s="22">
        <v>7000</v>
      </c>
      <c r="D56" s="19"/>
      <c r="E56" s="22">
        <v>4198918</v>
      </c>
      <c r="F56" s="19"/>
      <c r="G56" s="22">
        <v>5247836</v>
      </c>
      <c r="H56" s="19"/>
      <c r="I56" s="22">
        <v>-1048918</v>
      </c>
      <c r="J56" s="19"/>
      <c r="K56" s="22">
        <v>7000</v>
      </c>
      <c r="L56" s="19"/>
      <c r="M56" s="22">
        <v>4198918</v>
      </c>
      <c r="N56" s="19"/>
      <c r="O56" s="22">
        <v>5247836</v>
      </c>
      <c r="P56" s="19"/>
      <c r="Q56" s="21">
        <v>-1048918</v>
      </c>
      <c r="R56" s="54"/>
      <c r="S56" s="54"/>
    </row>
    <row r="57" spans="1:19" ht="18.75" x14ac:dyDescent="0.2">
      <c r="A57" s="7" t="s">
        <v>389</v>
      </c>
      <c r="C57" s="22">
        <v>69831000</v>
      </c>
      <c r="D57" s="19"/>
      <c r="E57" s="22">
        <v>37489590943</v>
      </c>
      <c r="F57" s="19"/>
      <c r="G57" s="22">
        <v>58295248379</v>
      </c>
      <c r="H57" s="19"/>
      <c r="I57" s="22">
        <v>-20805657436</v>
      </c>
      <c r="J57" s="19"/>
      <c r="K57" s="22">
        <v>69831000</v>
      </c>
      <c r="L57" s="19"/>
      <c r="M57" s="22">
        <v>37489590943</v>
      </c>
      <c r="N57" s="19"/>
      <c r="O57" s="22">
        <v>57556505041</v>
      </c>
      <c r="P57" s="19"/>
      <c r="Q57" s="21">
        <v>-20066914098</v>
      </c>
      <c r="R57" s="54"/>
      <c r="S57" s="54"/>
    </row>
    <row r="58" spans="1:19" ht="18.75" x14ac:dyDescent="0.2">
      <c r="A58" s="7" t="s">
        <v>412</v>
      </c>
      <c r="C58" s="22">
        <v>6000</v>
      </c>
      <c r="D58" s="19"/>
      <c r="E58" s="22">
        <v>3347137</v>
      </c>
      <c r="F58" s="19"/>
      <c r="G58" s="22">
        <v>4078948</v>
      </c>
      <c r="H58" s="19"/>
      <c r="I58" s="22">
        <v>-731811</v>
      </c>
      <c r="J58" s="19"/>
      <c r="K58" s="22">
        <v>6000</v>
      </c>
      <c r="L58" s="19"/>
      <c r="M58" s="22">
        <v>3347137</v>
      </c>
      <c r="N58" s="19"/>
      <c r="O58" s="22">
        <v>4054275</v>
      </c>
      <c r="P58" s="19"/>
      <c r="Q58" s="21">
        <v>-707138</v>
      </c>
      <c r="R58" s="54"/>
      <c r="S58" s="54"/>
    </row>
    <row r="59" spans="1:19" ht="18.75" x14ac:dyDescent="0.2">
      <c r="A59" s="7" t="s">
        <v>398</v>
      </c>
      <c r="C59" s="22">
        <v>41970000</v>
      </c>
      <c r="D59" s="19"/>
      <c r="E59" s="22">
        <v>1342694167</v>
      </c>
      <c r="F59" s="19"/>
      <c r="G59" s="22">
        <v>1402205377</v>
      </c>
      <c r="H59" s="19"/>
      <c r="I59" s="22">
        <v>-59511210</v>
      </c>
      <c r="J59" s="19"/>
      <c r="K59" s="22">
        <v>41970000</v>
      </c>
      <c r="L59" s="19"/>
      <c r="M59" s="22">
        <v>1342694167</v>
      </c>
      <c r="N59" s="19"/>
      <c r="O59" s="22">
        <v>1402205377</v>
      </c>
      <c r="P59" s="19"/>
      <c r="Q59" s="21">
        <v>-59511210</v>
      </c>
      <c r="R59" s="54"/>
      <c r="S59" s="54"/>
    </row>
    <row r="60" spans="1:19" ht="18.75" x14ac:dyDescent="0.2">
      <c r="A60" s="7" t="s">
        <v>413</v>
      </c>
      <c r="C60" s="22">
        <v>1000</v>
      </c>
      <c r="D60" s="19"/>
      <c r="E60" s="22">
        <v>443885</v>
      </c>
      <c r="F60" s="19"/>
      <c r="G60" s="22">
        <v>537770</v>
      </c>
      <c r="H60" s="19"/>
      <c r="I60" s="22">
        <v>-93885</v>
      </c>
      <c r="J60" s="19"/>
      <c r="K60" s="22">
        <v>1000</v>
      </c>
      <c r="L60" s="19"/>
      <c r="M60" s="22">
        <v>443885</v>
      </c>
      <c r="N60" s="19"/>
      <c r="O60" s="22">
        <v>537770</v>
      </c>
      <c r="P60" s="19"/>
      <c r="Q60" s="21">
        <v>-93885</v>
      </c>
      <c r="R60" s="54"/>
      <c r="S60" s="54"/>
    </row>
    <row r="61" spans="1:19" ht="18.75" x14ac:dyDescent="0.2">
      <c r="A61" s="7" t="s">
        <v>414</v>
      </c>
      <c r="C61" s="22">
        <v>310400000</v>
      </c>
      <c r="D61" s="19"/>
      <c r="E61" s="22">
        <v>32583607560</v>
      </c>
      <c r="F61" s="19"/>
      <c r="G61" s="22">
        <v>54691424194</v>
      </c>
      <c r="H61" s="19"/>
      <c r="I61" s="22">
        <v>-22107816634</v>
      </c>
      <c r="J61" s="19"/>
      <c r="K61" s="22">
        <v>310400000</v>
      </c>
      <c r="L61" s="19"/>
      <c r="M61" s="22">
        <v>32583607560</v>
      </c>
      <c r="N61" s="19"/>
      <c r="O61" s="22">
        <v>53712735120</v>
      </c>
      <c r="P61" s="19"/>
      <c r="Q61" s="21">
        <v>-21129127560</v>
      </c>
      <c r="R61" s="54"/>
      <c r="S61" s="54"/>
    </row>
    <row r="62" spans="1:19" ht="18.75" x14ac:dyDescent="0.2">
      <c r="A62" s="7" t="s">
        <v>415</v>
      </c>
      <c r="C62" s="22">
        <v>500000</v>
      </c>
      <c r="D62" s="19"/>
      <c r="E62" s="22">
        <v>29992275</v>
      </c>
      <c r="F62" s="19"/>
      <c r="G62" s="22">
        <v>29992275</v>
      </c>
      <c r="H62" s="19"/>
      <c r="I62" s="22">
        <v>0</v>
      </c>
      <c r="J62" s="19"/>
      <c r="K62" s="22">
        <v>500000</v>
      </c>
      <c r="L62" s="19"/>
      <c r="M62" s="22">
        <v>29992275</v>
      </c>
      <c r="N62" s="19"/>
      <c r="O62" s="22">
        <v>29484550</v>
      </c>
      <c r="P62" s="19"/>
      <c r="Q62" s="21">
        <v>507725</v>
      </c>
      <c r="R62" s="54"/>
      <c r="S62" s="54"/>
    </row>
    <row r="63" spans="1:19" ht="18.75" x14ac:dyDescent="0.2">
      <c r="A63" s="7" t="s">
        <v>388</v>
      </c>
      <c r="C63" s="22">
        <v>78605000</v>
      </c>
      <c r="D63" s="19"/>
      <c r="E63" s="22">
        <v>5265178867</v>
      </c>
      <c r="F63" s="19"/>
      <c r="G63" s="22">
        <v>9895249584</v>
      </c>
      <c r="H63" s="19"/>
      <c r="I63" s="22">
        <v>-4630070717</v>
      </c>
      <c r="J63" s="19"/>
      <c r="K63" s="22">
        <v>78605000</v>
      </c>
      <c r="L63" s="19"/>
      <c r="M63" s="22">
        <v>5265178867</v>
      </c>
      <c r="N63" s="19"/>
      <c r="O63" s="22">
        <v>8847730930</v>
      </c>
      <c r="P63" s="19"/>
      <c r="Q63" s="21">
        <v>-3582552063</v>
      </c>
      <c r="R63" s="54"/>
      <c r="S63" s="54"/>
    </row>
    <row r="64" spans="1:19" ht="18.75" x14ac:dyDescent="0.2">
      <c r="A64" s="7" t="s">
        <v>416</v>
      </c>
      <c r="C64" s="22">
        <v>3307000</v>
      </c>
      <c r="D64" s="19"/>
      <c r="E64" s="22">
        <v>2390345327</v>
      </c>
      <c r="F64" s="19"/>
      <c r="G64" s="22">
        <v>3970530198</v>
      </c>
      <c r="H64" s="19"/>
      <c r="I64" s="22">
        <v>-1580184871</v>
      </c>
      <c r="J64" s="19"/>
      <c r="K64" s="22">
        <v>3307000</v>
      </c>
      <c r="L64" s="19"/>
      <c r="M64" s="22">
        <v>2390345327</v>
      </c>
      <c r="N64" s="19"/>
      <c r="O64" s="22">
        <v>3804010654</v>
      </c>
      <c r="P64" s="19"/>
      <c r="Q64" s="21">
        <v>-1413665327</v>
      </c>
      <c r="R64" s="54"/>
      <c r="S64" s="54"/>
    </row>
    <row r="65" spans="1:19" ht="18.75" x14ac:dyDescent="0.2">
      <c r="A65" s="7" t="s">
        <v>417</v>
      </c>
      <c r="C65" s="22">
        <v>18171000</v>
      </c>
      <c r="D65" s="19"/>
      <c r="E65" s="22">
        <v>12861755244</v>
      </c>
      <c r="F65" s="19"/>
      <c r="G65" s="22">
        <v>21390812842</v>
      </c>
      <c r="H65" s="19"/>
      <c r="I65" s="22">
        <v>-8529057598</v>
      </c>
      <c r="J65" s="19"/>
      <c r="K65" s="22">
        <v>18171000</v>
      </c>
      <c r="L65" s="19"/>
      <c r="M65" s="22">
        <v>12861755244</v>
      </c>
      <c r="N65" s="19"/>
      <c r="O65" s="22">
        <v>21405226488</v>
      </c>
      <c r="P65" s="19"/>
      <c r="Q65" s="21">
        <v>-8543471244</v>
      </c>
      <c r="R65" s="54"/>
      <c r="S65" s="54"/>
    </row>
    <row r="66" spans="1:19" ht="18.75" x14ac:dyDescent="0.2">
      <c r="A66" s="7" t="s">
        <v>418</v>
      </c>
      <c r="C66" s="22">
        <v>50000</v>
      </c>
      <c r="D66" s="19"/>
      <c r="E66" s="22">
        <v>13496523</v>
      </c>
      <c r="F66" s="19"/>
      <c r="G66" s="22">
        <v>13496523</v>
      </c>
      <c r="H66" s="19"/>
      <c r="I66" s="22">
        <v>0</v>
      </c>
      <c r="J66" s="19"/>
      <c r="K66" s="22">
        <v>50000</v>
      </c>
      <c r="L66" s="19"/>
      <c r="M66" s="22">
        <v>13496523</v>
      </c>
      <c r="N66" s="19"/>
      <c r="O66" s="22">
        <v>14093046</v>
      </c>
      <c r="P66" s="19"/>
      <c r="Q66" s="21">
        <v>-596523</v>
      </c>
      <c r="R66" s="54"/>
      <c r="S66" s="54"/>
    </row>
    <row r="67" spans="1:19" ht="18.75" x14ac:dyDescent="0.2">
      <c r="A67" s="7" t="s">
        <v>401</v>
      </c>
      <c r="C67" s="22">
        <v>104406000</v>
      </c>
      <c r="D67" s="19"/>
      <c r="E67" s="22">
        <v>14299938817</v>
      </c>
      <c r="F67" s="19"/>
      <c r="G67" s="22">
        <v>22146306863</v>
      </c>
      <c r="H67" s="19"/>
      <c r="I67" s="22">
        <v>-7846368046</v>
      </c>
      <c r="J67" s="19"/>
      <c r="K67" s="22">
        <v>104406000</v>
      </c>
      <c r="L67" s="19"/>
      <c r="M67" s="22">
        <v>14299938817</v>
      </c>
      <c r="N67" s="19"/>
      <c r="O67" s="22">
        <v>22830166303</v>
      </c>
      <c r="P67" s="19"/>
      <c r="Q67" s="21">
        <v>-8530227486</v>
      </c>
      <c r="R67" s="54"/>
      <c r="S67" s="54"/>
    </row>
    <row r="68" spans="1:19" ht="18.75" x14ac:dyDescent="0.2">
      <c r="A68" s="7" t="s">
        <v>419</v>
      </c>
      <c r="C68" s="22">
        <v>300000</v>
      </c>
      <c r="D68" s="19"/>
      <c r="E68" s="22">
        <v>56085554</v>
      </c>
      <c r="F68" s="19"/>
      <c r="G68" s="22">
        <v>55171109</v>
      </c>
      <c r="H68" s="19"/>
      <c r="I68" s="22">
        <v>914445</v>
      </c>
      <c r="J68" s="19"/>
      <c r="K68" s="22">
        <v>300000</v>
      </c>
      <c r="L68" s="19"/>
      <c r="M68" s="22">
        <v>56085554</v>
      </c>
      <c r="N68" s="19"/>
      <c r="O68" s="22">
        <v>55171109</v>
      </c>
      <c r="P68" s="19"/>
      <c r="Q68" s="21">
        <v>914445</v>
      </c>
      <c r="R68" s="54"/>
      <c r="S68" s="54"/>
    </row>
    <row r="69" spans="1:19" ht="18.75" x14ac:dyDescent="0.2">
      <c r="A69" s="7" t="s">
        <v>420</v>
      </c>
      <c r="C69" s="22">
        <v>438000</v>
      </c>
      <c r="D69" s="19"/>
      <c r="E69" s="22">
        <v>143627006</v>
      </c>
      <c r="F69" s="19"/>
      <c r="G69" s="22">
        <v>245206013</v>
      </c>
      <c r="H69" s="19"/>
      <c r="I69" s="22">
        <v>-101579007</v>
      </c>
      <c r="J69" s="19"/>
      <c r="K69" s="22">
        <v>438000</v>
      </c>
      <c r="L69" s="19"/>
      <c r="M69" s="22">
        <v>143627006</v>
      </c>
      <c r="N69" s="19"/>
      <c r="O69" s="22">
        <v>245206013</v>
      </c>
      <c r="P69" s="19"/>
      <c r="Q69" s="21">
        <v>-101579007</v>
      </c>
      <c r="R69" s="54"/>
      <c r="S69" s="54"/>
    </row>
    <row r="70" spans="1:19" ht="18.75" x14ac:dyDescent="0.2">
      <c r="A70" s="7" t="s">
        <v>407</v>
      </c>
      <c r="C70" s="22">
        <v>4595000</v>
      </c>
      <c r="D70" s="19"/>
      <c r="E70" s="22">
        <v>298598091</v>
      </c>
      <c r="F70" s="19"/>
      <c r="G70" s="22">
        <v>342185869</v>
      </c>
      <c r="H70" s="19"/>
      <c r="I70" s="22">
        <v>-43587778</v>
      </c>
      <c r="J70" s="19"/>
      <c r="K70" s="22">
        <v>4595000</v>
      </c>
      <c r="L70" s="19"/>
      <c r="M70" s="22">
        <v>298598091</v>
      </c>
      <c r="N70" s="19"/>
      <c r="O70" s="22">
        <v>230265510</v>
      </c>
      <c r="P70" s="19"/>
      <c r="Q70" s="21">
        <v>68332581</v>
      </c>
      <c r="R70" s="54"/>
      <c r="S70" s="54"/>
    </row>
    <row r="71" spans="1:19" ht="18.75" x14ac:dyDescent="0.2">
      <c r="A71" s="7" t="s">
        <v>421</v>
      </c>
      <c r="C71" s="22">
        <v>264000</v>
      </c>
      <c r="D71" s="19"/>
      <c r="E71" s="22">
        <v>244664982</v>
      </c>
      <c r="F71" s="19"/>
      <c r="G71" s="22">
        <v>410000870</v>
      </c>
      <c r="H71" s="19"/>
      <c r="I71" s="22">
        <v>-165335888</v>
      </c>
      <c r="J71" s="19"/>
      <c r="K71" s="22">
        <v>264000</v>
      </c>
      <c r="L71" s="19"/>
      <c r="M71" s="22">
        <v>244664982</v>
      </c>
      <c r="N71" s="19"/>
      <c r="O71" s="22">
        <v>408019964</v>
      </c>
      <c r="P71" s="19"/>
      <c r="Q71" s="21">
        <v>-163354982</v>
      </c>
      <c r="R71" s="54"/>
      <c r="S71" s="54"/>
    </row>
    <row r="72" spans="1:19" ht="18.75" x14ac:dyDescent="0.2">
      <c r="A72" s="7" t="s">
        <v>422</v>
      </c>
      <c r="C72" s="22">
        <v>650000</v>
      </c>
      <c r="D72" s="19"/>
      <c r="E72" s="22">
        <v>149461503</v>
      </c>
      <c r="F72" s="19"/>
      <c r="G72" s="22">
        <v>201423006</v>
      </c>
      <c r="H72" s="19"/>
      <c r="I72" s="22">
        <v>-51961503</v>
      </c>
      <c r="J72" s="19"/>
      <c r="K72" s="22">
        <v>650000</v>
      </c>
      <c r="L72" s="19"/>
      <c r="M72" s="22">
        <v>149461503</v>
      </c>
      <c r="N72" s="19"/>
      <c r="O72" s="22">
        <v>201423006</v>
      </c>
      <c r="P72" s="19"/>
      <c r="Q72" s="21">
        <v>-51961503</v>
      </c>
      <c r="R72" s="54"/>
      <c r="S72" s="54"/>
    </row>
    <row r="73" spans="1:19" ht="18.75" x14ac:dyDescent="0.2">
      <c r="A73" s="7" t="s">
        <v>423</v>
      </c>
      <c r="C73" s="22">
        <v>3298000</v>
      </c>
      <c r="D73" s="19"/>
      <c r="E73" s="22">
        <v>1305671702</v>
      </c>
      <c r="F73" s="19"/>
      <c r="G73" s="22">
        <v>2383267404</v>
      </c>
      <c r="H73" s="19"/>
      <c r="I73" s="22">
        <v>-1077595702</v>
      </c>
      <c r="J73" s="19"/>
      <c r="K73" s="22">
        <v>3298000</v>
      </c>
      <c r="L73" s="19"/>
      <c r="M73" s="22">
        <v>1305671702</v>
      </c>
      <c r="N73" s="19"/>
      <c r="O73" s="22">
        <v>2383267404</v>
      </c>
      <c r="P73" s="19"/>
      <c r="Q73" s="21">
        <v>-1077595702</v>
      </c>
      <c r="R73" s="54"/>
      <c r="S73" s="54"/>
    </row>
    <row r="74" spans="1:19" ht="19.5" thickBot="1" x14ac:dyDescent="0.25">
      <c r="A74" s="65" t="s">
        <v>741</v>
      </c>
      <c r="C74" s="53">
        <f>SUM(C8:C73)</f>
        <v>2478947561</v>
      </c>
      <c r="D74" s="19"/>
      <c r="E74" s="53">
        <f>SUM(E8:E73)</f>
        <v>4318325887909</v>
      </c>
      <c r="F74" s="19"/>
      <c r="G74" s="53">
        <f>SUM(G8:G73)</f>
        <v>3852727309569</v>
      </c>
      <c r="H74" s="19"/>
      <c r="I74" s="53">
        <f>SUM(I8:I73)</f>
        <v>465598578349</v>
      </c>
      <c r="J74" s="19"/>
      <c r="K74" s="53">
        <f>SUM(K8:K73)</f>
        <v>2478947561</v>
      </c>
      <c r="L74" s="19"/>
      <c r="M74" s="53">
        <f>SUM(M8:M73)</f>
        <v>4315401098058</v>
      </c>
      <c r="N74" s="19"/>
      <c r="O74" s="53">
        <f>SUM(O8:O73)</f>
        <v>4264681825277</v>
      </c>
      <c r="P74" s="19"/>
      <c r="Q74" s="53">
        <f>SUM(Q8:Q73)</f>
        <v>50719272793</v>
      </c>
      <c r="R74" s="54"/>
      <c r="S74" s="54"/>
    </row>
    <row r="75" spans="1:19" ht="19.5" thickTop="1" x14ac:dyDescent="0.2">
      <c r="A75" s="187">
        <v>25</v>
      </c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54"/>
      <c r="S75" s="54"/>
    </row>
    <row r="76" spans="1:19" ht="19.5" customHeight="1" x14ac:dyDescent="0.2">
      <c r="A76" s="180" t="s">
        <v>0</v>
      </c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54"/>
      <c r="S76" s="54"/>
    </row>
    <row r="77" spans="1:19" ht="19.5" customHeight="1" x14ac:dyDescent="0.2">
      <c r="A77" s="180" t="s">
        <v>296</v>
      </c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54"/>
      <c r="S77" s="54"/>
    </row>
    <row r="78" spans="1:19" ht="19.5" customHeight="1" x14ac:dyDescent="0.2">
      <c r="A78" s="180" t="s">
        <v>2</v>
      </c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54"/>
      <c r="S78" s="54"/>
    </row>
    <row r="79" spans="1:19" ht="24" x14ac:dyDescent="0.2">
      <c r="A79" s="165" t="s">
        <v>408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54"/>
      <c r="S79" s="54"/>
    </row>
    <row r="80" spans="1:19" ht="21" x14ac:dyDescent="0.2">
      <c r="A80" s="178" t="s">
        <v>299</v>
      </c>
      <c r="C80" s="178" t="s">
        <v>313</v>
      </c>
      <c r="D80" s="178"/>
      <c r="E80" s="178"/>
      <c r="F80" s="178"/>
      <c r="G80" s="178"/>
      <c r="H80" s="178"/>
      <c r="I80" s="178"/>
      <c r="K80" s="178" t="s">
        <v>314</v>
      </c>
      <c r="L80" s="178"/>
      <c r="M80" s="178"/>
      <c r="N80" s="178"/>
      <c r="O80" s="178"/>
      <c r="P80" s="178"/>
      <c r="Q80" s="178"/>
      <c r="R80" s="54"/>
      <c r="S80" s="54"/>
    </row>
    <row r="81" spans="1:19" ht="42" x14ac:dyDescent="0.2">
      <c r="A81" s="178"/>
      <c r="C81" s="15" t="s">
        <v>13</v>
      </c>
      <c r="D81" s="3"/>
      <c r="E81" s="15" t="s">
        <v>15</v>
      </c>
      <c r="F81" s="3"/>
      <c r="G81" s="15" t="s">
        <v>376</v>
      </c>
      <c r="H81" s="3"/>
      <c r="I81" s="15" t="s">
        <v>409</v>
      </c>
      <c r="K81" s="15" t="s">
        <v>13</v>
      </c>
      <c r="L81" s="3"/>
      <c r="M81" s="15" t="s">
        <v>15</v>
      </c>
      <c r="N81" s="3"/>
      <c r="O81" s="15" t="s">
        <v>376</v>
      </c>
      <c r="P81" s="3"/>
      <c r="Q81" s="64" t="s">
        <v>409</v>
      </c>
      <c r="R81" s="54"/>
      <c r="S81" s="54"/>
    </row>
    <row r="82" spans="1:19" ht="18.75" x14ac:dyDescent="0.2">
      <c r="A82" s="7" t="s">
        <v>742</v>
      </c>
      <c r="C82" s="22">
        <f>C74</f>
        <v>2478947561</v>
      </c>
      <c r="D82" s="19"/>
      <c r="E82" s="22">
        <f>E74</f>
        <v>4318325887909</v>
      </c>
      <c r="F82" s="19"/>
      <c r="G82" s="22">
        <f>G74</f>
        <v>3852727309569</v>
      </c>
      <c r="H82" s="19"/>
      <c r="I82" s="22">
        <f>I74</f>
        <v>465598578349</v>
      </c>
      <c r="J82" s="19"/>
      <c r="K82" s="22">
        <f>K74</f>
        <v>2478947561</v>
      </c>
      <c r="L82" s="19"/>
      <c r="M82" s="22">
        <f>M74</f>
        <v>4315401098058</v>
      </c>
      <c r="N82" s="19"/>
      <c r="O82" s="22">
        <f>O74</f>
        <v>4264681825277</v>
      </c>
      <c r="P82" s="19"/>
      <c r="Q82" s="22">
        <f>Q74</f>
        <v>50719272793</v>
      </c>
      <c r="R82" s="54"/>
      <c r="S82" s="54"/>
    </row>
    <row r="83" spans="1:19" ht="18.75" x14ac:dyDescent="0.2">
      <c r="A83" s="7" t="s">
        <v>424</v>
      </c>
      <c r="C83" s="22">
        <v>2665000</v>
      </c>
      <c r="D83" s="19"/>
      <c r="E83" s="22">
        <v>484905104</v>
      </c>
      <c r="F83" s="19"/>
      <c r="G83" s="22">
        <v>434761209</v>
      </c>
      <c r="H83" s="19"/>
      <c r="I83" s="22">
        <v>50143895</v>
      </c>
      <c r="J83" s="19"/>
      <c r="K83" s="22">
        <v>2665000</v>
      </c>
      <c r="L83" s="19"/>
      <c r="M83" s="22">
        <v>484905104</v>
      </c>
      <c r="N83" s="19"/>
      <c r="O83" s="22">
        <v>434761209</v>
      </c>
      <c r="P83" s="19"/>
      <c r="Q83" s="21">
        <v>50143895</v>
      </c>
      <c r="R83" s="54"/>
      <c r="S83" s="54"/>
    </row>
    <row r="84" spans="1:19" ht="18.75" x14ac:dyDescent="0.2">
      <c r="A84" s="7" t="s">
        <v>425</v>
      </c>
      <c r="C84" s="22">
        <v>34000</v>
      </c>
      <c r="D84" s="19"/>
      <c r="E84" s="22">
        <v>9857461</v>
      </c>
      <c r="F84" s="19"/>
      <c r="G84" s="22">
        <v>17334923</v>
      </c>
      <c r="H84" s="19"/>
      <c r="I84" s="22">
        <v>-7477462</v>
      </c>
      <c r="J84" s="19"/>
      <c r="K84" s="22">
        <v>34000</v>
      </c>
      <c r="L84" s="19"/>
      <c r="M84" s="22">
        <v>9857461</v>
      </c>
      <c r="N84" s="19"/>
      <c r="O84" s="22">
        <v>17334923</v>
      </c>
      <c r="P84" s="19"/>
      <c r="Q84" s="21">
        <v>-7477462</v>
      </c>
      <c r="R84" s="54"/>
      <c r="S84" s="54"/>
    </row>
    <row r="85" spans="1:19" ht="18.75" x14ac:dyDescent="0.2">
      <c r="A85" s="7" t="s">
        <v>426</v>
      </c>
      <c r="C85" s="22">
        <v>200000</v>
      </c>
      <c r="D85" s="19"/>
      <c r="E85" s="22">
        <v>29992275</v>
      </c>
      <c r="F85" s="19"/>
      <c r="G85" s="22">
        <v>47984550</v>
      </c>
      <c r="H85" s="19"/>
      <c r="I85" s="22">
        <v>-17992275</v>
      </c>
      <c r="J85" s="19"/>
      <c r="K85" s="22">
        <v>200000</v>
      </c>
      <c r="L85" s="19"/>
      <c r="M85" s="22">
        <v>29992275</v>
      </c>
      <c r="N85" s="19"/>
      <c r="O85" s="22">
        <v>47984550</v>
      </c>
      <c r="P85" s="19"/>
      <c r="Q85" s="21">
        <v>-17992275</v>
      </c>
      <c r="R85" s="54"/>
      <c r="S85" s="54"/>
    </row>
    <row r="86" spans="1:19" ht="18.75" x14ac:dyDescent="0.2">
      <c r="A86" s="7" t="s">
        <v>393</v>
      </c>
      <c r="C86" s="22">
        <v>59798000</v>
      </c>
      <c r="D86" s="19"/>
      <c r="E86" s="22">
        <v>10641303158</v>
      </c>
      <c r="F86" s="19"/>
      <c r="G86" s="22">
        <v>19241158067</v>
      </c>
      <c r="H86" s="19"/>
      <c r="I86" s="22">
        <v>-8599854909</v>
      </c>
      <c r="J86" s="19"/>
      <c r="K86" s="22">
        <v>59798000</v>
      </c>
      <c r="L86" s="19"/>
      <c r="M86" s="22">
        <v>10641303158</v>
      </c>
      <c r="N86" s="19"/>
      <c r="O86" s="22">
        <v>17330949100</v>
      </c>
      <c r="P86" s="19"/>
      <c r="Q86" s="21">
        <v>-6689645942</v>
      </c>
      <c r="R86" s="54"/>
      <c r="S86" s="54"/>
    </row>
    <row r="87" spans="1:19" ht="18.75" x14ac:dyDescent="0.2">
      <c r="A87" s="7" t="s">
        <v>427</v>
      </c>
      <c r="C87" s="22">
        <v>30000</v>
      </c>
      <c r="D87" s="19"/>
      <c r="E87" s="22">
        <v>17395519</v>
      </c>
      <c r="F87" s="19"/>
      <c r="G87" s="22">
        <v>30291038</v>
      </c>
      <c r="H87" s="19"/>
      <c r="I87" s="22">
        <v>-12895519</v>
      </c>
      <c r="J87" s="19"/>
      <c r="K87" s="22">
        <v>30000</v>
      </c>
      <c r="L87" s="19"/>
      <c r="M87" s="22">
        <v>17395519</v>
      </c>
      <c r="N87" s="19"/>
      <c r="O87" s="22">
        <v>30291038</v>
      </c>
      <c r="P87" s="19"/>
      <c r="Q87" s="21">
        <v>-12895519</v>
      </c>
      <c r="R87" s="54"/>
      <c r="S87" s="54"/>
    </row>
    <row r="88" spans="1:19" ht="18.75" x14ac:dyDescent="0.2">
      <c r="A88" s="7" t="s">
        <v>428</v>
      </c>
      <c r="C88" s="22">
        <v>437000</v>
      </c>
      <c r="D88" s="19"/>
      <c r="E88" s="22">
        <v>117085842</v>
      </c>
      <c r="F88" s="19"/>
      <c r="G88" s="22">
        <v>213200073</v>
      </c>
      <c r="H88" s="19"/>
      <c r="I88" s="22">
        <v>-96114231</v>
      </c>
      <c r="J88" s="19"/>
      <c r="K88" s="22">
        <v>437000</v>
      </c>
      <c r="L88" s="19"/>
      <c r="M88" s="22">
        <v>117085842</v>
      </c>
      <c r="N88" s="19"/>
      <c r="O88" s="22">
        <v>177902685</v>
      </c>
      <c r="P88" s="19"/>
      <c r="Q88" s="21">
        <v>-60816843</v>
      </c>
      <c r="R88" s="54"/>
      <c r="S88" s="54"/>
    </row>
    <row r="89" spans="1:19" ht="18.75" x14ac:dyDescent="0.2">
      <c r="A89" s="7" t="s">
        <v>399</v>
      </c>
      <c r="C89" s="22">
        <v>68207000</v>
      </c>
      <c r="D89" s="19"/>
      <c r="E89" s="22">
        <v>18342958471</v>
      </c>
      <c r="F89" s="19"/>
      <c r="G89" s="22">
        <v>28897224493</v>
      </c>
      <c r="H89" s="19"/>
      <c r="I89" s="22">
        <v>-10554266022</v>
      </c>
      <c r="J89" s="19"/>
      <c r="K89" s="22">
        <v>68207000</v>
      </c>
      <c r="L89" s="19"/>
      <c r="M89" s="22">
        <v>18342958471</v>
      </c>
      <c r="N89" s="19"/>
      <c r="O89" s="22">
        <v>29026367511</v>
      </c>
      <c r="P89" s="19"/>
      <c r="Q89" s="21">
        <v>-10683409040</v>
      </c>
      <c r="R89" s="54"/>
      <c r="S89" s="54"/>
    </row>
    <row r="90" spans="1:19" ht="18.75" x14ac:dyDescent="0.2">
      <c r="A90" s="7" t="s">
        <v>429</v>
      </c>
      <c r="C90" s="22">
        <v>5623000</v>
      </c>
      <c r="D90" s="19"/>
      <c r="E90" s="22">
        <v>489075030</v>
      </c>
      <c r="F90" s="19"/>
      <c r="G90" s="22">
        <v>491687060</v>
      </c>
      <c r="H90" s="19"/>
      <c r="I90" s="22">
        <v>-2612030</v>
      </c>
      <c r="J90" s="19"/>
      <c r="K90" s="22">
        <v>5623000</v>
      </c>
      <c r="L90" s="19"/>
      <c r="M90" s="22">
        <v>489075030</v>
      </c>
      <c r="N90" s="19"/>
      <c r="O90" s="22">
        <v>491687060</v>
      </c>
      <c r="P90" s="19"/>
      <c r="Q90" s="21">
        <v>-2612030</v>
      </c>
      <c r="R90" s="54"/>
      <c r="S90" s="54"/>
    </row>
    <row r="91" spans="1:19" ht="18.75" x14ac:dyDescent="0.2">
      <c r="A91" s="7" t="s">
        <v>430</v>
      </c>
      <c r="C91" s="22">
        <v>77000</v>
      </c>
      <c r="D91" s="19"/>
      <c r="E91" s="22">
        <v>92376207</v>
      </c>
      <c r="F91" s="19"/>
      <c r="G91" s="22">
        <v>145812070</v>
      </c>
      <c r="H91" s="19"/>
      <c r="I91" s="22">
        <v>-53435863</v>
      </c>
      <c r="J91" s="19"/>
      <c r="K91" s="22">
        <v>77000</v>
      </c>
      <c r="L91" s="19"/>
      <c r="M91" s="22">
        <v>92376207</v>
      </c>
      <c r="N91" s="19"/>
      <c r="O91" s="22">
        <v>108302414</v>
      </c>
      <c r="P91" s="19"/>
      <c r="Q91" s="21">
        <v>-15926207</v>
      </c>
      <c r="R91" s="54"/>
      <c r="S91" s="54"/>
    </row>
    <row r="92" spans="1:19" ht="18.75" x14ac:dyDescent="0.2">
      <c r="A92" s="7" t="s">
        <v>431</v>
      </c>
      <c r="C92" s="22">
        <v>767000</v>
      </c>
      <c r="D92" s="19"/>
      <c r="E92" s="22">
        <v>122688399</v>
      </c>
      <c r="F92" s="19"/>
      <c r="G92" s="22">
        <v>-61423201</v>
      </c>
      <c r="H92" s="19"/>
      <c r="I92" s="22">
        <v>184111600</v>
      </c>
      <c r="J92" s="19"/>
      <c r="K92" s="22">
        <v>767000</v>
      </c>
      <c r="L92" s="19"/>
      <c r="M92" s="22">
        <v>122688399</v>
      </c>
      <c r="N92" s="19"/>
      <c r="O92" s="22">
        <v>-61423201</v>
      </c>
      <c r="P92" s="19"/>
      <c r="Q92" s="21">
        <v>184111600</v>
      </c>
      <c r="R92" s="54"/>
      <c r="S92" s="54"/>
    </row>
    <row r="93" spans="1:19" ht="18.75" x14ac:dyDescent="0.2">
      <c r="A93" s="7" t="s">
        <v>394</v>
      </c>
      <c r="C93" s="22">
        <v>11700000</v>
      </c>
      <c r="D93" s="19"/>
      <c r="E93" s="22">
        <v>842183082</v>
      </c>
      <c r="F93" s="19"/>
      <c r="G93" s="22">
        <v>198918739</v>
      </c>
      <c r="H93" s="19"/>
      <c r="I93" s="22">
        <v>643264343</v>
      </c>
      <c r="J93" s="19"/>
      <c r="K93" s="22">
        <v>11700000</v>
      </c>
      <c r="L93" s="19"/>
      <c r="M93" s="22">
        <v>842183082</v>
      </c>
      <c r="N93" s="19"/>
      <c r="O93" s="22">
        <v>202916164</v>
      </c>
      <c r="P93" s="19"/>
      <c r="Q93" s="21">
        <v>639266918</v>
      </c>
      <c r="R93" s="54"/>
      <c r="S93" s="54"/>
    </row>
    <row r="94" spans="1:19" ht="18.75" x14ac:dyDescent="0.2">
      <c r="A94" s="7" t="s">
        <v>432</v>
      </c>
      <c r="C94" s="22">
        <v>10000</v>
      </c>
      <c r="D94" s="19"/>
      <c r="E94" s="22">
        <v>4498841</v>
      </c>
      <c r="F94" s="19"/>
      <c r="G94" s="22">
        <v>7697683</v>
      </c>
      <c r="H94" s="19"/>
      <c r="I94" s="22">
        <v>-3198842</v>
      </c>
      <c r="J94" s="19"/>
      <c r="K94" s="22">
        <v>10000</v>
      </c>
      <c r="L94" s="19"/>
      <c r="M94" s="22">
        <v>4498841</v>
      </c>
      <c r="N94" s="19"/>
      <c r="O94" s="22">
        <v>7697683</v>
      </c>
      <c r="P94" s="19"/>
      <c r="Q94" s="21">
        <v>-3198842</v>
      </c>
      <c r="R94" s="54"/>
      <c r="S94" s="54"/>
    </row>
    <row r="95" spans="1:19" ht="18.75" x14ac:dyDescent="0.2">
      <c r="A95" s="7" t="s">
        <v>402</v>
      </c>
      <c r="C95" s="22">
        <v>27662000</v>
      </c>
      <c r="D95" s="19"/>
      <c r="E95" s="22">
        <v>940265819</v>
      </c>
      <c r="F95" s="19"/>
      <c r="G95" s="22">
        <v>923573352</v>
      </c>
      <c r="H95" s="19"/>
      <c r="I95" s="22">
        <v>16692467</v>
      </c>
      <c r="J95" s="19"/>
      <c r="K95" s="22">
        <v>27662000</v>
      </c>
      <c r="L95" s="19"/>
      <c r="M95" s="22">
        <v>940265819</v>
      </c>
      <c r="N95" s="19"/>
      <c r="O95" s="22">
        <v>923573352</v>
      </c>
      <c r="P95" s="19"/>
      <c r="Q95" s="21">
        <v>16692467</v>
      </c>
      <c r="R95" s="54"/>
      <c r="S95" s="54"/>
    </row>
    <row r="96" spans="1:19" ht="18.75" x14ac:dyDescent="0.2">
      <c r="A96" s="7" t="s">
        <v>433</v>
      </c>
      <c r="C96" s="22">
        <v>512000</v>
      </c>
      <c r="D96" s="19"/>
      <c r="E96" s="22">
        <v>270778256</v>
      </c>
      <c r="F96" s="19"/>
      <c r="G96" s="22">
        <v>459636512</v>
      </c>
      <c r="H96" s="19"/>
      <c r="I96" s="22">
        <v>-188858256</v>
      </c>
      <c r="J96" s="19"/>
      <c r="K96" s="22">
        <v>512000</v>
      </c>
      <c r="L96" s="19"/>
      <c r="M96" s="22">
        <v>270778256</v>
      </c>
      <c r="N96" s="19"/>
      <c r="O96" s="22">
        <v>459636512</v>
      </c>
      <c r="P96" s="19"/>
      <c r="Q96" s="21">
        <v>-188858256</v>
      </c>
      <c r="R96" s="54"/>
      <c r="S96" s="54"/>
    </row>
    <row r="97" spans="1:19" ht="18.75" x14ac:dyDescent="0.2">
      <c r="A97" s="7" t="s">
        <v>434</v>
      </c>
      <c r="C97" s="22">
        <v>1200000</v>
      </c>
      <c r="D97" s="19"/>
      <c r="E97" s="22">
        <v>118769409</v>
      </c>
      <c r="F97" s="19"/>
      <c r="G97" s="22">
        <v>194740311</v>
      </c>
      <c r="H97" s="19"/>
      <c r="I97" s="22">
        <v>-75970902</v>
      </c>
      <c r="J97" s="19"/>
      <c r="K97" s="22">
        <v>1200000</v>
      </c>
      <c r="L97" s="19"/>
      <c r="M97" s="22">
        <v>118769409</v>
      </c>
      <c r="N97" s="19"/>
      <c r="O97" s="22">
        <v>194538818</v>
      </c>
      <c r="P97" s="19"/>
      <c r="Q97" s="21">
        <v>-75769409</v>
      </c>
      <c r="R97" s="54"/>
      <c r="S97" s="54"/>
    </row>
    <row r="98" spans="1:19" ht="18.75" x14ac:dyDescent="0.2">
      <c r="A98" s="7" t="s">
        <v>396</v>
      </c>
      <c r="C98" s="22">
        <v>150000</v>
      </c>
      <c r="D98" s="19"/>
      <c r="E98" s="22">
        <v>64483391</v>
      </c>
      <c r="F98" s="19"/>
      <c r="G98" s="22">
        <v>91466782</v>
      </c>
      <c r="H98" s="19"/>
      <c r="I98" s="22">
        <v>-26983391</v>
      </c>
      <c r="J98" s="19"/>
      <c r="K98" s="22">
        <v>150000</v>
      </c>
      <c r="L98" s="19"/>
      <c r="M98" s="22">
        <v>64483391</v>
      </c>
      <c r="N98" s="19"/>
      <c r="O98" s="22">
        <v>91466782</v>
      </c>
      <c r="P98" s="19"/>
      <c r="Q98" s="21">
        <v>-26983391</v>
      </c>
      <c r="R98" s="54"/>
      <c r="S98" s="54"/>
    </row>
    <row r="99" spans="1:19" ht="18.75" x14ac:dyDescent="0.2">
      <c r="A99" s="7" t="s">
        <v>435</v>
      </c>
      <c r="C99" s="22">
        <v>310000</v>
      </c>
      <c r="D99" s="19"/>
      <c r="E99" s="22">
        <v>340912192</v>
      </c>
      <c r="F99" s="19"/>
      <c r="G99" s="22">
        <v>464824384</v>
      </c>
      <c r="H99" s="19"/>
      <c r="I99" s="22">
        <v>-123912192</v>
      </c>
      <c r="J99" s="19"/>
      <c r="K99" s="22">
        <v>310000</v>
      </c>
      <c r="L99" s="19"/>
      <c r="M99" s="22">
        <v>340912192</v>
      </c>
      <c r="N99" s="19"/>
      <c r="O99" s="22">
        <v>464824384</v>
      </c>
      <c r="P99" s="19"/>
      <c r="Q99" s="21">
        <v>-123912192</v>
      </c>
      <c r="R99" s="54"/>
      <c r="S99" s="54"/>
    </row>
    <row r="100" spans="1:19" ht="18.75" x14ac:dyDescent="0.2">
      <c r="A100" s="7" t="s">
        <v>436</v>
      </c>
      <c r="C100" s="22">
        <v>1381000</v>
      </c>
      <c r="D100" s="19"/>
      <c r="E100" s="22">
        <v>42799976</v>
      </c>
      <c r="F100" s="19"/>
      <c r="G100" s="22">
        <v>40026952</v>
      </c>
      <c r="H100" s="19"/>
      <c r="I100" s="22">
        <v>2773024</v>
      </c>
      <c r="J100" s="19"/>
      <c r="K100" s="22">
        <v>1381000</v>
      </c>
      <c r="L100" s="19"/>
      <c r="M100" s="22">
        <v>42799976</v>
      </c>
      <c r="N100" s="19"/>
      <c r="O100" s="22">
        <v>40026952</v>
      </c>
      <c r="P100" s="19"/>
      <c r="Q100" s="21">
        <v>2773024</v>
      </c>
      <c r="R100" s="54"/>
      <c r="S100" s="54"/>
    </row>
    <row r="101" spans="1:19" ht="18.75" x14ac:dyDescent="0.2">
      <c r="A101" s="7" t="s">
        <v>437</v>
      </c>
      <c r="C101" s="22">
        <v>45000</v>
      </c>
      <c r="D101" s="19"/>
      <c r="E101" s="22">
        <v>20694669</v>
      </c>
      <c r="F101" s="19"/>
      <c r="G101" s="22">
        <v>29239338</v>
      </c>
      <c r="H101" s="19"/>
      <c r="I101" s="22">
        <v>-8544669</v>
      </c>
      <c r="J101" s="19"/>
      <c r="K101" s="22">
        <v>45000</v>
      </c>
      <c r="L101" s="19"/>
      <c r="M101" s="22">
        <v>20694669</v>
      </c>
      <c r="N101" s="19"/>
      <c r="O101" s="22">
        <v>29239338</v>
      </c>
      <c r="P101" s="19"/>
      <c r="Q101" s="21">
        <v>-8544669</v>
      </c>
      <c r="R101" s="54"/>
      <c r="S101" s="54"/>
    </row>
    <row r="102" spans="1:19" ht="18.75" x14ac:dyDescent="0.2">
      <c r="A102" s="7" t="s">
        <v>438</v>
      </c>
      <c r="C102" s="22">
        <v>4237000</v>
      </c>
      <c r="D102" s="19"/>
      <c r="E102" s="22">
        <v>1050505425</v>
      </c>
      <c r="F102" s="19"/>
      <c r="G102" s="22">
        <v>1704065808</v>
      </c>
      <c r="H102" s="19"/>
      <c r="I102" s="22">
        <v>-653560383</v>
      </c>
      <c r="J102" s="19"/>
      <c r="K102" s="22">
        <v>4237000</v>
      </c>
      <c r="L102" s="19"/>
      <c r="M102" s="22">
        <v>1050505425</v>
      </c>
      <c r="N102" s="19"/>
      <c r="O102" s="22">
        <v>1708210851</v>
      </c>
      <c r="P102" s="19"/>
      <c r="Q102" s="21">
        <v>-657705426</v>
      </c>
      <c r="R102" s="54"/>
      <c r="S102" s="54"/>
    </row>
    <row r="103" spans="1:19" ht="18.75" x14ac:dyDescent="0.2">
      <c r="A103" s="7" t="s">
        <v>439</v>
      </c>
      <c r="C103" s="22">
        <v>220000</v>
      </c>
      <c r="D103" s="19"/>
      <c r="E103" s="22">
        <v>120968842</v>
      </c>
      <c r="F103" s="19"/>
      <c r="G103" s="22">
        <v>186083586</v>
      </c>
      <c r="H103" s="19"/>
      <c r="I103" s="22">
        <v>-65114744</v>
      </c>
      <c r="J103" s="19"/>
      <c r="K103" s="22">
        <v>220000</v>
      </c>
      <c r="L103" s="19"/>
      <c r="M103" s="22">
        <v>120968842</v>
      </c>
      <c r="N103" s="19"/>
      <c r="O103" s="22">
        <v>187572684</v>
      </c>
      <c r="P103" s="19"/>
      <c r="Q103" s="21">
        <v>-66603842</v>
      </c>
      <c r="R103" s="54"/>
      <c r="S103" s="54"/>
    </row>
    <row r="104" spans="1:19" ht="18.75" x14ac:dyDescent="0.2">
      <c r="A104" s="7" t="s">
        <v>440</v>
      </c>
      <c r="C104" s="22">
        <v>1453000</v>
      </c>
      <c r="D104" s="19"/>
      <c r="E104" s="22">
        <v>595576599</v>
      </c>
      <c r="F104" s="19"/>
      <c r="G104" s="22">
        <v>604172392</v>
      </c>
      <c r="H104" s="19"/>
      <c r="I104" s="22">
        <v>-8595793</v>
      </c>
      <c r="J104" s="19"/>
      <c r="K104" s="22">
        <v>1453000</v>
      </c>
      <c r="L104" s="19"/>
      <c r="M104" s="22">
        <v>595576599</v>
      </c>
      <c r="N104" s="19"/>
      <c r="O104" s="22">
        <v>608363199</v>
      </c>
      <c r="P104" s="19"/>
      <c r="Q104" s="21">
        <v>-12786600</v>
      </c>
      <c r="R104" s="54"/>
      <c r="S104" s="54"/>
    </row>
    <row r="105" spans="1:19" ht="18.75" x14ac:dyDescent="0.2">
      <c r="A105" s="7" t="s">
        <v>441</v>
      </c>
      <c r="C105" s="22">
        <v>2000</v>
      </c>
      <c r="D105" s="19"/>
      <c r="E105" s="22">
        <v>1667570</v>
      </c>
      <c r="F105" s="19"/>
      <c r="G105" s="22">
        <v>2775140</v>
      </c>
      <c r="H105" s="19"/>
      <c r="I105" s="22">
        <v>-1107570</v>
      </c>
      <c r="J105" s="19"/>
      <c r="K105" s="22">
        <v>2000</v>
      </c>
      <c r="L105" s="19"/>
      <c r="M105" s="22">
        <v>1667570</v>
      </c>
      <c r="N105" s="19"/>
      <c r="O105" s="22">
        <v>2775140</v>
      </c>
      <c r="P105" s="19"/>
      <c r="Q105" s="21">
        <v>-1107570</v>
      </c>
      <c r="R105" s="54"/>
      <c r="S105" s="54"/>
    </row>
    <row r="106" spans="1:19" ht="18.75" x14ac:dyDescent="0.2">
      <c r="A106" s="7" t="s">
        <v>442</v>
      </c>
      <c r="C106" s="22">
        <v>1487000</v>
      </c>
      <c r="D106" s="19"/>
      <c r="E106" s="22">
        <v>894943492</v>
      </c>
      <c r="F106" s="19"/>
      <c r="G106" s="22">
        <v>1611416985</v>
      </c>
      <c r="H106" s="19"/>
      <c r="I106" s="22">
        <v>-716473493</v>
      </c>
      <c r="J106" s="19"/>
      <c r="K106" s="22">
        <v>1487000</v>
      </c>
      <c r="L106" s="19"/>
      <c r="M106" s="22">
        <v>894943492</v>
      </c>
      <c r="N106" s="19"/>
      <c r="O106" s="22">
        <v>1611416985</v>
      </c>
      <c r="P106" s="19"/>
      <c r="Q106" s="21">
        <v>-716473493</v>
      </c>
      <c r="R106" s="54"/>
      <c r="S106" s="54"/>
    </row>
    <row r="107" spans="1:19" ht="18.75" x14ac:dyDescent="0.2">
      <c r="A107" s="7" t="s">
        <v>403</v>
      </c>
      <c r="C107" s="22">
        <v>4476000</v>
      </c>
      <c r="D107" s="19"/>
      <c r="E107" s="22">
        <v>357987794</v>
      </c>
      <c r="F107" s="19"/>
      <c r="G107" s="22">
        <v>350340020</v>
      </c>
      <c r="H107" s="19"/>
      <c r="I107" s="22">
        <v>7647774</v>
      </c>
      <c r="J107" s="19"/>
      <c r="K107" s="22">
        <v>4476000</v>
      </c>
      <c r="L107" s="19"/>
      <c r="M107" s="22">
        <v>357987794</v>
      </c>
      <c r="N107" s="19"/>
      <c r="O107" s="22">
        <v>411641848</v>
      </c>
      <c r="P107" s="19"/>
      <c r="Q107" s="21">
        <v>-53654054</v>
      </c>
      <c r="R107" s="54"/>
      <c r="S107" s="54"/>
    </row>
    <row r="108" spans="1:19" ht="18.75" x14ac:dyDescent="0.2">
      <c r="A108" s="7" t="s">
        <v>443</v>
      </c>
      <c r="C108" s="22">
        <v>5147000</v>
      </c>
      <c r="D108" s="19"/>
      <c r="E108" s="22">
        <v>1610596164</v>
      </c>
      <c r="F108" s="19"/>
      <c r="G108" s="22">
        <v>2180092328</v>
      </c>
      <c r="H108" s="19"/>
      <c r="I108" s="22">
        <v>-569496164</v>
      </c>
      <c r="J108" s="19"/>
      <c r="K108" s="22">
        <v>5147000</v>
      </c>
      <c r="L108" s="19"/>
      <c r="M108" s="22">
        <v>1610596164</v>
      </c>
      <c r="N108" s="19"/>
      <c r="O108" s="22">
        <v>2180092328</v>
      </c>
      <c r="P108" s="19"/>
      <c r="Q108" s="21">
        <v>-569496164</v>
      </c>
      <c r="R108" s="54"/>
      <c r="S108" s="54"/>
    </row>
    <row r="109" spans="1:19" ht="18.75" x14ac:dyDescent="0.2">
      <c r="A109" s="7" t="s">
        <v>444</v>
      </c>
      <c r="C109" s="22">
        <v>12672000</v>
      </c>
      <c r="D109" s="19"/>
      <c r="E109" s="22">
        <v>1735616963</v>
      </c>
      <c r="F109" s="19"/>
      <c r="G109" s="22">
        <v>1751932926</v>
      </c>
      <c r="H109" s="19"/>
      <c r="I109" s="22">
        <v>-16315963</v>
      </c>
      <c r="J109" s="19"/>
      <c r="K109" s="22">
        <v>12672000</v>
      </c>
      <c r="L109" s="19"/>
      <c r="M109" s="22">
        <v>1735616963</v>
      </c>
      <c r="N109" s="19"/>
      <c r="O109" s="22">
        <v>1751932926</v>
      </c>
      <c r="P109" s="19"/>
      <c r="Q109" s="21">
        <v>-16315963</v>
      </c>
      <c r="R109" s="54"/>
      <c r="S109" s="54"/>
    </row>
    <row r="110" spans="1:19" ht="18.75" x14ac:dyDescent="0.2">
      <c r="A110" s="7" t="s">
        <v>445</v>
      </c>
      <c r="C110" s="22">
        <v>126000</v>
      </c>
      <c r="D110" s="19"/>
      <c r="E110" s="22">
        <v>123826106</v>
      </c>
      <c r="F110" s="19"/>
      <c r="G110" s="22">
        <v>200666313</v>
      </c>
      <c r="H110" s="19"/>
      <c r="I110" s="22">
        <v>-76840207</v>
      </c>
      <c r="J110" s="19"/>
      <c r="K110" s="22">
        <v>126000</v>
      </c>
      <c r="L110" s="19"/>
      <c r="M110" s="22">
        <v>123826106</v>
      </c>
      <c r="N110" s="19"/>
      <c r="O110" s="22">
        <v>180216212</v>
      </c>
      <c r="P110" s="19"/>
      <c r="Q110" s="21">
        <v>-56390106</v>
      </c>
      <c r="R110" s="54"/>
      <c r="S110" s="54"/>
    </row>
    <row r="111" spans="1:19" ht="18.75" x14ac:dyDescent="0.2">
      <c r="A111" s="7" t="s">
        <v>446</v>
      </c>
      <c r="C111" s="22">
        <v>11424000</v>
      </c>
      <c r="D111" s="19"/>
      <c r="E111" s="22">
        <v>5150897302</v>
      </c>
      <c r="F111" s="19"/>
      <c r="G111" s="22">
        <v>7985172418</v>
      </c>
      <c r="H111" s="19"/>
      <c r="I111" s="22">
        <v>-2834275116</v>
      </c>
      <c r="J111" s="19"/>
      <c r="K111" s="22">
        <v>11424000</v>
      </c>
      <c r="L111" s="19"/>
      <c r="M111" s="22">
        <v>5150897302</v>
      </c>
      <c r="N111" s="19"/>
      <c r="O111" s="22">
        <v>7737711604</v>
      </c>
      <c r="P111" s="19"/>
      <c r="Q111" s="21">
        <v>-2586814302</v>
      </c>
      <c r="R111" s="54"/>
      <c r="S111" s="54"/>
    </row>
    <row r="112" spans="1:19" ht="18.75" x14ac:dyDescent="0.2">
      <c r="A112" s="7" t="s">
        <v>447</v>
      </c>
      <c r="C112" s="22">
        <v>51000</v>
      </c>
      <c r="D112" s="19"/>
      <c r="E112" s="22">
        <v>43848706</v>
      </c>
      <c r="F112" s="19"/>
      <c r="G112" s="22">
        <v>64906282</v>
      </c>
      <c r="H112" s="19"/>
      <c r="I112" s="22">
        <v>-21057576</v>
      </c>
      <c r="J112" s="19"/>
      <c r="K112" s="22">
        <v>51000</v>
      </c>
      <c r="L112" s="19"/>
      <c r="M112" s="22">
        <v>43848706</v>
      </c>
      <c r="N112" s="19"/>
      <c r="O112" s="22">
        <v>56587412</v>
      </c>
      <c r="P112" s="19"/>
      <c r="Q112" s="21">
        <v>-12738706</v>
      </c>
      <c r="R112" s="54"/>
      <c r="S112" s="54"/>
    </row>
    <row r="113" spans="1:19" ht="18.75" x14ac:dyDescent="0.2">
      <c r="A113" s="7" t="s">
        <v>448</v>
      </c>
      <c r="C113" s="22">
        <v>3400000</v>
      </c>
      <c r="D113" s="19"/>
      <c r="E113" s="22">
        <v>581250289</v>
      </c>
      <c r="F113" s="19"/>
      <c r="G113" s="22">
        <v>1101450578</v>
      </c>
      <c r="H113" s="19"/>
      <c r="I113" s="22">
        <v>-520200289</v>
      </c>
      <c r="J113" s="19"/>
      <c r="K113" s="22">
        <v>3400000</v>
      </c>
      <c r="L113" s="19"/>
      <c r="M113" s="22">
        <v>581250289</v>
      </c>
      <c r="N113" s="19"/>
      <c r="O113" s="22">
        <v>1101450578</v>
      </c>
      <c r="P113" s="19"/>
      <c r="Q113" s="21">
        <v>-520200289</v>
      </c>
      <c r="R113" s="54"/>
      <c r="S113" s="54"/>
    </row>
    <row r="114" spans="1:19" ht="18.75" x14ac:dyDescent="0.2">
      <c r="A114" s="7" t="s">
        <v>449</v>
      </c>
      <c r="C114" s="22">
        <v>1843000</v>
      </c>
      <c r="D114" s="19"/>
      <c r="E114" s="22">
        <v>900994934</v>
      </c>
      <c r="F114" s="19"/>
      <c r="G114" s="22">
        <v>1608669868</v>
      </c>
      <c r="H114" s="19"/>
      <c r="I114" s="22">
        <v>-707674934</v>
      </c>
      <c r="J114" s="19"/>
      <c r="K114" s="22">
        <v>1843000</v>
      </c>
      <c r="L114" s="19"/>
      <c r="M114" s="22">
        <v>900994934</v>
      </c>
      <c r="N114" s="19"/>
      <c r="O114" s="22">
        <v>1608669868</v>
      </c>
      <c r="P114" s="19"/>
      <c r="Q114" s="21">
        <v>-707674934</v>
      </c>
      <c r="R114" s="54"/>
      <c r="S114" s="54"/>
    </row>
    <row r="115" spans="1:19" ht="18.75" x14ac:dyDescent="0.2">
      <c r="A115" s="7" t="s">
        <v>450</v>
      </c>
      <c r="C115" s="22">
        <v>2000000</v>
      </c>
      <c r="D115" s="19"/>
      <c r="E115" s="22">
        <v>1509611175</v>
      </c>
      <c r="F115" s="19"/>
      <c r="G115" s="22">
        <v>2007722350</v>
      </c>
      <c r="H115" s="19"/>
      <c r="I115" s="22">
        <v>-498111175</v>
      </c>
      <c r="J115" s="19"/>
      <c r="K115" s="22">
        <v>2000000</v>
      </c>
      <c r="L115" s="19"/>
      <c r="M115" s="22">
        <v>1509611175</v>
      </c>
      <c r="N115" s="19"/>
      <c r="O115" s="22">
        <v>2007722350</v>
      </c>
      <c r="P115" s="19"/>
      <c r="Q115" s="21">
        <v>-498111175</v>
      </c>
      <c r="R115" s="54"/>
      <c r="S115" s="54"/>
    </row>
    <row r="116" spans="1:19" ht="18.75" x14ac:dyDescent="0.2">
      <c r="A116" s="7" t="s">
        <v>451</v>
      </c>
      <c r="C116" s="22">
        <v>11040000</v>
      </c>
      <c r="D116" s="19"/>
      <c r="E116" s="22">
        <v>1688685051</v>
      </c>
      <c r="F116" s="19"/>
      <c r="G116" s="22">
        <v>2650370103</v>
      </c>
      <c r="H116" s="19"/>
      <c r="I116" s="22">
        <v>-961685052</v>
      </c>
      <c r="J116" s="19"/>
      <c r="K116" s="22">
        <v>11040000</v>
      </c>
      <c r="L116" s="19"/>
      <c r="M116" s="22">
        <v>1688685051</v>
      </c>
      <c r="N116" s="19"/>
      <c r="O116" s="22">
        <v>2650370103</v>
      </c>
      <c r="P116" s="19"/>
      <c r="Q116" s="21">
        <v>-961685052</v>
      </c>
      <c r="R116" s="54"/>
      <c r="S116" s="54"/>
    </row>
    <row r="117" spans="1:19" ht="18.75" x14ac:dyDescent="0.2">
      <c r="A117" s="7" t="s">
        <v>452</v>
      </c>
      <c r="C117" s="22">
        <v>360000</v>
      </c>
      <c r="D117" s="19"/>
      <c r="E117" s="22">
        <v>719814</v>
      </c>
      <c r="F117" s="19"/>
      <c r="G117" s="22">
        <v>719814</v>
      </c>
      <c r="H117" s="19"/>
      <c r="I117" s="22">
        <v>0</v>
      </c>
      <c r="J117" s="19"/>
      <c r="K117" s="22">
        <v>360000</v>
      </c>
      <c r="L117" s="19"/>
      <c r="M117" s="22">
        <v>719814</v>
      </c>
      <c r="N117" s="19"/>
      <c r="O117" s="22">
        <v>719629</v>
      </c>
      <c r="P117" s="19"/>
      <c r="Q117" s="21">
        <v>185</v>
      </c>
      <c r="R117" s="54"/>
      <c r="S117" s="54"/>
    </row>
    <row r="118" spans="1:19" ht="18.75" x14ac:dyDescent="0.2">
      <c r="A118" s="7" t="s">
        <v>453</v>
      </c>
      <c r="C118" s="22">
        <v>93000</v>
      </c>
      <c r="D118" s="19"/>
      <c r="E118" s="22">
        <v>97066998</v>
      </c>
      <c r="F118" s="19"/>
      <c r="G118" s="22">
        <v>157555703</v>
      </c>
      <c r="H118" s="19"/>
      <c r="I118" s="22">
        <v>-60488705</v>
      </c>
      <c r="J118" s="19"/>
      <c r="K118" s="22">
        <v>93000</v>
      </c>
      <c r="L118" s="19"/>
      <c r="M118" s="22">
        <v>97066998</v>
      </c>
      <c r="N118" s="19"/>
      <c r="O118" s="22">
        <v>143083996</v>
      </c>
      <c r="P118" s="19"/>
      <c r="Q118" s="21">
        <v>-46016998</v>
      </c>
      <c r="R118" s="54"/>
      <c r="S118" s="54"/>
    </row>
    <row r="119" spans="1:19" ht="18.75" x14ac:dyDescent="0.2">
      <c r="A119" s="7" t="s">
        <v>454</v>
      </c>
      <c r="C119" s="22">
        <v>620000</v>
      </c>
      <c r="D119" s="19"/>
      <c r="E119" s="22">
        <v>300002729</v>
      </c>
      <c r="F119" s="19"/>
      <c r="G119" s="22">
        <v>495405459</v>
      </c>
      <c r="H119" s="19"/>
      <c r="I119" s="22">
        <v>-195402730</v>
      </c>
      <c r="J119" s="19"/>
      <c r="K119" s="22">
        <v>620000</v>
      </c>
      <c r="L119" s="19"/>
      <c r="M119" s="22">
        <v>300002729</v>
      </c>
      <c r="N119" s="19"/>
      <c r="O119" s="22">
        <v>495405459</v>
      </c>
      <c r="P119" s="19"/>
      <c r="Q119" s="21">
        <v>-195402730</v>
      </c>
      <c r="R119" s="54"/>
      <c r="S119" s="54"/>
    </row>
    <row r="120" spans="1:19" ht="18.75" x14ac:dyDescent="0.2">
      <c r="A120" s="7" t="s">
        <v>455</v>
      </c>
      <c r="C120" s="22">
        <v>11795000</v>
      </c>
      <c r="D120" s="19"/>
      <c r="E120" s="22">
        <v>35375888</v>
      </c>
      <c r="F120" s="19"/>
      <c r="G120" s="22">
        <v>-51792221</v>
      </c>
      <c r="H120" s="19"/>
      <c r="I120" s="22">
        <v>87168109</v>
      </c>
      <c r="J120" s="19"/>
      <c r="K120" s="22">
        <v>11795000</v>
      </c>
      <c r="L120" s="19"/>
      <c r="M120" s="22">
        <v>35375888</v>
      </c>
      <c r="N120" s="19"/>
      <c r="O120" s="22">
        <v>-51792221</v>
      </c>
      <c r="P120" s="19"/>
      <c r="Q120" s="21">
        <v>87168109</v>
      </c>
      <c r="R120" s="54"/>
      <c r="S120" s="54"/>
    </row>
    <row r="121" spans="1:19" ht="18.75" x14ac:dyDescent="0.2">
      <c r="A121" s="7" t="s">
        <v>406</v>
      </c>
      <c r="C121" s="22">
        <v>617000</v>
      </c>
      <c r="D121" s="19"/>
      <c r="E121" s="22">
        <v>22206280</v>
      </c>
      <c r="F121" s="19"/>
      <c r="G121" s="22">
        <v>32281157</v>
      </c>
      <c r="H121" s="19"/>
      <c r="I121" s="22">
        <v>-10074877</v>
      </c>
      <c r="J121" s="19"/>
      <c r="K121" s="22">
        <v>617000</v>
      </c>
      <c r="L121" s="19"/>
      <c r="M121" s="22">
        <v>22206280</v>
      </c>
      <c r="N121" s="19"/>
      <c r="O121" s="22">
        <v>10083348</v>
      </c>
      <c r="P121" s="19"/>
      <c r="Q121" s="21">
        <v>12122932</v>
      </c>
      <c r="R121" s="54"/>
      <c r="S121" s="54"/>
    </row>
    <row r="122" spans="1:19" ht="18.75" x14ac:dyDescent="0.2">
      <c r="A122" s="7" t="s">
        <v>456</v>
      </c>
      <c r="C122" s="22">
        <v>312000</v>
      </c>
      <c r="D122" s="19"/>
      <c r="E122" s="22">
        <v>255774121</v>
      </c>
      <c r="F122" s="19"/>
      <c r="G122" s="22">
        <v>383628242</v>
      </c>
      <c r="H122" s="19"/>
      <c r="I122" s="22">
        <v>-127854121</v>
      </c>
      <c r="J122" s="19"/>
      <c r="K122" s="22">
        <v>312000</v>
      </c>
      <c r="L122" s="19"/>
      <c r="M122" s="22">
        <v>255774121</v>
      </c>
      <c r="N122" s="19"/>
      <c r="O122" s="22">
        <v>383628242</v>
      </c>
      <c r="P122" s="19"/>
      <c r="Q122" s="21">
        <v>-127854121</v>
      </c>
      <c r="R122" s="54"/>
      <c r="S122" s="54"/>
    </row>
    <row r="123" spans="1:19" ht="18.75" x14ac:dyDescent="0.2">
      <c r="A123" s="7" t="s">
        <v>457</v>
      </c>
      <c r="C123" s="22">
        <v>600000</v>
      </c>
      <c r="D123" s="19"/>
      <c r="E123" s="22">
        <v>101973735</v>
      </c>
      <c r="F123" s="19"/>
      <c r="G123" s="22">
        <v>95947470</v>
      </c>
      <c r="H123" s="19"/>
      <c r="I123" s="22">
        <v>6026265</v>
      </c>
      <c r="J123" s="19"/>
      <c r="K123" s="22">
        <v>600000</v>
      </c>
      <c r="L123" s="19"/>
      <c r="M123" s="22">
        <v>101973735</v>
      </c>
      <c r="N123" s="19"/>
      <c r="O123" s="22">
        <v>95947470</v>
      </c>
      <c r="P123" s="19"/>
      <c r="Q123" s="21">
        <v>6026265</v>
      </c>
      <c r="R123" s="54"/>
      <c r="S123" s="54"/>
    </row>
    <row r="124" spans="1:19" ht="18.75" x14ac:dyDescent="0.2">
      <c r="A124" s="7" t="s">
        <v>400</v>
      </c>
      <c r="C124" s="22">
        <v>71538000</v>
      </c>
      <c r="D124" s="19"/>
      <c r="E124" s="22">
        <v>13159602529</v>
      </c>
      <c r="F124" s="19"/>
      <c r="G124" s="22">
        <v>18128115579</v>
      </c>
      <c r="H124" s="19"/>
      <c r="I124" s="22">
        <v>-4968513050</v>
      </c>
      <c r="J124" s="19"/>
      <c r="K124" s="22">
        <v>71538000</v>
      </c>
      <c r="L124" s="19"/>
      <c r="M124" s="22">
        <v>13159602529</v>
      </c>
      <c r="N124" s="19"/>
      <c r="O124" s="22">
        <v>17619114483</v>
      </c>
      <c r="P124" s="19"/>
      <c r="Q124" s="21">
        <v>-4459511954</v>
      </c>
      <c r="R124" s="54"/>
      <c r="S124" s="54"/>
    </row>
    <row r="125" spans="1:19" ht="18.75" x14ac:dyDescent="0.2">
      <c r="A125" s="7" t="s">
        <v>458</v>
      </c>
      <c r="C125" s="22">
        <v>1000</v>
      </c>
      <c r="D125" s="19"/>
      <c r="E125" s="22">
        <v>238938</v>
      </c>
      <c r="F125" s="19"/>
      <c r="G125" s="22">
        <v>327876</v>
      </c>
      <c r="H125" s="19"/>
      <c r="I125" s="22">
        <v>-88938</v>
      </c>
      <c r="J125" s="19"/>
      <c r="K125" s="22">
        <v>1000</v>
      </c>
      <c r="L125" s="19"/>
      <c r="M125" s="22">
        <v>238938</v>
      </c>
      <c r="N125" s="19"/>
      <c r="O125" s="22">
        <v>327876</v>
      </c>
      <c r="P125" s="19"/>
      <c r="Q125" s="21">
        <v>-88938</v>
      </c>
      <c r="R125" s="54"/>
      <c r="S125" s="54"/>
    </row>
    <row r="126" spans="1:19" ht="18.75" x14ac:dyDescent="0.2">
      <c r="A126" s="7" t="s">
        <v>459</v>
      </c>
      <c r="C126" s="22">
        <v>567000</v>
      </c>
      <c r="D126" s="19"/>
      <c r="E126" s="22">
        <v>116205069</v>
      </c>
      <c r="F126" s="19"/>
      <c r="G126" s="22">
        <v>72410139</v>
      </c>
      <c r="H126" s="19"/>
      <c r="I126" s="22">
        <v>43794930</v>
      </c>
      <c r="J126" s="19"/>
      <c r="K126" s="22">
        <v>567000</v>
      </c>
      <c r="L126" s="19"/>
      <c r="M126" s="22">
        <v>116205069</v>
      </c>
      <c r="N126" s="19"/>
      <c r="O126" s="22">
        <v>72410139</v>
      </c>
      <c r="P126" s="19"/>
      <c r="Q126" s="21">
        <v>43794930</v>
      </c>
      <c r="R126" s="54"/>
      <c r="S126" s="54"/>
    </row>
    <row r="127" spans="1:19" ht="18.75" x14ac:dyDescent="0.2">
      <c r="A127" s="7" t="s">
        <v>397</v>
      </c>
      <c r="C127" s="22">
        <v>15945000</v>
      </c>
      <c r="D127" s="19"/>
      <c r="E127" s="22">
        <v>159408941</v>
      </c>
      <c r="F127" s="19"/>
      <c r="G127" s="22">
        <v>159448447</v>
      </c>
      <c r="H127" s="19"/>
      <c r="I127" s="22">
        <v>-39506</v>
      </c>
      <c r="J127" s="19"/>
      <c r="K127" s="22">
        <v>15945000</v>
      </c>
      <c r="L127" s="19"/>
      <c r="M127" s="22">
        <v>159408941</v>
      </c>
      <c r="N127" s="19"/>
      <c r="O127" s="22">
        <v>-470503577</v>
      </c>
      <c r="P127" s="19"/>
      <c r="Q127" s="21">
        <v>629912518</v>
      </c>
      <c r="R127" s="54"/>
      <c r="S127" s="54"/>
    </row>
    <row r="128" spans="1:19" ht="18.75" x14ac:dyDescent="0.2">
      <c r="A128" s="7" t="s">
        <v>460</v>
      </c>
      <c r="C128" s="22">
        <v>10000000</v>
      </c>
      <c r="D128" s="19"/>
      <c r="E128" s="22">
        <v>179953650</v>
      </c>
      <c r="F128" s="19"/>
      <c r="G128" s="22">
        <v>149907300</v>
      </c>
      <c r="H128" s="19"/>
      <c r="I128" s="22">
        <v>30046350</v>
      </c>
      <c r="J128" s="19"/>
      <c r="K128" s="22">
        <v>10000000</v>
      </c>
      <c r="L128" s="19"/>
      <c r="M128" s="22">
        <v>179953650</v>
      </c>
      <c r="N128" s="19"/>
      <c r="O128" s="22">
        <v>149907300</v>
      </c>
      <c r="P128" s="19"/>
      <c r="Q128" s="21">
        <v>30046350</v>
      </c>
      <c r="R128" s="54"/>
      <c r="S128" s="54"/>
    </row>
    <row r="129" spans="1:19" ht="18.75" x14ac:dyDescent="0.2">
      <c r="A129" s="7" t="s">
        <v>461</v>
      </c>
      <c r="C129" s="22">
        <v>1183000</v>
      </c>
      <c r="D129" s="19"/>
      <c r="E129" s="22">
        <v>217615949</v>
      </c>
      <c r="F129" s="19"/>
      <c r="G129" s="22">
        <v>355828899</v>
      </c>
      <c r="H129" s="19"/>
      <c r="I129" s="22">
        <v>-138212950</v>
      </c>
      <c r="J129" s="19"/>
      <c r="K129" s="22">
        <v>1183000</v>
      </c>
      <c r="L129" s="19"/>
      <c r="M129" s="22">
        <v>217615949</v>
      </c>
      <c r="N129" s="19"/>
      <c r="O129" s="22">
        <v>355828899</v>
      </c>
      <c r="P129" s="19"/>
      <c r="Q129" s="21">
        <v>-138212950</v>
      </c>
      <c r="R129" s="54"/>
      <c r="S129" s="54"/>
    </row>
    <row r="130" spans="1:19" ht="18.75" x14ac:dyDescent="0.2">
      <c r="A130" s="7" t="s">
        <v>462</v>
      </c>
      <c r="C130" s="22">
        <v>12040000</v>
      </c>
      <c r="D130" s="19"/>
      <c r="E130" s="22">
        <v>1709239757</v>
      </c>
      <c r="F130" s="19"/>
      <c r="G130" s="22">
        <v>1649999515</v>
      </c>
      <c r="H130" s="19"/>
      <c r="I130" s="22">
        <v>59240242</v>
      </c>
      <c r="J130" s="19"/>
      <c r="K130" s="22">
        <v>12040000</v>
      </c>
      <c r="L130" s="19"/>
      <c r="M130" s="22">
        <v>1709239757</v>
      </c>
      <c r="N130" s="19"/>
      <c r="O130" s="22">
        <v>1649999515</v>
      </c>
      <c r="P130" s="19"/>
      <c r="Q130" s="21">
        <v>59240242</v>
      </c>
      <c r="R130" s="54"/>
      <c r="S130" s="54"/>
    </row>
    <row r="131" spans="1:19" ht="18.75" x14ac:dyDescent="0.2">
      <c r="A131" s="7" t="s">
        <v>463</v>
      </c>
      <c r="C131" s="22">
        <v>21481000</v>
      </c>
      <c r="D131" s="19"/>
      <c r="E131" s="22">
        <v>4252142791</v>
      </c>
      <c r="F131" s="19"/>
      <c r="G131" s="22">
        <v>6126865583</v>
      </c>
      <c r="H131" s="19"/>
      <c r="I131" s="22">
        <v>-1874722792</v>
      </c>
      <c r="J131" s="19"/>
      <c r="K131" s="22">
        <v>21481000</v>
      </c>
      <c r="L131" s="19"/>
      <c r="M131" s="22">
        <v>4252142791</v>
      </c>
      <c r="N131" s="19"/>
      <c r="O131" s="22">
        <v>6126865583</v>
      </c>
      <c r="P131" s="19"/>
      <c r="Q131" s="21">
        <v>-1874722792</v>
      </c>
      <c r="R131" s="54"/>
      <c r="S131" s="54"/>
    </row>
    <row r="132" spans="1:19" ht="18.75" x14ac:dyDescent="0.2">
      <c r="A132" s="7" t="s">
        <v>392</v>
      </c>
      <c r="C132" s="22">
        <v>82472000</v>
      </c>
      <c r="D132" s="19"/>
      <c r="E132" s="22">
        <v>28857767211</v>
      </c>
      <c r="F132" s="19"/>
      <c r="G132" s="22">
        <v>50417524942</v>
      </c>
      <c r="H132" s="19"/>
      <c r="I132" s="22">
        <v>-21559757731</v>
      </c>
      <c r="J132" s="19"/>
      <c r="K132" s="22">
        <v>82472000</v>
      </c>
      <c r="L132" s="19"/>
      <c r="M132" s="22">
        <v>28857767211</v>
      </c>
      <c r="N132" s="19"/>
      <c r="O132" s="22">
        <v>49653549718</v>
      </c>
      <c r="P132" s="19"/>
      <c r="Q132" s="21">
        <v>-20795782507</v>
      </c>
      <c r="R132" s="54"/>
      <c r="S132" s="54"/>
    </row>
    <row r="133" spans="1:19" ht="18.75" x14ac:dyDescent="0.2">
      <c r="A133" s="7" t="s">
        <v>464</v>
      </c>
      <c r="C133" s="22">
        <v>10674000</v>
      </c>
      <c r="D133" s="19"/>
      <c r="E133" s="22">
        <v>3553526731</v>
      </c>
      <c r="F133" s="19"/>
      <c r="G133" s="22">
        <v>6051071445</v>
      </c>
      <c r="H133" s="19"/>
      <c r="I133" s="22">
        <v>-2497544714</v>
      </c>
      <c r="J133" s="19"/>
      <c r="K133" s="22">
        <v>10674000</v>
      </c>
      <c r="L133" s="19"/>
      <c r="M133" s="22">
        <v>3553526731</v>
      </c>
      <c r="N133" s="19"/>
      <c r="O133" s="22">
        <v>5770133463</v>
      </c>
      <c r="P133" s="19"/>
      <c r="Q133" s="21">
        <v>-2216606732</v>
      </c>
      <c r="R133" s="54"/>
      <c r="S133" s="54"/>
    </row>
    <row r="134" spans="1:19" ht="18.75" x14ac:dyDescent="0.2">
      <c r="A134" s="7" t="s">
        <v>391</v>
      </c>
      <c r="C134" s="22">
        <v>768000</v>
      </c>
      <c r="D134" s="19"/>
      <c r="E134" s="22">
        <v>567405855</v>
      </c>
      <c r="F134" s="19"/>
      <c r="G134" s="22">
        <v>1006632616</v>
      </c>
      <c r="H134" s="19"/>
      <c r="I134" s="22">
        <v>-439226761</v>
      </c>
      <c r="J134" s="19"/>
      <c r="K134" s="22">
        <v>768000</v>
      </c>
      <c r="L134" s="19"/>
      <c r="M134" s="22">
        <v>567405855</v>
      </c>
      <c r="N134" s="19"/>
      <c r="O134" s="22">
        <v>1006632616</v>
      </c>
      <c r="P134" s="19"/>
      <c r="Q134" s="21">
        <v>-439226761</v>
      </c>
      <c r="R134" s="54"/>
      <c r="S134" s="54"/>
    </row>
    <row r="135" spans="1:19" ht="18.75" x14ac:dyDescent="0.2">
      <c r="A135" s="7" t="s">
        <v>465</v>
      </c>
      <c r="C135" s="22">
        <v>1000000</v>
      </c>
      <c r="D135" s="19"/>
      <c r="E135" s="22">
        <v>249935625</v>
      </c>
      <c r="F135" s="19"/>
      <c r="G135" s="22">
        <v>384871250</v>
      </c>
      <c r="H135" s="19"/>
      <c r="I135" s="22">
        <v>-134935625</v>
      </c>
      <c r="J135" s="19"/>
      <c r="K135" s="22">
        <v>1000000</v>
      </c>
      <c r="L135" s="19"/>
      <c r="M135" s="22">
        <v>249935625</v>
      </c>
      <c r="N135" s="19"/>
      <c r="O135" s="22">
        <v>384871250</v>
      </c>
      <c r="P135" s="19"/>
      <c r="Q135" s="21">
        <v>-134935625</v>
      </c>
      <c r="R135" s="54"/>
      <c r="S135" s="54"/>
    </row>
    <row r="136" spans="1:19" ht="18.75" x14ac:dyDescent="0.2">
      <c r="A136" s="7" t="s">
        <v>404</v>
      </c>
      <c r="C136" s="22">
        <v>23980000</v>
      </c>
      <c r="D136" s="19"/>
      <c r="E136" s="22">
        <v>21144913782</v>
      </c>
      <c r="F136" s="19"/>
      <c r="G136" s="22">
        <v>32918351620</v>
      </c>
      <c r="H136" s="19"/>
      <c r="I136" s="22">
        <v>-11773437838</v>
      </c>
      <c r="J136" s="19"/>
      <c r="K136" s="22">
        <v>23980000</v>
      </c>
      <c r="L136" s="19"/>
      <c r="M136" s="22">
        <v>21144913782</v>
      </c>
      <c r="N136" s="19"/>
      <c r="O136" s="22">
        <v>32853200141</v>
      </c>
      <c r="P136" s="19"/>
      <c r="Q136" s="21">
        <v>-11708286359</v>
      </c>
      <c r="R136" s="54"/>
      <c r="S136" s="54"/>
    </row>
    <row r="137" spans="1:19" ht="18.75" x14ac:dyDescent="0.2">
      <c r="A137" s="7" t="s">
        <v>466</v>
      </c>
      <c r="C137" s="22">
        <v>1286000</v>
      </c>
      <c r="D137" s="19"/>
      <c r="E137" s="22">
        <v>25713377</v>
      </c>
      <c r="F137" s="19"/>
      <c r="G137" s="22">
        <v>24502042</v>
      </c>
      <c r="H137" s="19"/>
      <c r="I137" s="22">
        <v>1211335</v>
      </c>
      <c r="J137" s="19"/>
      <c r="K137" s="22">
        <v>1286000</v>
      </c>
      <c r="L137" s="19"/>
      <c r="M137" s="22">
        <v>25713377</v>
      </c>
      <c r="N137" s="19"/>
      <c r="O137" s="22">
        <v>27000755</v>
      </c>
      <c r="P137" s="19"/>
      <c r="Q137" s="21">
        <v>-1287378</v>
      </c>
      <c r="R137" s="54"/>
      <c r="S137" s="54"/>
    </row>
    <row r="138" spans="1:19" ht="18.75" x14ac:dyDescent="0.2">
      <c r="A138" s="7" t="s">
        <v>467</v>
      </c>
      <c r="C138" s="22">
        <v>16308000</v>
      </c>
      <c r="D138" s="19"/>
      <c r="E138" s="22">
        <v>6586735478</v>
      </c>
      <c r="F138" s="19"/>
      <c r="G138" s="22">
        <v>8826594974</v>
      </c>
      <c r="H138" s="19"/>
      <c r="I138" s="22">
        <v>-2239859496</v>
      </c>
      <c r="J138" s="19"/>
      <c r="K138" s="22">
        <v>16308000</v>
      </c>
      <c r="L138" s="19"/>
      <c r="M138" s="22">
        <v>6586735478</v>
      </c>
      <c r="N138" s="19"/>
      <c r="O138" s="22">
        <v>8719438957</v>
      </c>
      <c r="P138" s="19"/>
      <c r="Q138" s="21">
        <v>-2132703479</v>
      </c>
      <c r="R138" s="54"/>
      <c r="S138" s="54"/>
    </row>
    <row r="139" spans="1:19" ht="18.75" x14ac:dyDescent="0.2">
      <c r="A139" s="7" t="s">
        <v>468</v>
      </c>
      <c r="C139" s="22">
        <v>20077000</v>
      </c>
      <c r="D139" s="19"/>
      <c r="E139" s="22">
        <v>6001477221</v>
      </c>
      <c r="F139" s="19"/>
      <c r="G139" s="22">
        <v>10402409442</v>
      </c>
      <c r="H139" s="19"/>
      <c r="I139" s="22">
        <v>-4400932221</v>
      </c>
      <c r="J139" s="19"/>
      <c r="K139" s="22">
        <v>20077000</v>
      </c>
      <c r="L139" s="19"/>
      <c r="M139" s="22">
        <v>6001477221</v>
      </c>
      <c r="N139" s="19"/>
      <c r="O139" s="22">
        <v>10402409442</v>
      </c>
      <c r="P139" s="19"/>
      <c r="Q139" s="21">
        <v>-4400932221</v>
      </c>
      <c r="R139" s="54"/>
      <c r="S139" s="54"/>
    </row>
    <row r="140" spans="1:19" ht="18.75" x14ac:dyDescent="0.2">
      <c r="A140" s="7" t="s">
        <v>469</v>
      </c>
      <c r="C140" s="22">
        <v>100000</v>
      </c>
      <c r="D140" s="19"/>
      <c r="E140" s="22">
        <v>29992275</v>
      </c>
      <c r="F140" s="19"/>
      <c r="G140" s="22">
        <v>51986610</v>
      </c>
      <c r="H140" s="19"/>
      <c r="I140" s="22">
        <v>-21994335</v>
      </c>
      <c r="J140" s="19"/>
      <c r="K140" s="22">
        <v>100000</v>
      </c>
      <c r="L140" s="19"/>
      <c r="M140" s="22">
        <v>29992275</v>
      </c>
      <c r="N140" s="19"/>
      <c r="O140" s="22">
        <v>51984550</v>
      </c>
      <c r="P140" s="19"/>
      <c r="Q140" s="21">
        <v>-21992275</v>
      </c>
      <c r="R140" s="54"/>
      <c r="S140" s="54"/>
    </row>
    <row r="141" spans="1:19" ht="18.75" x14ac:dyDescent="0.2">
      <c r="A141" s="7" t="s">
        <v>470</v>
      </c>
      <c r="C141" s="22">
        <v>320000</v>
      </c>
      <c r="D141" s="19"/>
      <c r="E141" s="22">
        <v>63983520</v>
      </c>
      <c r="F141" s="19"/>
      <c r="G141" s="22">
        <v>95967040</v>
      </c>
      <c r="H141" s="19"/>
      <c r="I141" s="22">
        <v>-31983520</v>
      </c>
      <c r="J141" s="19"/>
      <c r="K141" s="22">
        <v>320000</v>
      </c>
      <c r="L141" s="19"/>
      <c r="M141" s="22">
        <v>63983520</v>
      </c>
      <c r="N141" s="19"/>
      <c r="O141" s="22">
        <v>95967040</v>
      </c>
      <c r="P141" s="19"/>
      <c r="Q141" s="21">
        <v>-31983520</v>
      </c>
      <c r="R141" s="54"/>
      <c r="S141" s="54"/>
    </row>
    <row r="142" spans="1:19" ht="18.75" x14ac:dyDescent="0.2">
      <c r="A142" s="7" t="s">
        <v>471</v>
      </c>
      <c r="C142" s="22">
        <v>100000</v>
      </c>
      <c r="D142" s="19"/>
      <c r="E142" s="22">
        <v>2999227</v>
      </c>
      <c r="F142" s="19"/>
      <c r="G142" s="22">
        <v>5898454</v>
      </c>
      <c r="H142" s="19"/>
      <c r="I142" s="22">
        <v>-2899227</v>
      </c>
      <c r="J142" s="19"/>
      <c r="K142" s="22">
        <v>100000</v>
      </c>
      <c r="L142" s="19"/>
      <c r="M142" s="22">
        <v>2999227</v>
      </c>
      <c r="N142" s="19"/>
      <c r="O142" s="22">
        <v>5898454</v>
      </c>
      <c r="P142" s="19"/>
      <c r="Q142" s="21">
        <v>-2899227</v>
      </c>
      <c r="R142" s="54"/>
      <c r="S142" s="54"/>
    </row>
    <row r="143" spans="1:19" ht="18.75" x14ac:dyDescent="0.2">
      <c r="A143" s="7" t="s">
        <v>472</v>
      </c>
      <c r="C143" s="22">
        <v>4023000</v>
      </c>
      <c r="D143" s="19"/>
      <c r="E143" s="22">
        <v>563074970</v>
      </c>
      <c r="F143" s="19"/>
      <c r="G143" s="22">
        <v>563343941</v>
      </c>
      <c r="H143" s="19"/>
      <c r="I143" s="22">
        <v>-268971</v>
      </c>
      <c r="J143" s="19"/>
      <c r="K143" s="22">
        <v>4023000</v>
      </c>
      <c r="L143" s="19"/>
      <c r="M143" s="22">
        <v>563074970</v>
      </c>
      <c r="N143" s="19"/>
      <c r="O143" s="22">
        <v>563343941</v>
      </c>
      <c r="P143" s="19"/>
      <c r="Q143" s="21">
        <v>-268971</v>
      </c>
      <c r="R143" s="54"/>
      <c r="S143" s="54"/>
    </row>
    <row r="144" spans="1:19" ht="18.75" x14ac:dyDescent="0.2">
      <c r="A144" s="7" t="s">
        <v>473</v>
      </c>
      <c r="C144" s="22">
        <v>64467000</v>
      </c>
      <c r="D144" s="19"/>
      <c r="E144" s="22">
        <v>9989811960</v>
      </c>
      <c r="F144" s="19"/>
      <c r="G144" s="22">
        <v>16191185498</v>
      </c>
      <c r="H144" s="19"/>
      <c r="I144" s="22">
        <v>-6201373538</v>
      </c>
      <c r="J144" s="19"/>
      <c r="K144" s="22">
        <v>64467000</v>
      </c>
      <c r="L144" s="19"/>
      <c r="M144" s="22">
        <v>9989811960</v>
      </c>
      <c r="N144" s="19"/>
      <c r="O144" s="22">
        <v>16126056920</v>
      </c>
      <c r="P144" s="19"/>
      <c r="Q144" s="21">
        <v>-6136244960</v>
      </c>
      <c r="R144" s="54"/>
      <c r="S144" s="54"/>
    </row>
    <row r="145" spans="1:19" ht="18.75" x14ac:dyDescent="0.2">
      <c r="A145" s="7" t="s">
        <v>474</v>
      </c>
      <c r="C145" s="22">
        <v>1000</v>
      </c>
      <c r="D145" s="19"/>
      <c r="E145" s="22">
        <v>945756</v>
      </c>
      <c r="F145" s="19"/>
      <c r="G145" s="22">
        <v>1551600</v>
      </c>
      <c r="H145" s="19"/>
      <c r="I145" s="22">
        <v>-605844</v>
      </c>
      <c r="J145" s="19"/>
      <c r="K145" s="22">
        <v>1000</v>
      </c>
      <c r="L145" s="19"/>
      <c r="M145" s="22">
        <v>945756</v>
      </c>
      <c r="N145" s="19"/>
      <c r="O145" s="22">
        <v>1241512</v>
      </c>
      <c r="P145" s="19"/>
      <c r="Q145" s="21">
        <v>-295756</v>
      </c>
      <c r="R145" s="54"/>
      <c r="S145" s="54"/>
    </row>
    <row r="146" spans="1:19" ht="18.75" x14ac:dyDescent="0.2">
      <c r="A146" s="7" t="s">
        <v>475</v>
      </c>
      <c r="C146" s="22">
        <v>34747000</v>
      </c>
      <c r="D146" s="19"/>
      <c r="E146" s="22">
        <v>2049545106</v>
      </c>
      <c r="F146" s="19"/>
      <c r="G146" s="22">
        <v>3481757185</v>
      </c>
      <c r="H146" s="19"/>
      <c r="I146" s="22">
        <v>-1432212079</v>
      </c>
      <c r="J146" s="19"/>
      <c r="K146" s="22">
        <v>34747000</v>
      </c>
      <c r="L146" s="19"/>
      <c r="M146" s="22">
        <v>2049545106</v>
      </c>
      <c r="N146" s="19"/>
      <c r="O146" s="22">
        <v>3483175213</v>
      </c>
      <c r="P146" s="19"/>
      <c r="Q146" s="21">
        <v>-1433630107</v>
      </c>
      <c r="R146" s="54"/>
      <c r="S146" s="54"/>
    </row>
    <row r="147" spans="1:19" ht="18.75" x14ac:dyDescent="0.2">
      <c r="A147" s="7" t="s">
        <v>476</v>
      </c>
      <c r="C147" s="22">
        <v>7015000</v>
      </c>
      <c r="D147" s="19"/>
      <c r="E147" s="22">
        <v>2103958091</v>
      </c>
      <c r="F147" s="19"/>
      <c r="G147" s="22">
        <v>3240886183</v>
      </c>
      <c r="H147" s="19"/>
      <c r="I147" s="22">
        <v>-1136928092</v>
      </c>
      <c r="J147" s="19"/>
      <c r="K147" s="22">
        <v>7015000</v>
      </c>
      <c r="L147" s="19"/>
      <c r="M147" s="22">
        <v>2103958091</v>
      </c>
      <c r="N147" s="19"/>
      <c r="O147" s="22">
        <v>3240886183</v>
      </c>
      <c r="P147" s="19"/>
      <c r="Q147" s="21">
        <v>-1136928092</v>
      </c>
      <c r="R147" s="54"/>
      <c r="S147" s="54"/>
    </row>
    <row r="148" spans="1:19" ht="18.75" x14ac:dyDescent="0.2">
      <c r="A148" s="7" t="s">
        <v>477</v>
      </c>
      <c r="C148" s="22">
        <v>43811000</v>
      </c>
      <c r="D148" s="19"/>
      <c r="E148" s="22">
        <v>2715582557</v>
      </c>
      <c r="F148" s="19"/>
      <c r="G148" s="22">
        <v>2715753115</v>
      </c>
      <c r="H148" s="19"/>
      <c r="I148" s="22">
        <v>-170558</v>
      </c>
      <c r="J148" s="19"/>
      <c r="K148" s="22">
        <v>43811000</v>
      </c>
      <c r="L148" s="19"/>
      <c r="M148" s="22">
        <v>2715582557</v>
      </c>
      <c r="N148" s="19"/>
      <c r="O148" s="22">
        <v>2715753115</v>
      </c>
      <c r="P148" s="19"/>
      <c r="Q148" s="21">
        <v>-170558</v>
      </c>
      <c r="R148" s="54"/>
      <c r="S148" s="54"/>
    </row>
    <row r="149" spans="1:19" ht="18.75" x14ac:dyDescent="0.2">
      <c r="A149" s="7" t="s">
        <v>478</v>
      </c>
      <c r="C149" s="22">
        <v>450000</v>
      </c>
      <c r="D149" s="19"/>
      <c r="E149" s="22">
        <v>4498841</v>
      </c>
      <c r="F149" s="19"/>
      <c r="G149" s="22">
        <v>647683</v>
      </c>
      <c r="H149" s="19"/>
      <c r="I149" s="22">
        <v>3851158</v>
      </c>
      <c r="J149" s="19"/>
      <c r="K149" s="22">
        <v>450000</v>
      </c>
      <c r="L149" s="19"/>
      <c r="M149" s="22">
        <v>4498841</v>
      </c>
      <c r="N149" s="19"/>
      <c r="O149" s="22">
        <v>647683</v>
      </c>
      <c r="P149" s="19"/>
      <c r="Q149" s="21">
        <v>3851158</v>
      </c>
      <c r="R149" s="54"/>
      <c r="S149" s="54"/>
    </row>
    <row r="150" spans="1:19" ht="19.5" thickBot="1" x14ac:dyDescent="0.25">
      <c r="A150" s="65" t="s">
        <v>741</v>
      </c>
      <c r="C150" s="53">
        <f>SUM(C82:C149)</f>
        <v>3178084561</v>
      </c>
      <c r="D150" s="19"/>
      <c r="E150" s="53">
        <f>SUM(E82:E149)</f>
        <v>4472805282194</v>
      </c>
      <c r="F150" s="19"/>
      <c r="G150" s="53">
        <f>SUM(G82:G149)</f>
        <v>4092742885603</v>
      </c>
      <c r="H150" s="19"/>
      <c r="I150" s="53">
        <f>SUM(I82:I149)</f>
        <v>380062396600</v>
      </c>
      <c r="J150" s="19"/>
      <c r="K150" s="53">
        <f>SUM(K82:K149)</f>
        <v>3178084561</v>
      </c>
      <c r="L150" s="19"/>
      <c r="M150" s="53">
        <f>SUM(M82:M149)</f>
        <v>4469880492343</v>
      </c>
      <c r="N150" s="19"/>
      <c r="O150" s="53">
        <f>SUM(O82:O149)</f>
        <v>4500187853733</v>
      </c>
      <c r="P150" s="19"/>
      <c r="Q150" s="53">
        <f>SUM(Q82:Q149)</f>
        <v>-30307361378</v>
      </c>
      <c r="R150" s="54"/>
      <c r="S150" s="54"/>
    </row>
    <row r="151" spans="1:19" ht="19.5" thickTop="1" x14ac:dyDescent="0.2">
      <c r="A151" s="187">
        <v>26</v>
      </c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  <c r="P151" s="187"/>
      <c r="Q151" s="187"/>
      <c r="R151" s="54"/>
      <c r="S151" s="54"/>
    </row>
    <row r="152" spans="1:19" ht="25.5" x14ac:dyDescent="0.2">
      <c r="A152" s="164" t="s">
        <v>0</v>
      </c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54"/>
      <c r="S152" s="54"/>
    </row>
    <row r="153" spans="1:19" ht="25.5" x14ac:dyDescent="0.2">
      <c r="A153" s="164" t="s">
        <v>296</v>
      </c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54"/>
      <c r="S153" s="54"/>
    </row>
    <row r="154" spans="1:19" ht="25.5" x14ac:dyDescent="0.2">
      <c r="A154" s="164" t="s">
        <v>2</v>
      </c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54"/>
      <c r="S154" s="54"/>
    </row>
    <row r="155" spans="1:19" ht="24" x14ac:dyDescent="0.2">
      <c r="A155" s="165" t="s">
        <v>408</v>
      </c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54"/>
      <c r="S155" s="54"/>
    </row>
    <row r="156" spans="1:19" ht="21" x14ac:dyDescent="0.2">
      <c r="A156" s="178" t="s">
        <v>299</v>
      </c>
      <c r="C156" s="178" t="s">
        <v>313</v>
      </c>
      <c r="D156" s="178"/>
      <c r="E156" s="178"/>
      <c r="F156" s="178"/>
      <c r="G156" s="178"/>
      <c r="H156" s="178"/>
      <c r="I156" s="178"/>
      <c r="K156" s="178" t="s">
        <v>314</v>
      </c>
      <c r="L156" s="178"/>
      <c r="M156" s="178"/>
      <c r="N156" s="178"/>
      <c r="O156" s="178"/>
      <c r="P156" s="178"/>
      <c r="Q156" s="178"/>
      <c r="R156" s="54"/>
      <c r="S156" s="54"/>
    </row>
    <row r="157" spans="1:19" ht="42" x14ac:dyDescent="0.2">
      <c r="A157" s="178"/>
      <c r="C157" s="15" t="s">
        <v>13</v>
      </c>
      <c r="D157" s="3"/>
      <c r="E157" s="15" t="s">
        <v>15</v>
      </c>
      <c r="F157" s="3"/>
      <c r="G157" s="15" t="s">
        <v>376</v>
      </c>
      <c r="H157" s="3"/>
      <c r="I157" s="15" t="s">
        <v>409</v>
      </c>
      <c r="K157" s="15" t="s">
        <v>13</v>
      </c>
      <c r="L157" s="3"/>
      <c r="M157" s="15" t="s">
        <v>15</v>
      </c>
      <c r="N157" s="3"/>
      <c r="O157" s="15" t="s">
        <v>376</v>
      </c>
      <c r="P157" s="3"/>
      <c r="Q157" s="64" t="s">
        <v>409</v>
      </c>
      <c r="R157" s="54"/>
      <c r="S157" s="54"/>
    </row>
    <row r="158" spans="1:19" ht="18.75" x14ac:dyDescent="0.2">
      <c r="A158" s="7" t="s">
        <v>742</v>
      </c>
      <c r="C158" s="22">
        <f>C150</f>
        <v>3178084561</v>
      </c>
      <c r="D158" s="19"/>
      <c r="E158" s="22">
        <f>E150</f>
        <v>4472805282194</v>
      </c>
      <c r="F158" s="19"/>
      <c r="G158" s="22">
        <f>G150</f>
        <v>4092742885603</v>
      </c>
      <c r="H158" s="19"/>
      <c r="I158" s="22">
        <f>I150</f>
        <v>380062396600</v>
      </c>
      <c r="J158" s="19"/>
      <c r="K158" s="22">
        <f>K150</f>
        <v>3178084561</v>
      </c>
      <c r="L158" s="19"/>
      <c r="M158" s="22">
        <f>M150</f>
        <v>4469880492343</v>
      </c>
      <c r="N158" s="19"/>
      <c r="O158" s="22">
        <f>O150</f>
        <v>4500187853733</v>
      </c>
      <c r="P158" s="19"/>
      <c r="Q158" s="22">
        <f>Q150</f>
        <v>-30307361378</v>
      </c>
      <c r="R158" s="54"/>
      <c r="S158" s="54"/>
    </row>
    <row r="159" spans="1:19" ht="18.75" x14ac:dyDescent="0.2">
      <c r="A159" s="7" t="s">
        <v>479</v>
      </c>
      <c r="C159" s="22">
        <v>11000</v>
      </c>
      <c r="D159" s="19"/>
      <c r="E159" s="22">
        <v>11437054</v>
      </c>
      <c r="F159" s="19"/>
      <c r="G159" s="22">
        <v>19564108</v>
      </c>
      <c r="H159" s="19"/>
      <c r="I159" s="22">
        <v>-8127054</v>
      </c>
      <c r="J159" s="19"/>
      <c r="K159" s="22">
        <v>11000</v>
      </c>
      <c r="L159" s="19"/>
      <c r="M159" s="22">
        <v>11437054</v>
      </c>
      <c r="N159" s="19"/>
      <c r="O159" s="22">
        <v>19564108</v>
      </c>
      <c r="P159" s="19"/>
      <c r="Q159" s="21">
        <v>-8127054</v>
      </c>
      <c r="R159" s="54"/>
      <c r="S159" s="54"/>
    </row>
    <row r="160" spans="1:19" ht="18.75" x14ac:dyDescent="0.2">
      <c r="A160" s="7" t="s">
        <v>480</v>
      </c>
      <c r="C160" s="22">
        <v>600000</v>
      </c>
      <c r="D160" s="19"/>
      <c r="E160" s="22">
        <v>187151796</v>
      </c>
      <c r="F160" s="19"/>
      <c r="G160" s="22">
        <v>284303592</v>
      </c>
      <c r="H160" s="19"/>
      <c r="I160" s="22">
        <v>-97151796</v>
      </c>
      <c r="J160" s="19"/>
      <c r="K160" s="22">
        <v>600000</v>
      </c>
      <c r="L160" s="19"/>
      <c r="M160" s="22">
        <v>187151796</v>
      </c>
      <c r="N160" s="19"/>
      <c r="O160" s="22">
        <v>284303592</v>
      </c>
      <c r="P160" s="19"/>
      <c r="Q160" s="21">
        <v>-97151796</v>
      </c>
      <c r="R160" s="54"/>
      <c r="S160" s="54"/>
    </row>
    <row r="161" spans="1:19" ht="18.75" x14ac:dyDescent="0.2">
      <c r="A161" s="7" t="s">
        <v>481</v>
      </c>
      <c r="C161" s="22">
        <v>10129000</v>
      </c>
      <c r="D161" s="19"/>
      <c r="E161" s="22">
        <v>617709898</v>
      </c>
      <c r="F161" s="19"/>
      <c r="G161" s="22">
        <v>617235797</v>
      </c>
      <c r="H161" s="19"/>
      <c r="I161" s="22">
        <v>474101</v>
      </c>
      <c r="J161" s="19"/>
      <c r="K161" s="22">
        <v>10129000</v>
      </c>
      <c r="L161" s="19"/>
      <c r="M161" s="22">
        <v>617709898</v>
      </c>
      <c r="N161" s="19"/>
      <c r="O161" s="22">
        <v>617235797</v>
      </c>
      <c r="P161" s="19"/>
      <c r="Q161" s="21">
        <v>474101</v>
      </c>
      <c r="R161" s="54"/>
      <c r="S161" s="54"/>
    </row>
    <row r="162" spans="1:19" ht="18.75" x14ac:dyDescent="0.2">
      <c r="A162" s="7" t="s">
        <v>482</v>
      </c>
      <c r="C162" s="22">
        <v>7027000</v>
      </c>
      <c r="D162" s="19"/>
      <c r="E162" s="22">
        <v>646317530</v>
      </c>
      <c r="F162" s="19"/>
      <c r="G162" s="22">
        <v>1175953060</v>
      </c>
      <c r="H162" s="19"/>
      <c r="I162" s="22">
        <v>-529635530</v>
      </c>
      <c r="J162" s="19"/>
      <c r="K162" s="22">
        <v>7027000</v>
      </c>
      <c r="L162" s="19"/>
      <c r="M162" s="22">
        <v>646317530</v>
      </c>
      <c r="N162" s="19"/>
      <c r="O162" s="22">
        <v>1175953060</v>
      </c>
      <c r="P162" s="19"/>
      <c r="Q162" s="21">
        <v>-529635530</v>
      </c>
      <c r="R162" s="54"/>
      <c r="S162" s="54"/>
    </row>
    <row r="163" spans="1:19" ht="18.75" x14ac:dyDescent="0.2">
      <c r="A163" s="7" t="s">
        <v>483</v>
      </c>
      <c r="C163" s="22">
        <v>403000</v>
      </c>
      <c r="D163" s="19"/>
      <c r="E163" s="22">
        <v>86622688</v>
      </c>
      <c r="F163" s="19"/>
      <c r="G163" s="22">
        <v>129732584</v>
      </c>
      <c r="H163" s="19"/>
      <c r="I163" s="22">
        <v>-43109896</v>
      </c>
      <c r="J163" s="19"/>
      <c r="K163" s="22">
        <v>403000</v>
      </c>
      <c r="L163" s="19"/>
      <c r="M163" s="22">
        <v>86622688</v>
      </c>
      <c r="N163" s="19"/>
      <c r="O163" s="22">
        <v>132945376</v>
      </c>
      <c r="P163" s="19"/>
      <c r="Q163" s="21">
        <v>-46322688</v>
      </c>
      <c r="R163" s="54"/>
      <c r="S163" s="54"/>
    </row>
    <row r="164" spans="1:19" ht="18.75" x14ac:dyDescent="0.2">
      <c r="A164" s="7" t="s">
        <v>395</v>
      </c>
      <c r="C164" s="22">
        <v>42556000</v>
      </c>
      <c r="D164" s="19"/>
      <c r="E164" s="22">
        <v>1744346715</v>
      </c>
      <c r="F164" s="19"/>
      <c r="G164" s="22">
        <v>2184214424</v>
      </c>
      <c r="H164" s="19"/>
      <c r="I164" s="22">
        <v>-439867709</v>
      </c>
      <c r="J164" s="19"/>
      <c r="K164" s="22">
        <v>42556000</v>
      </c>
      <c r="L164" s="19"/>
      <c r="M164" s="22">
        <v>1744346715</v>
      </c>
      <c r="N164" s="19"/>
      <c r="O164" s="22">
        <v>1599617738</v>
      </c>
      <c r="P164" s="19"/>
      <c r="Q164" s="21">
        <v>144728977</v>
      </c>
      <c r="R164" s="54"/>
      <c r="S164" s="54"/>
    </row>
    <row r="165" spans="1:19" ht="18.75" x14ac:dyDescent="0.2">
      <c r="A165" s="7" t="s">
        <v>484</v>
      </c>
      <c r="C165" s="22">
        <v>20000</v>
      </c>
      <c r="D165" s="19"/>
      <c r="E165" s="22">
        <v>12196858</v>
      </c>
      <c r="F165" s="19"/>
      <c r="G165" s="22">
        <v>20193716</v>
      </c>
      <c r="H165" s="19"/>
      <c r="I165" s="22">
        <v>-7996858</v>
      </c>
      <c r="J165" s="19"/>
      <c r="K165" s="22">
        <v>20000</v>
      </c>
      <c r="L165" s="19"/>
      <c r="M165" s="22">
        <v>12196858</v>
      </c>
      <c r="N165" s="19"/>
      <c r="O165" s="22">
        <v>20193716</v>
      </c>
      <c r="P165" s="19"/>
      <c r="Q165" s="21">
        <v>-7996858</v>
      </c>
      <c r="R165" s="54"/>
      <c r="S165" s="54"/>
    </row>
    <row r="166" spans="1:19" ht="18.75" x14ac:dyDescent="0.2">
      <c r="A166" s="7" t="s">
        <v>485</v>
      </c>
      <c r="C166" s="22">
        <v>43476000</v>
      </c>
      <c r="D166" s="19"/>
      <c r="E166" s="22">
        <v>7780200082</v>
      </c>
      <c r="F166" s="19"/>
      <c r="G166" s="22">
        <v>12428581043</v>
      </c>
      <c r="H166" s="19"/>
      <c r="I166" s="22">
        <v>-4648380961</v>
      </c>
      <c r="J166" s="19"/>
      <c r="K166" s="22">
        <v>43476000</v>
      </c>
      <c r="L166" s="19"/>
      <c r="M166" s="22">
        <v>7780200082</v>
      </c>
      <c r="N166" s="19"/>
      <c r="O166" s="22">
        <v>12262770165</v>
      </c>
      <c r="P166" s="19"/>
      <c r="Q166" s="21">
        <v>-4482570083</v>
      </c>
      <c r="R166" s="54"/>
      <c r="S166" s="54"/>
    </row>
    <row r="167" spans="1:19" ht="18.75" x14ac:dyDescent="0.2">
      <c r="A167" s="7" t="s">
        <v>486</v>
      </c>
      <c r="C167" s="22">
        <v>949000</v>
      </c>
      <c r="D167" s="19"/>
      <c r="E167" s="22">
        <v>657487653</v>
      </c>
      <c r="F167" s="19"/>
      <c r="G167" s="22">
        <v>1225336242</v>
      </c>
      <c r="H167" s="19"/>
      <c r="I167" s="22">
        <v>-567848589</v>
      </c>
      <c r="J167" s="19"/>
      <c r="K167" s="22">
        <v>949000</v>
      </c>
      <c r="L167" s="19"/>
      <c r="M167" s="22">
        <v>657487653</v>
      </c>
      <c r="N167" s="19"/>
      <c r="O167" s="22">
        <v>1201565306</v>
      </c>
      <c r="P167" s="19"/>
      <c r="Q167" s="21">
        <v>-544077653</v>
      </c>
      <c r="R167" s="54"/>
      <c r="S167" s="54"/>
    </row>
    <row r="168" spans="1:19" ht="18.75" x14ac:dyDescent="0.2">
      <c r="A168" s="7" t="s">
        <v>487</v>
      </c>
      <c r="C168" s="22">
        <v>5501000</v>
      </c>
      <c r="D168" s="19"/>
      <c r="E168" s="22">
        <v>2793788414</v>
      </c>
      <c r="F168" s="19"/>
      <c r="G168" s="22">
        <v>4486877829</v>
      </c>
      <c r="H168" s="19"/>
      <c r="I168" s="22">
        <v>-1693089415</v>
      </c>
      <c r="J168" s="19"/>
      <c r="K168" s="22">
        <v>5501000</v>
      </c>
      <c r="L168" s="19"/>
      <c r="M168" s="22">
        <v>2793788414</v>
      </c>
      <c r="N168" s="19"/>
      <c r="O168" s="22">
        <v>4486877829</v>
      </c>
      <c r="P168" s="19"/>
      <c r="Q168" s="21">
        <v>-1693089415</v>
      </c>
      <c r="R168" s="54"/>
      <c r="S168" s="54"/>
    </row>
    <row r="169" spans="1:19" ht="18.75" x14ac:dyDescent="0.2">
      <c r="A169" s="7" t="s">
        <v>488</v>
      </c>
      <c r="C169" s="22">
        <v>26256000</v>
      </c>
      <c r="D169" s="19"/>
      <c r="E169" s="22">
        <v>1679951301</v>
      </c>
      <c r="F169" s="19"/>
      <c r="G169" s="22">
        <v>2239608989</v>
      </c>
      <c r="H169" s="19"/>
      <c r="I169" s="22">
        <v>-559657688</v>
      </c>
      <c r="J169" s="19"/>
      <c r="K169" s="22">
        <v>26256000</v>
      </c>
      <c r="L169" s="19"/>
      <c r="M169" s="22">
        <v>1679951301</v>
      </c>
      <c r="N169" s="19"/>
      <c r="O169" s="22">
        <v>2244562602</v>
      </c>
      <c r="P169" s="19"/>
      <c r="Q169" s="21">
        <v>-564611301</v>
      </c>
      <c r="R169" s="54"/>
      <c r="S169" s="54"/>
    </row>
    <row r="170" spans="1:19" ht="18.75" x14ac:dyDescent="0.2">
      <c r="A170" s="7" t="s">
        <v>489</v>
      </c>
      <c r="C170" s="22">
        <v>180000</v>
      </c>
      <c r="D170" s="19"/>
      <c r="E170" s="22">
        <v>3599073</v>
      </c>
      <c r="F170" s="19"/>
      <c r="G170" s="22">
        <v>6658285</v>
      </c>
      <c r="H170" s="19"/>
      <c r="I170" s="22">
        <v>-3059212</v>
      </c>
      <c r="J170" s="19"/>
      <c r="K170" s="22">
        <v>180000</v>
      </c>
      <c r="L170" s="19"/>
      <c r="M170" s="22">
        <v>3599073</v>
      </c>
      <c r="N170" s="19"/>
      <c r="O170" s="22">
        <v>6658146</v>
      </c>
      <c r="P170" s="19"/>
      <c r="Q170" s="21">
        <v>-3059073</v>
      </c>
      <c r="R170" s="54"/>
      <c r="S170" s="54"/>
    </row>
    <row r="171" spans="1:19" ht="18.75" x14ac:dyDescent="0.2">
      <c r="A171" s="7" t="s">
        <v>387</v>
      </c>
      <c r="C171" s="22">
        <v>97579000</v>
      </c>
      <c r="D171" s="19"/>
      <c r="E171" s="22">
        <v>13950203897</v>
      </c>
      <c r="F171" s="19"/>
      <c r="G171" s="22">
        <v>24451509008</v>
      </c>
      <c r="H171" s="19"/>
      <c r="I171" s="22">
        <v>-10501305111</v>
      </c>
      <c r="J171" s="19"/>
      <c r="K171" s="22">
        <v>97579000</v>
      </c>
      <c r="L171" s="19"/>
      <c r="M171" s="22">
        <v>13950203897</v>
      </c>
      <c r="N171" s="19"/>
      <c r="O171" s="22">
        <v>24296878466</v>
      </c>
      <c r="P171" s="19"/>
      <c r="Q171" s="21">
        <v>-10346674569</v>
      </c>
      <c r="R171" s="54"/>
      <c r="S171" s="54"/>
    </row>
    <row r="172" spans="1:19" ht="18.75" x14ac:dyDescent="0.2">
      <c r="A172" s="7" t="s">
        <v>490</v>
      </c>
      <c r="C172" s="22">
        <v>28025000</v>
      </c>
      <c r="D172" s="19"/>
      <c r="E172" s="22">
        <v>6556161353</v>
      </c>
      <c r="F172" s="19"/>
      <c r="G172" s="22">
        <v>10241317876</v>
      </c>
      <c r="H172" s="19"/>
      <c r="I172" s="22">
        <v>-3685156523</v>
      </c>
      <c r="J172" s="19"/>
      <c r="K172" s="22">
        <v>28025000</v>
      </c>
      <c r="L172" s="19"/>
      <c r="M172" s="22">
        <v>6556161353</v>
      </c>
      <c r="N172" s="19"/>
      <c r="O172" s="22">
        <v>10260272706</v>
      </c>
      <c r="P172" s="19"/>
      <c r="Q172" s="21">
        <v>-3704111353</v>
      </c>
      <c r="R172" s="54"/>
      <c r="S172" s="54"/>
    </row>
    <row r="173" spans="1:19" ht="18.75" x14ac:dyDescent="0.2">
      <c r="A173" s="7" t="s">
        <v>491</v>
      </c>
      <c r="C173" s="55">
        <v>15000</v>
      </c>
      <c r="D173" s="56"/>
      <c r="E173" s="55">
        <v>6838238</v>
      </c>
      <c r="F173" s="56"/>
      <c r="G173" s="55">
        <v>8576477</v>
      </c>
      <c r="H173" s="56"/>
      <c r="I173" s="55">
        <v>-1738239</v>
      </c>
      <c r="J173" s="56"/>
      <c r="K173" s="55">
        <v>15000</v>
      </c>
      <c r="L173" s="56"/>
      <c r="M173" s="55">
        <v>6838238</v>
      </c>
      <c r="N173" s="56"/>
      <c r="O173" s="55">
        <v>8576477</v>
      </c>
      <c r="P173" s="56"/>
      <c r="Q173" s="57">
        <v>-1738239</v>
      </c>
      <c r="R173" s="54"/>
      <c r="S173" s="54"/>
    </row>
    <row r="174" spans="1:19" ht="18.75" x14ac:dyDescent="0.2">
      <c r="A174" s="7" t="s">
        <v>773</v>
      </c>
      <c r="C174" s="55">
        <v>999000</v>
      </c>
      <c r="D174" s="19"/>
      <c r="E174" s="55">
        <v>1149505630</v>
      </c>
      <c r="F174" s="19"/>
      <c r="G174" s="55">
        <v>1148802717</v>
      </c>
      <c r="H174" s="19"/>
      <c r="I174" s="55">
        <v>702913</v>
      </c>
      <c r="J174" s="19"/>
      <c r="K174" s="55">
        <v>999000</v>
      </c>
      <c r="L174" s="19"/>
      <c r="M174" s="55">
        <v>1149505630</v>
      </c>
      <c r="N174" s="19"/>
      <c r="O174" s="55">
        <v>1148802717</v>
      </c>
      <c r="P174" s="19"/>
      <c r="Q174" s="57">
        <v>702913</v>
      </c>
      <c r="R174" s="54"/>
      <c r="S174" s="54"/>
    </row>
    <row r="175" spans="1:19" ht="18.75" x14ac:dyDescent="0.2">
      <c r="A175" s="7" t="s">
        <v>405</v>
      </c>
      <c r="C175" s="55">
        <v>24145000</v>
      </c>
      <c r="D175" s="56"/>
      <c r="E175" s="55">
        <v>3636454294</v>
      </c>
      <c r="F175" s="56"/>
      <c r="G175" s="55">
        <v>4288017658</v>
      </c>
      <c r="H175" s="56"/>
      <c r="I175" s="57">
        <v>-651563364</v>
      </c>
      <c r="J175" s="56"/>
      <c r="K175" s="55">
        <v>24145000</v>
      </c>
      <c r="L175" s="56"/>
      <c r="M175" s="55">
        <v>3636454294</v>
      </c>
      <c r="N175" s="56"/>
      <c r="O175" s="55">
        <v>4288017658</v>
      </c>
      <c r="P175" s="56"/>
      <c r="Q175" s="57">
        <v>-651563364</v>
      </c>
      <c r="R175" s="54"/>
      <c r="S175" s="54"/>
    </row>
    <row r="176" spans="1:19" ht="21.75" thickBot="1" x14ac:dyDescent="0.25">
      <c r="A176" s="11" t="s">
        <v>75</v>
      </c>
      <c r="C176" s="24">
        <f>SUM(C158:C175)</f>
        <v>3465955561</v>
      </c>
      <c r="D176" s="19"/>
      <c r="E176" s="24">
        <f>SUM(E158:E175)</f>
        <v>4514325254668</v>
      </c>
      <c r="F176" s="19"/>
      <c r="G176" s="24">
        <f>SUM(G158:G175)</f>
        <v>4157699369008</v>
      </c>
      <c r="H176" s="19"/>
      <c r="I176" s="24">
        <f>SUM(I158:I175)</f>
        <v>356625885669</v>
      </c>
      <c r="J176" s="19"/>
      <c r="K176" s="24">
        <f>SUM(K158:K175)</f>
        <v>3465955561</v>
      </c>
      <c r="L176" s="19"/>
      <c r="M176" s="24">
        <f>SUM(M158:M175)</f>
        <v>4511400464817</v>
      </c>
      <c r="N176" s="19"/>
      <c r="O176" s="24">
        <f>SUM(O158:O175)</f>
        <v>4564242649192</v>
      </c>
      <c r="P176" s="19"/>
      <c r="Q176" s="24">
        <f>SUM(Q158:Q175)</f>
        <v>-52842184363</v>
      </c>
      <c r="R176" s="63"/>
      <c r="S176" s="54"/>
    </row>
    <row r="177" spans="1:18" ht="13.5" thickTop="1" x14ac:dyDescent="0.2">
      <c r="R177" s="63"/>
    </row>
    <row r="178" spans="1:18" x14ac:dyDescent="0.2">
      <c r="R178" s="63"/>
    </row>
    <row r="179" spans="1:18" x14ac:dyDescent="0.2">
      <c r="R179" s="63"/>
    </row>
    <row r="181" spans="1:18" ht="18.75" x14ac:dyDescent="0.2">
      <c r="A181" s="187">
        <v>27</v>
      </c>
      <c r="B181" s="187"/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</row>
    <row r="183" spans="1:18" ht="18.75" x14ac:dyDescent="0.2">
      <c r="M183" s="163"/>
      <c r="N183" s="163"/>
    </row>
    <row r="184" spans="1:18" ht="18.75" x14ac:dyDescent="0.2">
      <c r="M184" s="163"/>
      <c r="N184" s="163"/>
    </row>
    <row r="185" spans="1:18" ht="18.75" x14ac:dyDescent="0.2">
      <c r="M185" s="163"/>
      <c r="N185" s="163"/>
    </row>
  </sheetData>
  <mergeCells count="27">
    <mergeCell ref="M185:N185"/>
    <mergeCell ref="A75:Q75"/>
    <mergeCell ref="A76:Q76"/>
    <mergeCell ref="A77:Q77"/>
    <mergeCell ref="A78:Q78"/>
    <mergeCell ref="A79:Q79"/>
    <mergeCell ref="A80:A81"/>
    <mergeCell ref="C80:I80"/>
    <mergeCell ref="K80:Q80"/>
    <mergeCell ref="A151:Q151"/>
    <mergeCell ref="A152:Q152"/>
    <mergeCell ref="A153:Q153"/>
    <mergeCell ref="A154:Q154"/>
    <mergeCell ref="A155:Q155"/>
    <mergeCell ref="A156:A157"/>
    <mergeCell ref="C156:I156"/>
    <mergeCell ref="M183:N183"/>
    <mergeCell ref="M184:N184"/>
    <mergeCell ref="A1:Q1"/>
    <mergeCell ref="A2:Q2"/>
    <mergeCell ref="A3:Q3"/>
    <mergeCell ref="A5:Q5"/>
    <mergeCell ref="A6:A7"/>
    <mergeCell ref="C6:I6"/>
    <mergeCell ref="K6:Q6"/>
    <mergeCell ref="K156:Q156"/>
    <mergeCell ref="A181:Q181"/>
  </mergeCells>
  <printOptions horizontalCentered="1"/>
  <pageMargins left="0" right="0" top="0" bottom="0" header="0" footer="0"/>
  <pageSetup scale="59" fitToHeight="0" orientation="portrait" r:id="rId1"/>
  <rowBreaks count="2" manualBreakCount="2">
    <brk id="75" max="16" man="1"/>
    <brk id="15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2"/>
  <sheetViews>
    <sheetView rightToLeft="1" tabSelected="1" view="pageBreakPreview" topLeftCell="A47" zoomScale="95" zoomScaleNormal="100" zoomScaleSheetLayoutView="95" workbookViewId="0">
      <selection activeCell="Y68" sqref="Y68:Y73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4" width="1" customWidth="1"/>
    <col min="5" max="5" width="15.28515625" bestFit="1" customWidth="1"/>
    <col min="6" max="6" width="1.28515625" customWidth="1"/>
    <col min="7" max="7" width="19.28515625" bestFit="1" customWidth="1"/>
    <col min="8" max="8" width="1.28515625" customWidth="1"/>
    <col min="9" max="9" width="19.140625" bestFit="1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1.28515625" customWidth="1"/>
    <col min="15" max="15" width="14.28515625" bestFit="1" customWidth="1"/>
    <col min="16" max="16" width="1.28515625" customWidth="1"/>
    <col min="17" max="17" width="17.7109375" bestFit="1" customWidth="1"/>
    <col min="18" max="18" width="1.28515625" customWidth="1"/>
    <col min="19" max="19" width="15.140625" bestFit="1" customWidth="1"/>
    <col min="20" max="20" width="1.28515625" customWidth="1"/>
    <col min="21" max="21" width="16.28515625" bestFit="1" customWidth="1"/>
    <col min="22" max="22" width="1.28515625" customWidth="1"/>
    <col min="23" max="23" width="19.28515625" bestFit="1" customWidth="1"/>
    <col min="24" max="24" width="1.28515625" customWidth="1"/>
    <col min="25" max="25" width="19.28515625" bestFit="1" customWidth="1"/>
    <col min="26" max="26" width="1.28515625" customWidth="1"/>
    <col min="27" max="27" width="10.140625" customWidth="1"/>
    <col min="28" max="28" width="0.28515625" customWidth="1"/>
    <col min="29" max="29" width="17.28515625" bestFit="1" customWidth="1"/>
  </cols>
  <sheetData>
    <row r="1" spans="1:29" ht="25.5" x14ac:dyDescent="0.2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</row>
    <row r="2" spans="1:29" ht="25.5" x14ac:dyDescent="0.2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</row>
    <row r="3" spans="1:29" ht="25.5" x14ac:dyDescent="0.2">
      <c r="A3" s="164" t="s">
        <v>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</row>
    <row r="4" spans="1:29" ht="24" x14ac:dyDescent="0.2">
      <c r="A4" s="1" t="s">
        <v>3</v>
      </c>
      <c r="B4" s="165" t="s">
        <v>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</row>
    <row r="5" spans="1:29" ht="24" x14ac:dyDescent="0.2">
      <c r="A5" s="165" t="s">
        <v>5</v>
      </c>
      <c r="B5" s="165"/>
      <c r="C5" s="165" t="s">
        <v>6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</row>
    <row r="6" spans="1:29" ht="21" x14ac:dyDescent="0.2">
      <c r="E6" s="166" t="s">
        <v>7</v>
      </c>
      <c r="F6" s="166"/>
      <c r="G6" s="166"/>
      <c r="H6" s="166"/>
      <c r="I6" s="166"/>
      <c r="K6" s="166" t="s">
        <v>8</v>
      </c>
      <c r="L6" s="166"/>
      <c r="M6" s="166"/>
      <c r="N6" s="166"/>
      <c r="O6" s="166"/>
      <c r="P6" s="166"/>
      <c r="Q6" s="166"/>
      <c r="S6" s="166" t="s">
        <v>9</v>
      </c>
      <c r="T6" s="166"/>
      <c r="U6" s="166"/>
      <c r="V6" s="166"/>
      <c r="W6" s="166"/>
      <c r="X6" s="166"/>
      <c r="Y6" s="166"/>
      <c r="Z6" s="166"/>
      <c r="AA6" s="166"/>
    </row>
    <row r="7" spans="1:29" ht="21" x14ac:dyDescent="0.2">
      <c r="E7" s="3"/>
      <c r="F7" s="3"/>
      <c r="G7" s="3"/>
      <c r="H7" s="3"/>
      <c r="I7" s="3"/>
      <c r="K7" s="167" t="s">
        <v>10</v>
      </c>
      <c r="L7" s="167"/>
      <c r="M7" s="167"/>
      <c r="N7" s="3"/>
      <c r="O7" s="167" t="s">
        <v>11</v>
      </c>
      <c r="P7" s="167"/>
      <c r="Q7" s="167"/>
      <c r="S7" s="3"/>
      <c r="T7" s="3"/>
      <c r="U7" s="3"/>
      <c r="V7" s="3"/>
      <c r="W7" s="3"/>
      <c r="X7" s="3"/>
      <c r="Y7" s="3"/>
      <c r="Z7" s="3"/>
      <c r="AA7" s="3"/>
    </row>
    <row r="8" spans="1:29" ht="37.5" customHeight="1" x14ac:dyDescent="0.2">
      <c r="A8" s="166" t="s">
        <v>12</v>
      </c>
      <c r="B8" s="166"/>
      <c r="C8" s="166"/>
      <c r="E8" s="17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14" t="s">
        <v>18</v>
      </c>
    </row>
    <row r="9" spans="1:29" ht="18.75" x14ac:dyDescent="0.2">
      <c r="A9" s="168" t="s">
        <v>19</v>
      </c>
      <c r="B9" s="168"/>
      <c r="C9" s="168"/>
      <c r="D9" s="16"/>
      <c r="E9" s="18">
        <v>3981000</v>
      </c>
      <c r="F9" s="19"/>
      <c r="G9" s="20">
        <v>28225226551</v>
      </c>
      <c r="H9" s="19"/>
      <c r="I9" s="20">
        <v>24456194649</v>
      </c>
      <c r="J9" s="19"/>
      <c r="K9" s="20">
        <v>796200</v>
      </c>
      <c r="L9" s="19"/>
      <c r="M9" s="20">
        <v>0</v>
      </c>
      <c r="N9" s="19"/>
      <c r="O9" s="20">
        <v>-230318</v>
      </c>
      <c r="P9" s="19"/>
      <c r="Q9" s="20">
        <v>1320839392</v>
      </c>
      <c r="R9" s="19"/>
      <c r="S9" s="20">
        <v>4546882</v>
      </c>
      <c r="T9" s="19"/>
      <c r="U9" s="20">
        <v>5670</v>
      </c>
      <c r="V9" s="19"/>
      <c r="W9" s="20">
        <v>32236575176</v>
      </c>
      <c r="X9" s="19"/>
      <c r="Y9" s="20">
        <v>25627425055.407001</v>
      </c>
      <c r="AA9" s="73">
        <v>5.9862767826605557E-3</v>
      </c>
      <c r="AC9" s="26">
        <v>4281029091344</v>
      </c>
    </row>
    <row r="10" spans="1:29" ht="18.75" x14ac:dyDescent="0.2">
      <c r="A10" s="163" t="s">
        <v>20</v>
      </c>
      <c r="B10" s="163"/>
      <c r="C10" s="163"/>
      <c r="D10" s="16"/>
      <c r="E10" s="21">
        <v>8548000</v>
      </c>
      <c r="F10" s="19"/>
      <c r="G10" s="22">
        <v>10672630407</v>
      </c>
      <c r="H10" s="19"/>
      <c r="I10" s="22">
        <v>5819689044.0900002</v>
      </c>
      <c r="J10" s="19"/>
      <c r="K10" s="22">
        <v>1000</v>
      </c>
      <c r="L10" s="19"/>
      <c r="M10" s="22">
        <v>750192</v>
      </c>
      <c r="N10" s="19"/>
      <c r="O10" s="22">
        <v>0</v>
      </c>
      <c r="P10" s="19"/>
      <c r="Q10" s="22">
        <v>0</v>
      </c>
      <c r="R10" s="19"/>
      <c r="S10" s="22">
        <v>0</v>
      </c>
      <c r="T10" s="19"/>
      <c r="U10" s="22">
        <v>0</v>
      </c>
      <c r="V10" s="19"/>
      <c r="W10" s="22">
        <v>0</v>
      </c>
      <c r="X10" s="19"/>
      <c r="Y10" s="22">
        <v>0</v>
      </c>
      <c r="AA10" s="74">
        <v>0</v>
      </c>
    </row>
    <row r="11" spans="1:29" ht="18.75" x14ac:dyDescent="0.2">
      <c r="A11" s="163" t="s">
        <v>21</v>
      </c>
      <c r="B11" s="163"/>
      <c r="C11" s="163"/>
      <c r="D11" s="16"/>
      <c r="E11" s="21">
        <v>9946000</v>
      </c>
      <c r="F11" s="19"/>
      <c r="G11" s="22">
        <v>38240972587</v>
      </c>
      <c r="H11" s="19"/>
      <c r="I11" s="22">
        <v>11474728496.370001</v>
      </c>
      <c r="J11" s="19"/>
      <c r="K11" s="22">
        <v>3001000</v>
      </c>
      <c r="L11" s="19"/>
      <c r="M11" s="22">
        <v>3002522950</v>
      </c>
      <c r="N11" s="19"/>
      <c r="O11" s="22">
        <v>0</v>
      </c>
      <c r="P11" s="19"/>
      <c r="Q11" s="22">
        <v>0</v>
      </c>
      <c r="R11" s="19"/>
      <c r="S11" s="22">
        <v>12000000</v>
      </c>
      <c r="T11" s="19"/>
      <c r="U11" s="22">
        <v>4240</v>
      </c>
      <c r="V11" s="19"/>
      <c r="W11" s="22">
        <v>38226766544</v>
      </c>
      <c r="X11" s="19"/>
      <c r="Y11" s="22">
        <v>50866898400</v>
      </c>
      <c r="AA11" s="74">
        <v>1.1881932431351614E-2</v>
      </c>
    </row>
    <row r="12" spans="1:29" ht="18.75" x14ac:dyDescent="0.2">
      <c r="A12" s="163" t="s">
        <v>22</v>
      </c>
      <c r="B12" s="163"/>
      <c r="C12" s="163"/>
      <c r="D12" s="16"/>
      <c r="E12" s="21">
        <v>11307000</v>
      </c>
      <c r="F12" s="19"/>
      <c r="G12" s="22">
        <v>4526811147</v>
      </c>
      <c r="H12" s="19"/>
      <c r="I12" s="22">
        <v>1198233375.4349999</v>
      </c>
      <c r="J12" s="19"/>
      <c r="K12" s="22">
        <v>0</v>
      </c>
      <c r="L12" s="19"/>
      <c r="M12" s="22">
        <v>0</v>
      </c>
      <c r="N12" s="19"/>
      <c r="O12" s="22">
        <v>0</v>
      </c>
      <c r="P12" s="19"/>
      <c r="Q12" s="22">
        <v>0</v>
      </c>
      <c r="R12" s="19"/>
      <c r="S12" s="22">
        <v>0</v>
      </c>
      <c r="T12" s="19"/>
      <c r="U12" s="22">
        <v>0</v>
      </c>
      <c r="V12" s="19"/>
      <c r="W12" s="22">
        <v>0</v>
      </c>
      <c r="X12" s="19"/>
      <c r="Y12" s="22">
        <v>0</v>
      </c>
      <c r="AA12" s="74">
        <v>0</v>
      </c>
    </row>
    <row r="13" spans="1:29" ht="18.75" x14ac:dyDescent="0.2">
      <c r="A13" s="163" t="s">
        <v>23</v>
      </c>
      <c r="B13" s="163"/>
      <c r="C13" s="163"/>
      <c r="D13" s="16"/>
      <c r="E13" s="21">
        <v>200000</v>
      </c>
      <c r="F13" s="19"/>
      <c r="G13" s="22">
        <v>642165315</v>
      </c>
      <c r="H13" s="19"/>
      <c r="I13" s="22">
        <v>413293549.5</v>
      </c>
      <c r="J13" s="19"/>
      <c r="K13" s="22">
        <v>0</v>
      </c>
      <c r="L13" s="19"/>
      <c r="M13" s="22">
        <v>0</v>
      </c>
      <c r="N13" s="19"/>
      <c r="O13" s="22">
        <v>0</v>
      </c>
      <c r="P13" s="19"/>
      <c r="Q13" s="22">
        <v>0</v>
      </c>
      <c r="R13" s="19"/>
      <c r="S13" s="22">
        <v>0</v>
      </c>
      <c r="T13" s="19"/>
      <c r="U13" s="22">
        <v>0</v>
      </c>
      <c r="V13" s="19"/>
      <c r="W13" s="22">
        <v>0</v>
      </c>
      <c r="X13" s="19"/>
      <c r="Y13" s="22">
        <v>0</v>
      </c>
      <c r="AA13" s="74">
        <v>0</v>
      </c>
    </row>
    <row r="14" spans="1:29" ht="18.75" x14ac:dyDescent="0.2">
      <c r="A14" s="163" t="s">
        <v>24</v>
      </c>
      <c r="B14" s="163"/>
      <c r="C14" s="163"/>
      <c r="D14" s="16"/>
      <c r="E14" s="21">
        <v>273000</v>
      </c>
      <c r="F14" s="19"/>
      <c r="G14" s="22">
        <v>283003653</v>
      </c>
      <c r="H14" s="19"/>
      <c r="I14" s="22">
        <v>310048142.04000002</v>
      </c>
      <c r="J14" s="19"/>
      <c r="K14" s="22">
        <v>1000</v>
      </c>
      <c r="L14" s="19"/>
      <c r="M14" s="22">
        <v>1701437</v>
      </c>
      <c r="N14" s="19"/>
      <c r="O14" s="22">
        <v>0</v>
      </c>
      <c r="P14" s="19"/>
      <c r="Q14" s="22">
        <v>0</v>
      </c>
      <c r="R14" s="19"/>
      <c r="S14" s="22">
        <v>0</v>
      </c>
      <c r="T14" s="19"/>
      <c r="U14" s="22">
        <v>0</v>
      </c>
      <c r="V14" s="19"/>
      <c r="W14" s="22">
        <v>0</v>
      </c>
      <c r="X14" s="19"/>
      <c r="Y14" s="22">
        <v>0</v>
      </c>
      <c r="AA14" s="74">
        <v>0</v>
      </c>
    </row>
    <row r="15" spans="1:29" ht="18.75" x14ac:dyDescent="0.2">
      <c r="A15" s="163" t="s">
        <v>25</v>
      </c>
      <c r="B15" s="163"/>
      <c r="C15" s="163"/>
      <c r="D15" s="16"/>
      <c r="E15" s="21">
        <v>1000</v>
      </c>
      <c r="F15" s="19"/>
      <c r="G15" s="22">
        <v>1500386</v>
      </c>
      <c r="H15" s="19"/>
      <c r="I15" s="22">
        <v>606843.69750000001</v>
      </c>
      <c r="J15" s="19"/>
      <c r="K15" s="22">
        <v>0</v>
      </c>
      <c r="L15" s="19"/>
      <c r="M15" s="22">
        <v>0</v>
      </c>
      <c r="N15" s="19"/>
      <c r="O15" s="22">
        <v>0</v>
      </c>
      <c r="P15" s="19"/>
      <c r="Q15" s="22">
        <v>0</v>
      </c>
      <c r="R15" s="19"/>
      <c r="S15" s="22">
        <v>0</v>
      </c>
      <c r="T15" s="19"/>
      <c r="U15" s="22">
        <v>0</v>
      </c>
      <c r="V15" s="19"/>
      <c r="W15" s="22">
        <v>0</v>
      </c>
      <c r="X15" s="19"/>
      <c r="Y15" s="22">
        <v>0</v>
      </c>
      <c r="AA15" s="74">
        <v>0</v>
      </c>
    </row>
    <row r="16" spans="1:29" ht="18.75" x14ac:dyDescent="0.2">
      <c r="A16" s="163" t="s">
        <v>26</v>
      </c>
      <c r="B16" s="163"/>
      <c r="C16" s="163"/>
      <c r="D16" s="16"/>
      <c r="E16" s="21">
        <v>12619000</v>
      </c>
      <c r="F16" s="19"/>
      <c r="G16" s="22">
        <v>6839282433</v>
      </c>
      <c r="H16" s="19"/>
      <c r="I16" s="22">
        <v>1097570302.8525</v>
      </c>
      <c r="J16" s="19"/>
      <c r="K16" s="22">
        <v>0</v>
      </c>
      <c r="L16" s="19"/>
      <c r="M16" s="22">
        <v>0</v>
      </c>
      <c r="N16" s="19"/>
      <c r="O16" s="22">
        <v>0</v>
      </c>
      <c r="P16" s="19"/>
      <c r="Q16" s="22">
        <v>0</v>
      </c>
      <c r="R16" s="19"/>
      <c r="S16" s="22">
        <v>0</v>
      </c>
      <c r="T16" s="19"/>
      <c r="U16" s="22">
        <v>0</v>
      </c>
      <c r="V16" s="19"/>
      <c r="W16" s="22">
        <v>0</v>
      </c>
      <c r="X16" s="19"/>
      <c r="Y16" s="22">
        <v>0</v>
      </c>
      <c r="AA16" s="74">
        <v>0</v>
      </c>
    </row>
    <row r="17" spans="1:27" ht="18.75" x14ac:dyDescent="0.2">
      <c r="A17" s="163" t="s">
        <v>27</v>
      </c>
      <c r="B17" s="163"/>
      <c r="C17" s="163"/>
      <c r="D17" s="16"/>
      <c r="E17" s="21">
        <v>1000</v>
      </c>
      <c r="F17" s="19"/>
      <c r="G17" s="22">
        <v>750192</v>
      </c>
      <c r="H17" s="19"/>
      <c r="I17" s="22">
        <v>889770.82499999995</v>
      </c>
      <c r="J17" s="19"/>
      <c r="K17" s="22">
        <v>0</v>
      </c>
      <c r="L17" s="19"/>
      <c r="M17" s="22">
        <v>0</v>
      </c>
      <c r="N17" s="19"/>
      <c r="O17" s="22">
        <v>0</v>
      </c>
      <c r="P17" s="19"/>
      <c r="Q17" s="22">
        <v>0</v>
      </c>
      <c r="R17" s="19"/>
      <c r="S17" s="22">
        <v>1000</v>
      </c>
      <c r="T17" s="19"/>
      <c r="U17" s="22">
        <v>890</v>
      </c>
      <c r="V17" s="19"/>
      <c r="W17" s="22">
        <v>750192</v>
      </c>
      <c r="X17" s="19"/>
      <c r="Y17" s="22">
        <v>889770.82499999995</v>
      </c>
      <c r="AA17" s="74">
        <v>2.0784040613016774E-7</v>
      </c>
    </row>
    <row r="18" spans="1:27" ht="18.75" x14ac:dyDescent="0.2">
      <c r="A18" s="163" t="s">
        <v>28</v>
      </c>
      <c r="B18" s="163"/>
      <c r="C18" s="163"/>
      <c r="D18" s="16"/>
      <c r="E18" s="21">
        <v>6002000</v>
      </c>
      <c r="F18" s="19"/>
      <c r="G18" s="22">
        <v>1804603768</v>
      </c>
      <c r="H18" s="19"/>
      <c r="I18" s="22">
        <v>4200318139.5</v>
      </c>
      <c r="J18" s="19"/>
      <c r="K18" s="22">
        <v>1000</v>
      </c>
      <c r="L18" s="19"/>
      <c r="M18" s="22">
        <v>800206</v>
      </c>
      <c r="N18" s="19"/>
      <c r="O18" s="22">
        <v>0</v>
      </c>
      <c r="P18" s="19"/>
      <c r="Q18" s="22">
        <v>0</v>
      </c>
      <c r="R18" s="19"/>
      <c r="S18" s="22">
        <v>6003000</v>
      </c>
      <c r="T18" s="19"/>
      <c r="U18" s="22">
        <v>800</v>
      </c>
      <c r="V18" s="19"/>
      <c r="W18" s="22">
        <v>1805403974</v>
      </c>
      <c r="X18" s="19"/>
      <c r="Y18" s="22">
        <v>4801163382</v>
      </c>
      <c r="AA18" s="74">
        <v>1.1214974903365367E-3</v>
      </c>
    </row>
    <row r="19" spans="1:27" ht="18.75" x14ac:dyDescent="0.2">
      <c r="A19" s="163" t="s">
        <v>29</v>
      </c>
      <c r="B19" s="163"/>
      <c r="C19" s="163"/>
      <c r="D19" s="16"/>
      <c r="E19" s="21">
        <v>2000</v>
      </c>
      <c r="F19" s="19"/>
      <c r="G19" s="22">
        <v>620398</v>
      </c>
      <c r="H19" s="19"/>
      <c r="I19" s="22">
        <v>619840.35</v>
      </c>
      <c r="J19" s="19"/>
      <c r="K19" s="22">
        <v>4002000</v>
      </c>
      <c r="L19" s="19"/>
      <c r="M19" s="22">
        <v>1201209231</v>
      </c>
      <c r="N19" s="19"/>
      <c r="O19" s="22">
        <v>0</v>
      </c>
      <c r="P19" s="19"/>
      <c r="Q19" s="22">
        <v>0</v>
      </c>
      <c r="R19" s="19"/>
      <c r="S19" s="22">
        <v>4004000</v>
      </c>
      <c r="T19" s="19"/>
      <c r="U19" s="22">
        <v>450</v>
      </c>
      <c r="V19" s="19"/>
      <c r="W19" s="22">
        <v>1201829629</v>
      </c>
      <c r="X19" s="19"/>
      <c r="Y19" s="22">
        <v>1801336036.5</v>
      </c>
      <c r="AA19" s="74">
        <v>4.2077173456779354E-4</v>
      </c>
    </row>
    <row r="20" spans="1:27" ht="18.75" x14ac:dyDescent="0.2">
      <c r="A20" s="163" t="s">
        <v>30</v>
      </c>
      <c r="B20" s="163"/>
      <c r="C20" s="163"/>
      <c r="D20" s="16"/>
      <c r="E20" s="21">
        <v>101000</v>
      </c>
      <c r="F20" s="19"/>
      <c r="G20" s="22">
        <v>270851566</v>
      </c>
      <c r="H20" s="19"/>
      <c r="I20" s="22">
        <v>242741477.97</v>
      </c>
      <c r="J20" s="19"/>
      <c r="K20" s="22">
        <v>0</v>
      </c>
      <c r="L20" s="19"/>
      <c r="M20" s="22">
        <v>0</v>
      </c>
      <c r="N20" s="19"/>
      <c r="O20" s="22">
        <v>0</v>
      </c>
      <c r="P20" s="19"/>
      <c r="Q20" s="22">
        <v>0</v>
      </c>
      <c r="R20" s="19"/>
      <c r="S20" s="22">
        <v>0</v>
      </c>
      <c r="T20" s="19"/>
      <c r="U20" s="22">
        <v>0</v>
      </c>
      <c r="V20" s="19"/>
      <c r="W20" s="22">
        <v>0</v>
      </c>
      <c r="X20" s="19"/>
      <c r="Y20" s="22">
        <v>0</v>
      </c>
      <c r="AA20" s="74">
        <v>0</v>
      </c>
    </row>
    <row r="21" spans="1:27" ht="18.75" x14ac:dyDescent="0.2">
      <c r="A21" s="163" t="s">
        <v>31</v>
      </c>
      <c r="B21" s="163"/>
      <c r="C21" s="163"/>
      <c r="D21" s="16"/>
      <c r="E21" s="21">
        <v>262260</v>
      </c>
      <c r="F21" s="19"/>
      <c r="G21" s="22">
        <v>631513088</v>
      </c>
      <c r="H21" s="19"/>
      <c r="I21" s="22">
        <v>384010441.56900001</v>
      </c>
      <c r="J21" s="19"/>
      <c r="K21" s="22">
        <v>0</v>
      </c>
      <c r="L21" s="19"/>
      <c r="M21" s="22">
        <v>0</v>
      </c>
      <c r="N21" s="19"/>
      <c r="O21" s="22">
        <v>0</v>
      </c>
      <c r="P21" s="19"/>
      <c r="Q21" s="22">
        <v>0</v>
      </c>
      <c r="R21" s="19"/>
      <c r="S21" s="22">
        <v>262260</v>
      </c>
      <c r="T21" s="19"/>
      <c r="U21" s="22">
        <v>1368</v>
      </c>
      <c r="V21" s="19"/>
      <c r="W21" s="22">
        <v>631513088</v>
      </c>
      <c r="X21" s="19"/>
      <c r="Y21" s="22">
        <v>356636988.50400001</v>
      </c>
      <c r="AA21" s="74">
        <v>8.3306368841337686E-5</v>
      </c>
    </row>
    <row r="22" spans="1:27" ht="18.75" x14ac:dyDescent="0.2">
      <c r="A22" s="163" t="s">
        <v>32</v>
      </c>
      <c r="B22" s="163"/>
      <c r="C22" s="163"/>
      <c r="D22" s="16"/>
      <c r="E22" s="21">
        <v>412200000</v>
      </c>
      <c r="F22" s="19"/>
      <c r="G22" s="22">
        <v>1113395994072</v>
      </c>
      <c r="H22" s="19"/>
      <c r="I22" s="22">
        <v>884644658190</v>
      </c>
      <c r="J22" s="19"/>
      <c r="K22" s="22">
        <v>806719</v>
      </c>
      <c r="L22" s="19"/>
      <c r="M22" s="22">
        <v>1695685137</v>
      </c>
      <c r="N22" s="19"/>
      <c r="O22" s="22">
        <v>-4006719</v>
      </c>
      <c r="P22" s="19"/>
      <c r="Q22" s="22">
        <v>10197860833</v>
      </c>
      <c r="R22" s="19"/>
      <c r="S22" s="22">
        <v>409000000</v>
      </c>
      <c r="T22" s="19"/>
      <c r="U22" s="22">
        <v>2920</v>
      </c>
      <c r="V22" s="19"/>
      <c r="W22" s="22">
        <v>1104273579117</v>
      </c>
      <c r="X22" s="19"/>
      <c r="Y22" s="22">
        <v>1187174034000</v>
      </c>
      <c r="AA22" s="74">
        <v>0.27731043369931757</v>
      </c>
    </row>
    <row r="23" spans="1:27" ht="18.75" x14ac:dyDescent="0.2">
      <c r="A23" s="163" t="s">
        <v>33</v>
      </c>
      <c r="B23" s="163"/>
      <c r="C23" s="163"/>
      <c r="D23" s="16"/>
      <c r="E23" s="21">
        <v>53200000</v>
      </c>
      <c r="F23" s="19"/>
      <c r="G23" s="22">
        <v>77016824507</v>
      </c>
      <c r="H23" s="19"/>
      <c r="I23" s="22">
        <v>73402242480</v>
      </c>
      <c r="J23" s="19"/>
      <c r="K23" s="22">
        <v>0</v>
      </c>
      <c r="L23" s="19"/>
      <c r="M23" s="22">
        <v>0</v>
      </c>
      <c r="N23" s="19"/>
      <c r="O23" s="22">
        <v>0</v>
      </c>
      <c r="P23" s="19"/>
      <c r="Q23" s="22">
        <v>0</v>
      </c>
      <c r="R23" s="19"/>
      <c r="S23" s="22">
        <v>53200000</v>
      </c>
      <c r="T23" s="19"/>
      <c r="U23" s="22">
        <v>1451</v>
      </c>
      <c r="V23" s="19"/>
      <c r="W23" s="22">
        <v>77016824507</v>
      </c>
      <c r="X23" s="19"/>
      <c r="Y23" s="22">
        <v>76733900460</v>
      </c>
      <c r="AA23" s="74">
        <v>1.7924171693939579E-2</v>
      </c>
    </row>
    <row r="24" spans="1:27" ht="18.75" x14ac:dyDescent="0.2">
      <c r="A24" s="163" t="s">
        <v>34</v>
      </c>
      <c r="B24" s="163"/>
      <c r="C24" s="163"/>
      <c r="D24" s="16"/>
      <c r="E24" s="21">
        <v>19499000</v>
      </c>
      <c r="F24" s="19"/>
      <c r="G24" s="22">
        <v>35685020062</v>
      </c>
      <c r="H24" s="19"/>
      <c r="I24" s="22">
        <v>29772258739.200001</v>
      </c>
      <c r="J24" s="19"/>
      <c r="K24" s="22">
        <v>8800000</v>
      </c>
      <c r="L24" s="19"/>
      <c r="M24" s="22">
        <v>15912753220</v>
      </c>
      <c r="N24" s="19"/>
      <c r="O24" s="22">
        <v>0</v>
      </c>
      <c r="P24" s="19"/>
      <c r="Q24" s="22">
        <v>0</v>
      </c>
      <c r="R24" s="19"/>
      <c r="S24" s="22">
        <v>28299000</v>
      </c>
      <c r="T24" s="19"/>
      <c r="U24" s="22">
        <v>1749</v>
      </c>
      <c r="V24" s="19"/>
      <c r="W24" s="22">
        <v>51597773282</v>
      </c>
      <c r="X24" s="19"/>
      <c r="Y24" s="22">
        <v>49200456041.550003</v>
      </c>
      <c r="AA24" s="74">
        <v>1.1492670335044104E-2</v>
      </c>
    </row>
    <row r="25" spans="1:27" ht="18.75" x14ac:dyDescent="0.2">
      <c r="A25" s="163" t="s">
        <v>35</v>
      </c>
      <c r="B25" s="163"/>
      <c r="C25" s="163"/>
      <c r="D25" s="16"/>
      <c r="E25" s="21">
        <v>55187051</v>
      </c>
      <c r="F25" s="19"/>
      <c r="G25" s="22">
        <v>130165564069</v>
      </c>
      <c r="H25" s="19"/>
      <c r="I25" s="22">
        <v>101543431574.164</v>
      </c>
      <c r="J25" s="19"/>
      <c r="K25" s="22">
        <v>36612949</v>
      </c>
      <c r="L25" s="19"/>
      <c r="M25" s="22">
        <v>79183428362</v>
      </c>
      <c r="N25" s="19"/>
      <c r="O25" s="22">
        <v>0</v>
      </c>
      <c r="P25" s="19"/>
      <c r="Q25" s="22">
        <v>0</v>
      </c>
      <c r="R25" s="19"/>
      <c r="S25" s="22">
        <v>91800000</v>
      </c>
      <c r="T25" s="19"/>
      <c r="U25" s="22">
        <v>2319</v>
      </c>
      <c r="V25" s="19"/>
      <c r="W25" s="22">
        <v>209348992431</v>
      </c>
      <c r="X25" s="19"/>
      <c r="Y25" s="22">
        <v>211617539010</v>
      </c>
      <c r="AA25" s="74">
        <v>4.9431464840516678E-2</v>
      </c>
    </row>
    <row r="26" spans="1:27" ht="18.75" x14ac:dyDescent="0.2">
      <c r="A26" s="163" t="s">
        <v>36</v>
      </c>
      <c r="B26" s="163"/>
      <c r="C26" s="163"/>
      <c r="D26" s="16"/>
      <c r="E26" s="21">
        <v>1564500</v>
      </c>
      <c r="F26" s="19"/>
      <c r="G26" s="22">
        <v>3691289797</v>
      </c>
      <c r="H26" s="19"/>
      <c r="I26" s="22">
        <v>3441638180.9250002</v>
      </c>
      <c r="J26" s="19"/>
      <c r="K26" s="22">
        <v>0</v>
      </c>
      <c r="L26" s="19"/>
      <c r="M26" s="22">
        <v>0</v>
      </c>
      <c r="N26" s="19"/>
      <c r="O26" s="22">
        <v>-509866</v>
      </c>
      <c r="P26" s="19"/>
      <c r="Q26" s="22">
        <v>1055731743</v>
      </c>
      <c r="R26" s="19"/>
      <c r="S26" s="22">
        <v>1054634</v>
      </c>
      <c r="T26" s="19"/>
      <c r="U26" s="22">
        <v>2531</v>
      </c>
      <c r="V26" s="19"/>
      <c r="W26" s="22">
        <v>2488309186</v>
      </c>
      <c r="X26" s="19"/>
      <c r="Y26" s="22">
        <v>2653396446.0086999</v>
      </c>
      <c r="AA26" s="74">
        <v>6.1980341394402537E-4</v>
      </c>
    </row>
    <row r="27" spans="1:27" ht="18.75" x14ac:dyDescent="0.2">
      <c r="A27" s="163" t="s">
        <v>37</v>
      </c>
      <c r="B27" s="163"/>
      <c r="C27" s="163"/>
      <c r="D27" s="16"/>
      <c r="E27" s="21">
        <v>266438</v>
      </c>
      <c r="F27" s="19"/>
      <c r="G27" s="22">
        <v>1486805756</v>
      </c>
      <c r="H27" s="19"/>
      <c r="I27" s="22">
        <v>1240305165.5337</v>
      </c>
      <c r="J27" s="19"/>
      <c r="K27" s="22">
        <v>0</v>
      </c>
      <c r="L27" s="19"/>
      <c r="M27" s="22">
        <v>0</v>
      </c>
      <c r="N27" s="19"/>
      <c r="O27" s="22">
        <v>-106818</v>
      </c>
      <c r="P27" s="19"/>
      <c r="Q27" s="22">
        <v>490063567</v>
      </c>
      <c r="R27" s="19"/>
      <c r="S27" s="22">
        <v>159620</v>
      </c>
      <c r="T27" s="19"/>
      <c r="U27" s="22">
        <v>4656</v>
      </c>
      <c r="V27" s="19"/>
      <c r="W27" s="22">
        <v>890728556</v>
      </c>
      <c r="X27" s="19"/>
      <c r="Y27" s="22">
        <v>738768735.21599996</v>
      </c>
      <c r="AA27" s="74">
        <v>1.725680249895402E-4</v>
      </c>
    </row>
    <row r="28" spans="1:27" ht="18.75" x14ac:dyDescent="0.2">
      <c r="A28" s="163" t="s">
        <v>38</v>
      </c>
      <c r="B28" s="163"/>
      <c r="C28" s="163"/>
      <c r="D28" s="16"/>
      <c r="E28" s="21">
        <v>16999000</v>
      </c>
      <c r="F28" s="19"/>
      <c r="G28" s="22">
        <v>98957406963</v>
      </c>
      <c r="H28" s="19"/>
      <c r="I28" s="22">
        <v>55272886812.449997</v>
      </c>
      <c r="J28" s="19"/>
      <c r="K28" s="22">
        <v>0</v>
      </c>
      <c r="L28" s="19"/>
      <c r="M28" s="22">
        <v>0</v>
      </c>
      <c r="N28" s="19"/>
      <c r="O28" s="22">
        <v>0</v>
      </c>
      <c r="P28" s="19"/>
      <c r="Q28" s="22">
        <v>0</v>
      </c>
      <c r="R28" s="19"/>
      <c r="S28" s="22">
        <v>16999000</v>
      </c>
      <c r="T28" s="19"/>
      <c r="U28" s="22">
        <v>3676</v>
      </c>
      <c r="V28" s="19"/>
      <c r="W28" s="22">
        <v>98957406963</v>
      </c>
      <c r="X28" s="19"/>
      <c r="Y28" s="22">
        <v>62116518472.199997</v>
      </c>
      <c r="AA28" s="74">
        <v>1.4509716506668012E-2</v>
      </c>
    </row>
    <row r="29" spans="1:27" ht="18.75" x14ac:dyDescent="0.2">
      <c r="A29" s="163" t="s">
        <v>39</v>
      </c>
      <c r="B29" s="163"/>
      <c r="C29" s="163"/>
      <c r="D29" s="16"/>
      <c r="E29" s="21">
        <v>3099000</v>
      </c>
      <c r="F29" s="19"/>
      <c r="G29" s="22">
        <v>36054940930</v>
      </c>
      <c r="H29" s="19"/>
      <c r="I29" s="22">
        <v>20824592022</v>
      </c>
      <c r="J29" s="19"/>
      <c r="K29" s="22">
        <v>0</v>
      </c>
      <c r="L29" s="19"/>
      <c r="M29" s="22">
        <v>0</v>
      </c>
      <c r="N29" s="19"/>
      <c r="O29" s="22">
        <v>-3099000</v>
      </c>
      <c r="P29" s="19"/>
      <c r="Q29" s="22">
        <v>22938734851</v>
      </c>
      <c r="R29" s="19"/>
      <c r="S29" s="22">
        <v>0</v>
      </c>
      <c r="T29" s="19"/>
      <c r="U29" s="22">
        <v>0</v>
      </c>
      <c r="V29" s="19"/>
      <c r="W29" s="22">
        <v>0</v>
      </c>
      <c r="X29" s="19"/>
      <c r="Y29" s="22">
        <v>0</v>
      </c>
      <c r="AA29" s="74">
        <v>0</v>
      </c>
    </row>
    <row r="30" spans="1:27" ht="18.75" x14ac:dyDescent="0.2">
      <c r="A30" s="163" t="s">
        <v>40</v>
      </c>
      <c r="B30" s="163"/>
      <c r="C30" s="163"/>
      <c r="D30" s="16"/>
      <c r="E30" s="21">
        <v>406778</v>
      </c>
      <c r="F30" s="19"/>
      <c r="G30" s="22">
        <v>1978348021</v>
      </c>
      <c r="H30" s="19"/>
      <c r="I30" s="22">
        <v>2183531422.8600001</v>
      </c>
      <c r="J30" s="19"/>
      <c r="K30" s="22">
        <v>0</v>
      </c>
      <c r="L30" s="19"/>
      <c r="M30" s="22">
        <v>0</v>
      </c>
      <c r="N30" s="19"/>
      <c r="O30" s="22">
        <v>0</v>
      </c>
      <c r="P30" s="19"/>
      <c r="Q30" s="22">
        <v>0</v>
      </c>
      <c r="R30" s="19"/>
      <c r="S30" s="22">
        <v>406778</v>
      </c>
      <c r="T30" s="19"/>
      <c r="U30" s="22">
        <v>5340</v>
      </c>
      <c r="V30" s="19"/>
      <c r="W30" s="22">
        <v>1978348021</v>
      </c>
      <c r="X30" s="19"/>
      <c r="Y30" s="22">
        <v>2159269962.6059999</v>
      </c>
      <c r="AA30" s="74">
        <v>5.0438105337147145E-4</v>
      </c>
    </row>
    <row r="31" spans="1:27" ht="18.75" x14ac:dyDescent="0.2">
      <c r="A31" s="163" t="s">
        <v>41</v>
      </c>
      <c r="B31" s="163"/>
      <c r="C31" s="163"/>
      <c r="D31" s="16"/>
      <c r="E31" s="21">
        <v>796200</v>
      </c>
      <c r="F31" s="19"/>
      <c r="G31" s="22">
        <v>4848061800</v>
      </c>
      <c r="H31" s="19"/>
      <c r="I31" s="22">
        <v>3454734292.6500001</v>
      </c>
      <c r="J31" s="19"/>
      <c r="K31" s="22">
        <v>0</v>
      </c>
      <c r="L31" s="19"/>
      <c r="M31" s="22">
        <v>0</v>
      </c>
      <c r="N31" s="19"/>
      <c r="O31" s="22">
        <v>-796200</v>
      </c>
      <c r="P31" s="19"/>
      <c r="Q31" s="22">
        <v>0</v>
      </c>
      <c r="R31" s="19"/>
      <c r="S31" s="22">
        <v>0</v>
      </c>
      <c r="T31" s="19"/>
      <c r="U31" s="22">
        <v>0</v>
      </c>
      <c r="V31" s="19"/>
      <c r="W31" s="22">
        <v>0</v>
      </c>
      <c r="X31" s="19"/>
      <c r="Y31" s="22">
        <v>0</v>
      </c>
      <c r="AA31" s="74">
        <v>0</v>
      </c>
    </row>
    <row r="32" spans="1:27" ht="18.75" x14ac:dyDescent="0.2">
      <c r="A32" s="163" t="s">
        <v>42</v>
      </c>
      <c r="B32" s="163"/>
      <c r="C32" s="163"/>
      <c r="D32" s="16"/>
      <c r="E32" s="21">
        <v>4042000</v>
      </c>
      <c r="F32" s="19"/>
      <c r="G32" s="22">
        <v>4179591623</v>
      </c>
      <c r="H32" s="19"/>
      <c r="I32" s="22">
        <v>2679972716.6999998</v>
      </c>
      <c r="J32" s="19"/>
      <c r="K32" s="22">
        <v>0</v>
      </c>
      <c r="L32" s="19"/>
      <c r="M32" s="22">
        <v>0</v>
      </c>
      <c r="N32" s="19"/>
      <c r="O32" s="22">
        <v>0</v>
      </c>
      <c r="P32" s="19"/>
      <c r="Q32" s="22">
        <v>0</v>
      </c>
      <c r="R32" s="19"/>
      <c r="S32" s="22">
        <v>4042000</v>
      </c>
      <c r="T32" s="19"/>
      <c r="U32" s="22">
        <v>690</v>
      </c>
      <c r="V32" s="19"/>
      <c r="W32" s="22">
        <v>4179591623</v>
      </c>
      <c r="X32" s="19"/>
      <c r="Y32" s="22">
        <v>2772385569</v>
      </c>
      <c r="AA32" s="74">
        <v>6.4759792793877711E-4</v>
      </c>
    </row>
    <row r="33" spans="1:27" ht="18.75" x14ac:dyDescent="0.2">
      <c r="A33" s="163" t="s">
        <v>43</v>
      </c>
      <c r="B33" s="163"/>
      <c r="C33" s="163"/>
      <c r="D33" s="16"/>
      <c r="E33" s="21">
        <v>35388602</v>
      </c>
      <c r="F33" s="19"/>
      <c r="G33" s="22">
        <v>18085138659</v>
      </c>
      <c r="H33" s="19"/>
      <c r="I33" s="22">
        <v>12804806493.788401</v>
      </c>
      <c r="J33" s="19"/>
      <c r="K33" s="22">
        <v>64400000</v>
      </c>
      <c r="L33" s="19"/>
      <c r="M33" s="22">
        <v>27327335335</v>
      </c>
      <c r="N33" s="19"/>
      <c r="O33" s="22">
        <v>0</v>
      </c>
      <c r="P33" s="19"/>
      <c r="Q33" s="22">
        <v>0</v>
      </c>
      <c r="R33" s="19"/>
      <c r="S33" s="22">
        <v>99788602</v>
      </c>
      <c r="T33" s="19"/>
      <c r="U33" s="22">
        <v>417</v>
      </c>
      <c r="V33" s="19"/>
      <c r="W33" s="22">
        <v>45412473994</v>
      </c>
      <c r="X33" s="19"/>
      <c r="Y33" s="22">
        <v>41364256544.147697</v>
      </c>
      <c r="AA33" s="74">
        <v>9.6622227183141302E-3</v>
      </c>
    </row>
    <row r="34" spans="1:27" ht="18.75" x14ac:dyDescent="0.2">
      <c r="A34" s="163" t="s">
        <v>44</v>
      </c>
      <c r="B34" s="163"/>
      <c r="C34" s="163"/>
      <c r="D34" s="16"/>
      <c r="E34" s="21">
        <v>53919000</v>
      </c>
      <c r="F34" s="19"/>
      <c r="G34" s="22">
        <v>67111998187</v>
      </c>
      <c r="H34" s="19"/>
      <c r="I34" s="22">
        <v>42181769194.650002</v>
      </c>
      <c r="J34" s="19"/>
      <c r="K34" s="22">
        <v>0</v>
      </c>
      <c r="L34" s="19"/>
      <c r="M34" s="22">
        <v>0</v>
      </c>
      <c r="N34" s="19"/>
      <c r="O34" s="22">
        <v>-35614208</v>
      </c>
      <c r="P34" s="19"/>
      <c r="Q34" s="22">
        <v>28325923487</v>
      </c>
      <c r="R34" s="19"/>
      <c r="S34" s="22">
        <v>18304792</v>
      </c>
      <c r="T34" s="19"/>
      <c r="U34" s="22">
        <v>932</v>
      </c>
      <c r="V34" s="19"/>
      <c r="W34" s="22">
        <v>22783641527</v>
      </c>
      <c r="X34" s="19"/>
      <c r="Y34" s="22">
        <v>16958558750.443199</v>
      </c>
      <c r="AA34" s="74">
        <v>3.9613276127304182E-3</v>
      </c>
    </row>
    <row r="35" spans="1:27" ht="18.75" x14ac:dyDescent="0.2">
      <c r="A35" s="163" t="s">
        <v>45</v>
      </c>
      <c r="B35" s="163"/>
      <c r="C35" s="163"/>
      <c r="D35" s="16"/>
      <c r="E35" s="21">
        <v>338480000</v>
      </c>
      <c r="F35" s="19"/>
      <c r="G35" s="22">
        <v>820852332858</v>
      </c>
      <c r="H35" s="19"/>
      <c r="I35" s="22">
        <v>721046732292</v>
      </c>
      <c r="J35" s="19"/>
      <c r="K35" s="22">
        <v>0</v>
      </c>
      <c r="L35" s="19"/>
      <c r="M35" s="22">
        <v>0</v>
      </c>
      <c r="N35" s="19"/>
      <c r="O35" s="22">
        <v>-126656080</v>
      </c>
      <c r="P35" s="19"/>
      <c r="Q35" s="22">
        <v>219031225820</v>
      </c>
      <c r="R35" s="19"/>
      <c r="S35" s="22">
        <v>211823920</v>
      </c>
      <c r="T35" s="19"/>
      <c r="U35" s="22">
        <v>2517</v>
      </c>
      <c r="V35" s="19"/>
      <c r="W35" s="22">
        <v>513696995058</v>
      </c>
      <c r="X35" s="19"/>
      <c r="Y35" s="22">
        <v>529988499840.492</v>
      </c>
      <c r="AA35" s="74">
        <v>0.12379932220318215</v>
      </c>
    </row>
    <row r="36" spans="1:27" ht="18.75" x14ac:dyDescent="0.2">
      <c r="A36" s="163" t="s">
        <v>46</v>
      </c>
      <c r="B36" s="163"/>
      <c r="C36" s="163"/>
      <c r="D36" s="16"/>
      <c r="E36" s="21">
        <v>746180000</v>
      </c>
      <c r="F36" s="19"/>
      <c r="G36" s="22">
        <v>860648558190</v>
      </c>
      <c r="H36" s="19"/>
      <c r="I36" s="22">
        <v>697977555489</v>
      </c>
      <c r="J36" s="19"/>
      <c r="K36" s="22">
        <v>6984062</v>
      </c>
      <c r="L36" s="19"/>
      <c r="M36" s="22">
        <v>6497524821</v>
      </c>
      <c r="N36" s="19"/>
      <c r="O36" s="22">
        <v>-5429000</v>
      </c>
      <c r="P36" s="19"/>
      <c r="Q36" s="22">
        <v>0</v>
      </c>
      <c r="R36" s="19"/>
      <c r="S36" s="22">
        <v>747735062</v>
      </c>
      <c r="T36" s="19"/>
      <c r="U36" s="22">
        <v>1097</v>
      </c>
      <c r="V36" s="19"/>
      <c r="W36" s="22">
        <v>860891751223</v>
      </c>
      <c r="X36" s="19"/>
      <c r="Y36" s="22">
        <v>815384784104.06702</v>
      </c>
      <c r="AA36" s="74">
        <v>0.1904646678885526</v>
      </c>
    </row>
    <row r="37" spans="1:27" ht="18.75" x14ac:dyDescent="0.2">
      <c r="A37" s="163" t="s">
        <v>47</v>
      </c>
      <c r="B37" s="163"/>
      <c r="C37" s="163"/>
      <c r="D37" s="16"/>
      <c r="E37" s="21">
        <v>2000000</v>
      </c>
      <c r="F37" s="19"/>
      <c r="G37" s="22">
        <v>17329118884</v>
      </c>
      <c r="H37" s="19"/>
      <c r="I37" s="22">
        <v>17932662000</v>
      </c>
      <c r="J37" s="19"/>
      <c r="K37" s="22">
        <v>0</v>
      </c>
      <c r="L37" s="19"/>
      <c r="M37" s="22">
        <v>0</v>
      </c>
      <c r="N37" s="19"/>
      <c r="O37" s="22">
        <v>-35000</v>
      </c>
      <c r="P37" s="19"/>
      <c r="Q37" s="22">
        <v>354875882</v>
      </c>
      <c r="R37" s="19"/>
      <c r="S37" s="22">
        <v>1965000</v>
      </c>
      <c r="T37" s="19"/>
      <c r="U37" s="22">
        <v>10100</v>
      </c>
      <c r="V37" s="19"/>
      <c r="W37" s="22">
        <v>17025859306</v>
      </c>
      <c r="X37" s="19"/>
      <c r="Y37" s="22">
        <v>19728413325</v>
      </c>
      <c r="AA37" s="74">
        <v>4.6083343289793901E-3</v>
      </c>
    </row>
    <row r="38" spans="1:27" ht="18.75" x14ac:dyDescent="0.2">
      <c r="A38" s="163" t="s">
        <v>48</v>
      </c>
      <c r="B38" s="163"/>
      <c r="C38" s="163"/>
      <c r="D38" s="16"/>
      <c r="E38" s="21">
        <v>168556</v>
      </c>
      <c r="F38" s="19"/>
      <c r="G38" s="22">
        <v>776517724</v>
      </c>
      <c r="H38" s="19"/>
      <c r="I38" s="22">
        <v>574371998.6904</v>
      </c>
      <c r="J38" s="19"/>
      <c r="K38" s="22">
        <v>210100</v>
      </c>
      <c r="L38" s="19"/>
      <c r="M38" s="22">
        <v>751138372</v>
      </c>
      <c r="N38" s="19"/>
      <c r="O38" s="22">
        <v>0</v>
      </c>
      <c r="P38" s="19"/>
      <c r="Q38" s="22">
        <v>0</v>
      </c>
      <c r="R38" s="19"/>
      <c r="S38" s="22">
        <v>378656</v>
      </c>
      <c r="T38" s="19"/>
      <c r="U38" s="22">
        <v>3890</v>
      </c>
      <c r="V38" s="19"/>
      <c r="W38" s="22">
        <v>1527656096</v>
      </c>
      <c r="X38" s="19"/>
      <c r="Y38" s="22">
        <v>1464207657.552</v>
      </c>
      <c r="AA38" s="74">
        <v>3.4202235637981193E-4</v>
      </c>
    </row>
    <row r="39" spans="1:27" ht="18.75" x14ac:dyDescent="0.2">
      <c r="A39" s="163" t="s">
        <v>49</v>
      </c>
      <c r="B39" s="163"/>
      <c r="C39" s="163"/>
      <c r="D39" s="16"/>
      <c r="E39" s="21">
        <v>2200000</v>
      </c>
      <c r="F39" s="19"/>
      <c r="G39" s="22">
        <v>15145240483</v>
      </c>
      <c r="H39" s="19"/>
      <c r="I39" s="22">
        <v>13515103800</v>
      </c>
      <c r="J39" s="19"/>
      <c r="K39" s="22">
        <v>0</v>
      </c>
      <c r="L39" s="19"/>
      <c r="M39" s="22">
        <v>0</v>
      </c>
      <c r="N39" s="19"/>
      <c r="O39" s="22">
        <v>0</v>
      </c>
      <c r="P39" s="19"/>
      <c r="Q39" s="22">
        <v>0</v>
      </c>
      <c r="R39" s="19"/>
      <c r="S39" s="22">
        <v>2200000</v>
      </c>
      <c r="T39" s="19"/>
      <c r="U39" s="22">
        <v>7200</v>
      </c>
      <c r="V39" s="19"/>
      <c r="W39" s="22">
        <v>15145240483</v>
      </c>
      <c r="X39" s="19"/>
      <c r="Y39" s="22">
        <v>15745752000</v>
      </c>
      <c r="AA39" s="74">
        <v>3.6780296662400694E-3</v>
      </c>
    </row>
    <row r="40" spans="1:27" ht="18.75" x14ac:dyDescent="0.2">
      <c r="A40" s="163" t="s">
        <v>50</v>
      </c>
      <c r="B40" s="163"/>
      <c r="C40" s="163"/>
      <c r="D40" s="16"/>
      <c r="E40" s="21">
        <v>2100000</v>
      </c>
      <c r="F40" s="19"/>
      <c r="G40" s="22">
        <v>10657017593</v>
      </c>
      <c r="H40" s="19"/>
      <c r="I40" s="22">
        <v>8034806745</v>
      </c>
      <c r="J40" s="19"/>
      <c r="K40" s="22">
        <v>0</v>
      </c>
      <c r="L40" s="19"/>
      <c r="M40" s="22">
        <v>0</v>
      </c>
      <c r="N40" s="19"/>
      <c r="O40" s="22">
        <v>0</v>
      </c>
      <c r="P40" s="19"/>
      <c r="Q40" s="22">
        <v>0</v>
      </c>
      <c r="R40" s="19"/>
      <c r="S40" s="22">
        <v>2100000</v>
      </c>
      <c r="T40" s="19"/>
      <c r="U40" s="22">
        <v>4674</v>
      </c>
      <c r="V40" s="19"/>
      <c r="W40" s="22">
        <v>10657017593</v>
      </c>
      <c r="X40" s="19"/>
      <c r="Y40" s="22">
        <v>9756998370</v>
      </c>
      <c r="AA40" s="74">
        <v>2.2791245193189884E-3</v>
      </c>
    </row>
    <row r="41" spans="1:27" ht="18.75" x14ac:dyDescent="0.2">
      <c r="A41" s="163" t="s">
        <v>51</v>
      </c>
      <c r="B41" s="163"/>
      <c r="C41" s="163"/>
      <c r="D41" s="16"/>
      <c r="E41" s="21">
        <v>1220000</v>
      </c>
      <c r="F41" s="19"/>
      <c r="G41" s="22">
        <v>10965766742</v>
      </c>
      <c r="H41" s="19"/>
      <c r="I41" s="22">
        <v>9811074690</v>
      </c>
      <c r="J41" s="19"/>
      <c r="K41" s="22">
        <v>481253</v>
      </c>
      <c r="L41" s="19"/>
      <c r="M41" s="22">
        <v>4566512193</v>
      </c>
      <c r="N41" s="19"/>
      <c r="O41" s="22">
        <v>0</v>
      </c>
      <c r="P41" s="19"/>
      <c r="Q41" s="22">
        <v>0</v>
      </c>
      <c r="R41" s="19"/>
      <c r="S41" s="22">
        <v>1701253</v>
      </c>
      <c r="T41" s="19"/>
      <c r="U41" s="22">
        <v>9570</v>
      </c>
      <c r="V41" s="19"/>
      <c r="W41" s="22">
        <v>15532278935</v>
      </c>
      <c r="X41" s="19"/>
      <c r="Y41" s="22">
        <v>16184119312.300501</v>
      </c>
      <c r="AA41" s="74">
        <v>3.7804273147836998E-3</v>
      </c>
    </row>
    <row r="42" spans="1:27" ht="18.75" x14ac:dyDescent="0.2">
      <c r="A42" s="163" t="s">
        <v>52</v>
      </c>
      <c r="B42" s="163"/>
      <c r="C42" s="163"/>
      <c r="D42" s="16"/>
      <c r="E42" s="21">
        <v>17649</v>
      </c>
      <c r="F42" s="19"/>
      <c r="G42" s="22">
        <v>86993367620</v>
      </c>
      <c r="H42" s="19"/>
      <c r="I42" s="22">
        <v>102395496011.59399</v>
      </c>
      <c r="J42" s="19"/>
      <c r="K42" s="22">
        <v>8453</v>
      </c>
      <c r="L42" s="19"/>
      <c r="M42" s="22">
        <v>49990144334</v>
      </c>
      <c r="N42" s="19"/>
      <c r="O42" s="22">
        <v>0</v>
      </c>
      <c r="P42" s="19"/>
      <c r="Q42" s="22">
        <v>0</v>
      </c>
      <c r="R42" s="19"/>
      <c r="S42" s="22">
        <v>26102</v>
      </c>
      <c r="T42" s="19"/>
      <c r="U42" s="22">
        <v>6065096</v>
      </c>
      <c r="V42" s="19"/>
      <c r="W42" s="22">
        <v>136983511954</v>
      </c>
      <c r="X42" s="19"/>
      <c r="Y42" s="22">
        <v>157931189066.099</v>
      </c>
      <c r="AA42" s="74">
        <v>3.6890940401556015E-2</v>
      </c>
    </row>
    <row r="43" spans="1:27" ht="18.75" x14ac:dyDescent="0.2">
      <c r="A43" s="163" t="s">
        <v>53</v>
      </c>
      <c r="B43" s="163"/>
      <c r="C43" s="163"/>
      <c r="D43" s="16"/>
      <c r="E43" s="21">
        <v>100000</v>
      </c>
      <c r="F43" s="19"/>
      <c r="G43" s="22">
        <v>757856683</v>
      </c>
      <c r="H43" s="19"/>
      <c r="I43" s="22">
        <v>572572800</v>
      </c>
      <c r="J43" s="19"/>
      <c r="K43" s="22">
        <v>0</v>
      </c>
      <c r="L43" s="19"/>
      <c r="M43" s="22">
        <v>0</v>
      </c>
      <c r="N43" s="19"/>
      <c r="O43" s="22">
        <v>0</v>
      </c>
      <c r="P43" s="19"/>
      <c r="Q43" s="22">
        <v>0</v>
      </c>
      <c r="R43" s="19"/>
      <c r="S43" s="22">
        <v>100000</v>
      </c>
      <c r="T43" s="19"/>
      <c r="U43" s="22">
        <v>6520</v>
      </c>
      <c r="V43" s="19"/>
      <c r="W43" s="22">
        <v>757856683</v>
      </c>
      <c r="X43" s="19"/>
      <c r="Y43" s="22">
        <v>648120600</v>
      </c>
      <c r="AA43" s="74">
        <v>1.5139364535281095E-4</v>
      </c>
    </row>
    <row r="44" spans="1:27" ht="18.75" x14ac:dyDescent="0.2">
      <c r="A44" s="163" t="s">
        <v>54</v>
      </c>
      <c r="B44" s="163"/>
      <c r="C44" s="163"/>
      <c r="D44" s="16"/>
      <c r="E44" s="21">
        <v>101000</v>
      </c>
      <c r="F44" s="19"/>
      <c r="G44" s="22">
        <v>1922461002</v>
      </c>
      <c r="H44" s="19"/>
      <c r="I44" s="22">
        <v>2213799052.5</v>
      </c>
      <c r="J44" s="19"/>
      <c r="K44" s="22">
        <v>0</v>
      </c>
      <c r="L44" s="19"/>
      <c r="M44" s="22">
        <v>0</v>
      </c>
      <c r="N44" s="19"/>
      <c r="O44" s="22">
        <v>0</v>
      </c>
      <c r="P44" s="19"/>
      <c r="Q44" s="22">
        <v>0</v>
      </c>
      <c r="R44" s="19"/>
      <c r="S44" s="22">
        <v>101000</v>
      </c>
      <c r="T44" s="19"/>
      <c r="U44" s="22">
        <v>21480</v>
      </c>
      <c r="V44" s="19"/>
      <c r="W44" s="22">
        <v>1922461002</v>
      </c>
      <c r="X44" s="19"/>
      <c r="Y44" s="22">
        <v>2156571594</v>
      </c>
      <c r="AA44" s="74">
        <v>5.0375074496935006E-4</v>
      </c>
    </row>
    <row r="45" spans="1:27" ht="18.75" x14ac:dyDescent="0.2">
      <c r="A45" s="163" t="s">
        <v>55</v>
      </c>
      <c r="B45" s="163"/>
      <c r="C45" s="163"/>
      <c r="D45" s="16"/>
      <c r="E45" s="21">
        <v>0</v>
      </c>
      <c r="F45" s="19"/>
      <c r="G45" s="22">
        <v>0</v>
      </c>
      <c r="H45" s="19"/>
      <c r="I45" s="22">
        <v>0</v>
      </c>
      <c r="J45" s="19"/>
      <c r="K45" s="22">
        <v>582000</v>
      </c>
      <c r="L45" s="19"/>
      <c r="M45" s="22">
        <v>149612512</v>
      </c>
      <c r="N45" s="19"/>
      <c r="O45" s="22">
        <v>0</v>
      </c>
      <c r="P45" s="19"/>
      <c r="Q45" s="22">
        <v>0</v>
      </c>
      <c r="R45" s="19"/>
      <c r="S45" s="22">
        <v>582000</v>
      </c>
      <c r="T45" s="19"/>
      <c r="U45" s="22">
        <v>248</v>
      </c>
      <c r="V45" s="19"/>
      <c r="W45" s="22">
        <v>149612512</v>
      </c>
      <c r="X45" s="19"/>
      <c r="Y45" s="22">
        <v>144298833.47999999</v>
      </c>
      <c r="AA45" s="74">
        <v>3.3706576246296508E-5</v>
      </c>
    </row>
    <row r="46" spans="1:27" ht="18.75" x14ac:dyDescent="0.2">
      <c r="A46" s="163" t="s">
        <v>56</v>
      </c>
      <c r="B46" s="163"/>
      <c r="C46" s="163"/>
      <c r="D46" s="16"/>
      <c r="E46" s="21">
        <v>0</v>
      </c>
      <c r="F46" s="19"/>
      <c r="G46" s="22">
        <v>0</v>
      </c>
      <c r="H46" s="19"/>
      <c r="I46" s="22">
        <v>0</v>
      </c>
      <c r="J46" s="19"/>
      <c r="K46" s="22">
        <v>100000</v>
      </c>
      <c r="L46" s="19"/>
      <c r="M46" s="22">
        <v>200051500</v>
      </c>
      <c r="N46" s="19"/>
      <c r="O46" s="22">
        <v>0</v>
      </c>
      <c r="P46" s="19"/>
      <c r="Q46" s="22">
        <v>0</v>
      </c>
      <c r="R46" s="19"/>
      <c r="S46" s="22">
        <v>100000</v>
      </c>
      <c r="T46" s="19"/>
      <c r="U46" s="22">
        <v>2000</v>
      </c>
      <c r="V46" s="19"/>
      <c r="W46" s="22">
        <v>200051500</v>
      </c>
      <c r="X46" s="19"/>
      <c r="Y46" s="22">
        <v>199948500</v>
      </c>
      <c r="AA46" s="74">
        <v>4.6705709242734327E-5</v>
      </c>
    </row>
    <row r="47" spans="1:27" ht="18.75" x14ac:dyDescent="0.2">
      <c r="A47" s="163" t="s">
        <v>57</v>
      </c>
      <c r="B47" s="163"/>
      <c r="C47" s="163"/>
      <c r="D47" s="16"/>
      <c r="E47" s="21">
        <v>0</v>
      </c>
      <c r="F47" s="19"/>
      <c r="G47" s="22">
        <v>0</v>
      </c>
      <c r="H47" s="19"/>
      <c r="I47" s="22">
        <v>0</v>
      </c>
      <c r="J47" s="19"/>
      <c r="K47" s="22">
        <v>6051000</v>
      </c>
      <c r="L47" s="19"/>
      <c r="M47" s="22">
        <v>3478945592</v>
      </c>
      <c r="N47" s="19"/>
      <c r="O47" s="22">
        <v>0</v>
      </c>
      <c r="P47" s="19"/>
      <c r="Q47" s="22">
        <v>0</v>
      </c>
      <c r="R47" s="19"/>
      <c r="S47" s="22">
        <v>6051000</v>
      </c>
      <c r="T47" s="19"/>
      <c r="U47" s="22">
        <v>526</v>
      </c>
      <c r="V47" s="19"/>
      <c r="W47" s="22">
        <v>3478945592</v>
      </c>
      <c r="X47" s="19"/>
      <c r="Y47" s="22">
        <v>3182006422.3049998</v>
      </c>
      <c r="AA47" s="74">
        <v>7.4328072863107564E-4</v>
      </c>
    </row>
    <row r="48" spans="1:27" ht="18.75" x14ac:dyDescent="0.2">
      <c r="A48" s="163" t="s">
        <v>58</v>
      </c>
      <c r="B48" s="163"/>
      <c r="C48" s="163"/>
      <c r="D48" s="16"/>
      <c r="E48" s="21">
        <v>0</v>
      </c>
      <c r="F48" s="19"/>
      <c r="G48" s="22">
        <v>0</v>
      </c>
      <c r="H48" s="19"/>
      <c r="I48" s="22">
        <v>0</v>
      </c>
      <c r="J48" s="19"/>
      <c r="K48" s="22">
        <v>766000</v>
      </c>
      <c r="L48" s="19"/>
      <c r="M48" s="22">
        <v>892879855</v>
      </c>
      <c r="N48" s="19"/>
      <c r="O48" s="22">
        <v>0</v>
      </c>
      <c r="P48" s="19"/>
      <c r="Q48" s="22">
        <v>0</v>
      </c>
      <c r="R48" s="19"/>
      <c r="S48" s="22">
        <v>766000</v>
      </c>
      <c r="T48" s="19"/>
      <c r="U48" s="22">
        <v>946</v>
      </c>
      <c r="V48" s="19"/>
      <c r="W48" s="22">
        <v>892879855</v>
      </c>
      <c r="X48" s="19"/>
      <c r="Y48" s="22">
        <v>724449406.23000002</v>
      </c>
      <c r="AA48" s="74">
        <v>1.6922319161409016E-4</v>
      </c>
    </row>
    <row r="49" spans="1:27" ht="18.75" x14ac:dyDescent="0.2">
      <c r="A49" s="163" t="s">
        <v>59</v>
      </c>
      <c r="B49" s="163"/>
      <c r="C49" s="163"/>
      <c r="D49" s="16"/>
      <c r="E49" s="21">
        <v>0</v>
      </c>
      <c r="F49" s="19"/>
      <c r="G49" s="22">
        <v>0</v>
      </c>
      <c r="H49" s="19"/>
      <c r="I49" s="22">
        <v>0</v>
      </c>
      <c r="J49" s="19"/>
      <c r="K49" s="22">
        <v>2000</v>
      </c>
      <c r="L49" s="19"/>
      <c r="M49" s="22">
        <v>1858472</v>
      </c>
      <c r="N49" s="19"/>
      <c r="O49" s="22">
        <v>0</v>
      </c>
      <c r="P49" s="19"/>
      <c r="Q49" s="22">
        <v>0</v>
      </c>
      <c r="R49" s="19"/>
      <c r="S49" s="22">
        <v>2000</v>
      </c>
      <c r="T49" s="19"/>
      <c r="U49" s="22">
        <v>624</v>
      </c>
      <c r="V49" s="19"/>
      <c r="W49" s="22">
        <v>1858472</v>
      </c>
      <c r="X49" s="19"/>
      <c r="Y49" s="22">
        <v>1247678.6399999999</v>
      </c>
      <c r="AA49" s="74">
        <v>2.9144362567466215E-7</v>
      </c>
    </row>
    <row r="50" spans="1:27" ht="18.75" x14ac:dyDescent="0.2">
      <c r="A50" s="163" t="s">
        <v>60</v>
      </c>
      <c r="B50" s="163"/>
      <c r="C50" s="163"/>
      <c r="D50" s="16"/>
      <c r="E50" s="21">
        <v>0</v>
      </c>
      <c r="F50" s="19"/>
      <c r="G50" s="22">
        <v>0</v>
      </c>
      <c r="H50" s="19"/>
      <c r="I50" s="22">
        <v>0</v>
      </c>
      <c r="J50" s="19"/>
      <c r="K50" s="22">
        <v>44000</v>
      </c>
      <c r="L50" s="19"/>
      <c r="M50" s="22">
        <v>21961652</v>
      </c>
      <c r="N50" s="19"/>
      <c r="O50" s="22">
        <v>0</v>
      </c>
      <c r="P50" s="19"/>
      <c r="Q50" s="22">
        <v>0</v>
      </c>
      <c r="R50" s="19"/>
      <c r="S50" s="22">
        <v>44000</v>
      </c>
      <c r="T50" s="19"/>
      <c r="U50" s="22">
        <v>256</v>
      </c>
      <c r="V50" s="19"/>
      <c r="W50" s="22">
        <v>21961652</v>
      </c>
      <c r="X50" s="19"/>
      <c r="Y50" s="22">
        <v>11261099.52</v>
      </c>
      <c r="AA50" s="74">
        <v>2.6304655445507972E-6</v>
      </c>
    </row>
    <row r="51" spans="1:27" ht="18.75" x14ac:dyDescent="0.2">
      <c r="A51" s="163" t="s">
        <v>61</v>
      </c>
      <c r="B51" s="163"/>
      <c r="C51" s="163"/>
      <c r="D51" s="16"/>
      <c r="E51" s="21">
        <v>0</v>
      </c>
      <c r="F51" s="19"/>
      <c r="G51" s="22">
        <v>0</v>
      </c>
      <c r="H51" s="19"/>
      <c r="I51" s="22">
        <v>0</v>
      </c>
      <c r="J51" s="19"/>
      <c r="K51" s="22">
        <v>5053000</v>
      </c>
      <c r="L51" s="19"/>
      <c r="M51" s="22">
        <v>1498685811</v>
      </c>
      <c r="N51" s="19"/>
      <c r="O51" s="22">
        <v>0</v>
      </c>
      <c r="P51" s="19"/>
      <c r="Q51" s="22">
        <v>0</v>
      </c>
      <c r="R51" s="19"/>
      <c r="S51" s="22">
        <v>5052000</v>
      </c>
      <c r="T51" s="19"/>
      <c r="U51" s="22">
        <v>922</v>
      </c>
      <c r="V51" s="19"/>
      <c r="W51" s="22">
        <v>1498395694</v>
      </c>
      <c r="X51" s="19"/>
      <c r="Y51" s="22">
        <v>4656744579.4200001</v>
      </c>
      <c r="AA51" s="74">
        <v>1.0877628906646945E-3</v>
      </c>
    </row>
    <row r="52" spans="1:27" ht="18.75" x14ac:dyDescent="0.2">
      <c r="A52" s="163" t="s">
        <v>62</v>
      </c>
      <c r="B52" s="163"/>
      <c r="C52" s="163"/>
      <c r="D52" s="16"/>
      <c r="E52" s="21">
        <v>0</v>
      </c>
      <c r="F52" s="19"/>
      <c r="G52" s="22">
        <v>0</v>
      </c>
      <c r="H52" s="19"/>
      <c r="I52" s="22">
        <v>0</v>
      </c>
      <c r="J52" s="19"/>
      <c r="K52" s="22">
        <v>6000000</v>
      </c>
      <c r="L52" s="19"/>
      <c r="M52" s="22">
        <v>30607879492</v>
      </c>
      <c r="N52" s="19"/>
      <c r="O52" s="22">
        <v>0</v>
      </c>
      <c r="P52" s="19"/>
      <c r="Q52" s="22">
        <v>0</v>
      </c>
      <c r="R52" s="19"/>
      <c r="S52" s="22">
        <v>6000000</v>
      </c>
      <c r="T52" s="19"/>
      <c r="U52" s="22">
        <v>5830</v>
      </c>
      <c r="V52" s="19"/>
      <c r="W52" s="22">
        <v>30607879492</v>
      </c>
      <c r="X52" s="19"/>
      <c r="Y52" s="22">
        <v>34970992650</v>
      </c>
      <c r="AA52" s="74">
        <v>8.1688285465542337E-3</v>
      </c>
    </row>
    <row r="53" spans="1:27" ht="18.75" x14ac:dyDescent="0.2">
      <c r="A53" s="163" t="s">
        <v>63</v>
      </c>
      <c r="B53" s="163"/>
      <c r="C53" s="163"/>
      <c r="D53" s="16"/>
      <c r="E53" s="21">
        <v>0</v>
      </c>
      <c r="F53" s="19"/>
      <c r="G53" s="22">
        <v>0</v>
      </c>
      <c r="H53" s="19"/>
      <c r="I53" s="22">
        <v>0</v>
      </c>
      <c r="J53" s="19"/>
      <c r="K53" s="22">
        <v>1491000</v>
      </c>
      <c r="L53" s="19"/>
      <c r="M53" s="22">
        <v>572247295</v>
      </c>
      <c r="N53" s="19"/>
      <c r="O53" s="22">
        <v>0</v>
      </c>
      <c r="P53" s="19"/>
      <c r="Q53" s="22">
        <v>0</v>
      </c>
      <c r="R53" s="19"/>
      <c r="S53" s="22">
        <v>1490000</v>
      </c>
      <c r="T53" s="19"/>
      <c r="U53" s="22">
        <v>1750</v>
      </c>
      <c r="V53" s="19"/>
      <c r="W53" s="22">
        <v>571992229</v>
      </c>
      <c r="X53" s="19"/>
      <c r="Y53" s="22">
        <v>2606828568.75</v>
      </c>
      <c r="AA53" s="74">
        <v>6.0892568425214883E-4</v>
      </c>
    </row>
    <row r="54" spans="1:27" ht="18.75" x14ac:dyDescent="0.2">
      <c r="A54" s="163" t="s">
        <v>64</v>
      </c>
      <c r="B54" s="163"/>
      <c r="C54" s="163"/>
      <c r="D54" s="16"/>
      <c r="E54" s="21">
        <v>0</v>
      </c>
      <c r="F54" s="19"/>
      <c r="G54" s="22">
        <v>0</v>
      </c>
      <c r="H54" s="19"/>
      <c r="I54" s="22">
        <v>0</v>
      </c>
      <c r="J54" s="19"/>
      <c r="K54" s="22">
        <v>11895000</v>
      </c>
      <c r="L54" s="19"/>
      <c r="M54" s="22">
        <v>464139426</v>
      </c>
      <c r="N54" s="19"/>
      <c r="O54" s="22">
        <v>0</v>
      </c>
      <c r="P54" s="19"/>
      <c r="Q54" s="22">
        <v>0</v>
      </c>
      <c r="R54" s="19"/>
      <c r="S54" s="22">
        <v>11795000</v>
      </c>
      <c r="T54" s="19"/>
      <c r="U54" s="22">
        <v>5</v>
      </c>
      <c r="V54" s="19"/>
      <c r="W54" s="22">
        <v>460237456</v>
      </c>
      <c r="X54" s="19"/>
      <c r="Y54" s="22">
        <v>58959813.9375</v>
      </c>
      <c r="AA54" s="74">
        <v>1.3772346012951286E-5</v>
      </c>
    </row>
    <row r="55" spans="1:27" ht="18.75" x14ac:dyDescent="0.2">
      <c r="A55" s="163" t="s">
        <v>65</v>
      </c>
      <c r="B55" s="163"/>
      <c r="C55" s="163"/>
      <c r="D55" s="16"/>
      <c r="E55" s="21">
        <v>0</v>
      </c>
      <c r="F55" s="19"/>
      <c r="G55" s="22">
        <v>0</v>
      </c>
      <c r="H55" s="19"/>
      <c r="I55" s="22">
        <v>0</v>
      </c>
      <c r="J55" s="19"/>
      <c r="K55" s="22">
        <v>16670000</v>
      </c>
      <c r="L55" s="19"/>
      <c r="M55" s="22">
        <v>8519147047</v>
      </c>
      <c r="N55" s="19"/>
      <c r="O55" s="22">
        <v>0</v>
      </c>
      <c r="P55" s="19"/>
      <c r="Q55" s="22">
        <v>0</v>
      </c>
      <c r="R55" s="19"/>
      <c r="S55" s="22">
        <v>16670000</v>
      </c>
      <c r="T55" s="19"/>
      <c r="U55" s="22">
        <v>609</v>
      </c>
      <c r="V55" s="19"/>
      <c r="W55" s="22">
        <v>8519147047</v>
      </c>
      <c r="X55" s="19"/>
      <c r="Y55" s="22">
        <v>10149415852.275</v>
      </c>
      <c r="AA55" s="74">
        <v>2.3707888070175808E-3</v>
      </c>
    </row>
    <row r="56" spans="1:27" ht="18.75" x14ac:dyDescent="0.2">
      <c r="A56" s="163" t="s">
        <v>66</v>
      </c>
      <c r="B56" s="163"/>
      <c r="C56" s="163"/>
      <c r="D56" s="16"/>
      <c r="E56" s="21">
        <v>0</v>
      </c>
      <c r="F56" s="19"/>
      <c r="G56" s="22">
        <v>0</v>
      </c>
      <c r="H56" s="19"/>
      <c r="I56" s="22">
        <v>0</v>
      </c>
      <c r="J56" s="19"/>
      <c r="K56" s="22">
        <v>3138000</v>
      </c>
      <c r="L56" s="19"/>
      <c r="M56" s="22">
        <v>2825008248</v>
      </c>
      <c r="N56" s="19"/>
      <c r="O56" s="22">
        <v>0</v>
      </c>
      <c r="P56" s="19"/>
      <c r="Q56" s="22">
        <v>0</v>
      </c>
      <c r="R56" s="19"/>
      <c r="S56" s="22">
        <v>3138000</v>
      </c>
      <c r="T56" s="19"/>
      <c r="U56" s="22">
        <v>986</v>
      </c>
      <c r="V56" s="19"/>
      <c r="W56" s="22">
        <v>2825008248</v>
      </c>
      <c r="X56" s="19"/>
      <c r="Y56" s="22">
        <v>3093271277.4899998</v>
      </c>
      <c r="AA56" s="74">
        <v>7.2255320192624256E-4</v>
      </c>
    </row>
    <row r="57" spans="1:27" ht="18.75" x14ac:dyDescent="0.2">
      <c r="A57" s="163" t="s">
        <v>67</v>
      </c>
      <c r="B57" s="163"/>
      <c r="C57" s="163"/>
      <c r="D57" s="16"/>
      <c r="E57" s="21">
        <v>0</v>
      </c>
      <c r="F57" s="19"/>
      <c r="G57" s="22">
        <v>0</v>
      </c>
      <c r="H57" s="19"/>
      <c r="I57" s="22">
        <v>0</v>
      </c>
      <c r="J57" s="19"/>
      <c r="K57" s="22">
        <v>3000000</v>
      </c>
      <c r="L57" s="19"/>
      <c r="M57" s="22">
        <v>300077247</v>
      </c>
      <c r="N57" s="19"/>
      <c r="O57" s="22">
        <v>0</v>
      </c>
      <c r="P57" s="19"/>
      <c r="Q57" s="22">
        <v>0</v>
      </c>
      <c r="R57" s="19"/>
      <c r="S57" s="22">
        <v>3000000</v>
      </c>
      <c r="T57" s="19"/>
      <c r="U57" s="22">
        <v>186</v>
      </c>
      <c r="V57" s="19"/>
      <c r="W57" s="22">
        <v>300077247</v>
      </c>
      <c r="X57" s="19"/>
      <c r="Y57" s="22">
        <v>557856315</v>
      </c>
      <c r="AA57" s="74">
        <v>1.3030892878722878E-4</v>
      </c>
    </row>
    <row r="58" spans="1:27" ht="18.75" x14ac:dyDescent="0.2">
      <c r="A58" s="163" t="s">
        <v>68</v>
      </c>
      <c r="B58" s="163"/>
      <c r="C58" s="163"/>
      <c r="D58" s="16"/>
      <c r="E58" s="21">
        <v>0</v>
      </c>
      <c r="F58" s="19"/>
      <c r="G58" s="22">
        <v>0</v>
      </c>
      <c r="H58" s="19"/>
      <c r="I58" s="22">
        <v>0</v>
      </c>
      <c r="J58" s="19"/>
      <c r="K58" s="22">
        <v>3663000</v>
      </c>
      <c r="L58" s="19"/>
      <c r="M58" s="22">
        <v>7327869</v>
      </c>
      <c r="N58" s="19"/>
      <c r="O58" s="22">
        <v>0</v>
      </c>
      <c r="P58" s="19"/>
      <c r="Q58" s="22">
        <v>0</v>
      </c>
      <c r="R58" s="19"/>
      <c r="S58" s="22">
        <v>0</v>
      </c>
      <c r="T58" s="19"/>
      <c r="U58" s="22">
        <v>0</v>
      </c>
      <c r="V58" s="19"/>
      <c r="W58" s="22">
        <v>0</v>
      </c>
      <c r="X58" s="19"/>
      <c r="Y58" s="22">
        <v>0</v>
      </c>
      <c r="AA58" s="74">
        <v>0</v>
      </c>
    </row>
    <row r="59" spans="1:27" ht="18.75" x14ac:dyDescent="0.2">
      <c r="A59" s="163" t="s">
        <v>69</v>
      </c>
      <c r="B59" s="163"/>
      <c r="C59" s="163"/>
      <c r="D59" s="16"/>
      <c r="E59" s="21">
        <v>0</v>
      </c>
      <c r="F59" s="19"/>
      <c r="G59" s="22">
        <v>0</v>
      </c>
      <c r="H59" s="19"/>
      <c r="I59" s="22">
        <v>0</v>
      </c>
      <c r="J59" s="19"/>
      <c r="K59" s="22">
        <v>3200000</v>
      </c>
      <c r="L59" s="19"/>
      <c r="M59" s="22">
        <v>239861744</v>
      </c>
      <c r="N59" s="19"/>
      <c r="O59" s="22">
        <v>0</v>
      </c>
      <c r="P59" s="19"/>
      <c r="Q59" s="22">
        <v>0</v>
      </c>
      <c r="R59" s="19"/>
      <c r="S59" s="22">
        <v>0</v>
      </c>
      <c r="T59" s="19"/>
      <c r="U59" s="22">
        <v>0</v>
      </c>
      <c r="V59" s="19"/>
      <c r="W59" s="22">
        <v>0</v>
      </c>
      <c r="X59" s="19"/>
      <c r="Y59" s="22">
        <v>0</v>
      </c>
      <c r="AA59" s="74">
        <v>0</v>
      </c>
    </row>
    <row r="60" spans="1:27" ht="18.75" x14ac:dyDescent="0.2">
      <c r="A60" s="163" t="s">
        <v>70</v>
      </c>
      <c r="B60" s="163"/>
      <c r="C60" s="163"/>
      <c r="D60" s="16"/>
      <c r="E60" s="21">
        <v>0</v>
      </c>
      <c r="F60" s="19"/>
      <c r="G60" s="22">
        <v>0</v>
      </c>
      <c r="H60" s="19"/>
      <c r="I60" s="22">
        <v>0</v>
      </c>
      <c r="J60" s="19"/>
      <c r="K60" s="22">
        <v>2001000</v>
      </c>
      <c r="L60" s="19"/>
      <c r="M60" s="22">
        <v>1001427799</v>
      </c>
      <c r="N60" s="19"/>
      <c r="O60" s="22">
        <v>0</v>
      </c>
      <c r="P60" s="19"/>
      <c r="Q60" s="22">
        <v>0</v>
      </c>
      <c r="R60" s="19"/>
      <c r="S60" s="22">
        <v>2001000</v>
      </c>
      <c r="T60" s="19"/>
      <c r="U60" s="22">
        <v>1734</v>
      </c>
      <c r="V60" s="19"/>
      <c r="W60" s="22">
        <v>1001427799</v>
      </c>
      <c r="X60" s="19"/>
      <c r="Y60" s="22">
        <v>3468840543.4949999</v>
      </c>
      <c r="AA60" s="74">
        <v>8.1028193676814769E-4</v>
      </c>
    </row>
    <row r="61" spans="1:27" ht="18.75" x14ac:dyDescent="0.2">
      <c r="A61" s="163" t="s">
        <v>71</v>
      </c>
      <c r="B61" s="163"/>
      <c r="C61" s="163"/>
      <c r="D61" s="16"/>
      <c r="E61" s="21">
        <v>0</v>
      </c>
      <c r="F61" s="19"/>
      <c r="G61" s="22">
        <v>0</v>
      </c>
      <c r="H61" s="19"/>
      <c r="I61" s="22">
        <v>0</v>
      </c>
      <c r="J61" s="19"/>
      <c r="K61" s="22">
        <v>2200000</v>
      </c>
      <c r="L61" s="19"/>
      <c r="M61" s="22">
        <v>86622290</v>
      </c>
      <c r="N61" s="19"/>
      <c r="O61" s="22">
        <v>0</v>
      </c>
      <c r="P61" s="19"/>
      <c r="Q61" s="22">
        <v>0</v>
      </c>
      <c r="R61" s="19"/>
      <c r="S61" s="22">
        <v>0</v>
      </c>
      <c r="T61" s="19"/>
      <c r="U61" s="22">
        <v>0</v>
      </c>
      <c r="V61" s="19"/>
      <c r="W61" s="22">
        <v>0</v>
      </c>
      <c r="X61" s="19"/>
      <c r="Y61" s="22">
        <v>0</v>
      </c>
      <c r="AA61" s="74">
        <v>0</v>
      </c>
    </row>
    <row r="62" spans="1:27" ht="18.75" x14ac:dyDescent="0.2">
      <c r="A62" s="163" t="s">
        <v>72</v>
      </c>
      <c r="B62" s="163"/>
      <c r="C62" s="163"/>
      <c r="D62" s="16"/>
      <c r="E62" s="21">
        <v>0</v>
      </c>
      <c r="F62" s="19"/>
      <c r="G62" s="22">
        <v>0</v>
      </c>
      <c r="H62" s="19"/>
      <c r="I62" s="22">
        <v>0</v>
      </c>
      <c r="J62" s="19"/>
      <c r="K62" s="22">
        <v>3000000</v>
      </c>
      <c r="L62" s="19"/>
      <c r="M62" s="22">
        <v>2460633438</v>
      </c>
      <c r="N62" s="19"/>
      <c r="O62" s="22">
        <v>0</v>
      </c>
      <c r="P62" s="19"/>
      <c r="Q62" s="22">
        <v>0</v>
      </c>
      <c r="R62" s="19"/>
      <c r="S62" s="22">
        <v>3000000</v>
      </c>
      <c r="T62" s="19"/>
      <c r="U62" s="22">
        <v>899</v>
      </c>
      <c r="V62" s="19"/>
      <c r="W62" s="22">
        <v>2460633438</v>
      </c>
      <c r="X62" s="19"/>
      <c r="Y62" s="22">
        <v>2696305522.5</v>
      </c>
      <c r="AA62" s="74">
        <v>6.2982648913827242E-4</v>
      </c>
    </row>
    <row r="63" spans="1:27" ht="18.75" x14ac:dyDescent="0.2">
      <c r="A63" s="163" t="s">
        <v>73</v>
      </c>
      <c r="B63" s="163"/>
      <c r="C63" s="163"/>
      <c r="D63" s="16"/>
      <c r="E63" s="21">
        <v>0</v>
      </c>
      <c r="F63" s="19"/>
      <c r="G63" s="22">
        <v>0</v>
      </c>
      <c r="H63" s="19"/>
      <c r="I63" s="22">
        <v>0</v>
      </c>
      <c r="J63" s="19"/>
      <c r="K63" s="22">
        <v>600000</v>
      </c>
      <c r="L63" s="19"/>
      <c r="M63" s="22">
        <v>195650350</v>
      </c>
      <c r="N63" s="19"/>
      <c r="O63" s="22">
        <v>0</v>
      </c>
      <c r="P63" s="19"/>
      <c r="Q63" s="22">
        <v>0</v>
      </c>
      <c r="R63" s="19"/>
      <c r="S63" s="22">
        <v>600000</v>
      </c>
      <c r="T63" s="19"/>
      <c r="U63" s="22">
        <v>751</v>
      </c>
      <c r="V63" s="19"/>
      <c r="W63" s="22">
        <v>195650350</v>
      </c>
      <c r="X63" s="19"/>
      <c r="Y63" s="22">
        <v>450483970.5</v>
      </c>
      <c r="AA63" s="74">
        <v>1.0522796292388044E-4</v>
      </c>
    </row>
    <row r="64" spans="1:27" ht="18.75" x14ac:dyDescent="0.2">
      <c r="A64" s="170" t="s">
        <v>74</v>
      </c>
      <c r="B64" s="170"/>
      <c r="C64" s="170"/>
      <c r="D64" s="16"/>
      <c r="E64" s="21">
        <v>0</v>
      </c>
      <c r="F64" s="19"/>
      <c r="G64" s="23">
        <v>0</v>
      </c>
      <c r="H64" s="19"/>
      <c r="I64" s="23">
        <v>0</v>
      </c>
      <c r="J64" s="19"/>
      <c r="K64" s="23">
        <v>4000000</v>
      </c>
      <c r="L64" s="19"/>
      <c r="M64" s="23">
        <v>800206000</v>
      </c>
      <c r="N64" s="19"/>
      <c r="O64" s="23">
        <v>0</v>
      </c>
      <c r="P64" s="19"/>
      <c r="Q64" s="23">
        <v>0</v>
      </c>
      <c r="R64" s="19"/>
      <c r="S64" s="23">
        <v>3184000</v>
      </c>
      <c r="T64" s="19"/>
      <c r="U64" s="23">
        <v>755</v>
      </c>
      <c r="V64" s="19"/>
      <c r="W64" s="23">
        <v>636963975</v>
      </c>
      <c r="X64" s="19"/>
      <c r="Y64" s="23">
        <v>2403300990.5999999</v>
      </c>
      <c r="AA64" s="74">
        <v>5.6138394281396952E-4</v>
      </c>
    </row>
    <row r="65" spans="1:27" ht="21" x14ac:dyDescent="0.2">
      <c r="A65" s="171" t="s">
        <v>75</v>
      </c>
      <c r="B65" s="171"/>
      <c r="C65" s="171"/>
      <c r="E65" s="24">
        <v>1802378034</v>
      </c>
      <c r="F65" s="19"/>
      <c r="G65" s="24">
        <v>3510845153716</v>
      </c>
      <c r="H65" s="19"/>
      <c r="I65" s="24">
        <v>2857119946236.8999</v>
      </c>
      <c r="J65" s="19"/>
      <c r="K65" s="24">
        <v>199561736</v>
      </c>
      <c r="L65" s="19"/>
      <c r="M65" s="24">
        <v>244455729429</v>
      </c>
      <c r="N65" s="19"/>
      <c r="O65" s="24">
        <v>-176483209</v>
      </c>
      <c r="P65" s="19"/>
      <c r="Q65" s="24">
        <v>283715255575</v>
      </c>
      <c r="R65" s="19"/>
      <c r="S65" s="24">
        <v>1781477561</v>
      </c>
      <c r="T65" s="19"/>
      <c r="U65" s="24"/>
      <c r="V65" s="19"/>
      <c r="W65" s="24">
        <v>3320993858701</v>
      </c>
      <c r="X65" s="19"/>
      <c r="Y65" s="24">
        <v>3375308301518.0601</v>
      </c>
      <c r="AA65" s="13">
        <f>SUM(AA9:AA64)</f>
        <v>0.78843386239601687</v>
      </c>
    </row>
    <row r="67" spans="1:27" ht="18.75" x14ac:dyDescent="0.2">
      <c r="A67" s="169">
        <v>1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</row>
    <row r="69" spans="1:27" x14ac:dyDescent="0.2">
      <c r="Y69" s="26"/>
    </row>
    <row r="70" spans="1:27" x14ac:dyDescent="0.2">
      <c r="Y70" s="26"/>
    </row>
    <row r="71" spans="1:27" x14ac:dyDescent="0.2">
      <c r="Y71" s="26"/>
    </row>
    <row r="72" spans="1:27" x14ac:dyDescent="0.2">
      <c r="Y72" s="54"/>
    </row>
  </sheetData>
  <mergeCells count="70">
    <mergeCell ref="A67:AA67"/>
    <mergeCell ref="A62:C62"/>
    <mergeCell ref="A63:C63"/>
    <mergeCell ref="A64:C64"/>
    <mergeCell ref="A65:C65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11:C11"/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8:C8"/>
    <mergeCell ref="A9:C9"/>
    <mergeCell ref="A10:C10"/>
  </mergeCells>
  <pageMargins left="0.39" right="0.39" top="0.39" bottom="0.39" header="0" footer="0"/>
  <pageSetup scale="4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28"/>
  <sheetViews>
    <sheetView rightToLeft="1" view="pageBreakPreview" topLeftCell="B1" zoomScale="106" zoomScaleNormal="96" zoomScaleSheetLayoutView="106" workbookViewId="0">
      <selection activeCell="AD183" sqref="AD167:AD183"/>
    </sheetView>
  </sheetViews>
  <sheetFormatPr defaultRowHeight="20.25" x14ac:dyDescent="0.3"/>
  <cols>
    <col min="1" max="1" width="44" style="30" customWidth="1"/>
    <col min="2" max="2" width="1.28515625" style="30" customWidth="1"/>
    <col min="3" max="3" width="13.28515625" style="30" bestFit="1" customWidth="1"/>
    <col min="4" max="4" width="0.85546875" style="30" customWidth="1"/>
    <col min="5" max="5" width="15.140625" style="30" bestFit="1" customWidth="1"/>
    <col min="6" max="6" width="0.7109375" style="30" customWidth="1"/>
    <col min="7" max="7" width="19.85546875" style="30" bestFit="1" customWidth="1"/>
    <col min="8" max="8" width="0.7109375" style="30" customWidth="1"/>
    <col min="9" max="9" width="16" style="30" bestFit="1" customWidth="1"/>
    <col min="10" max="10" width="1.28515625" style="30" customWidth="1"/>
    <col min="11" max="11" width="14.140625" style="30" bestFit="1" customWidth="1"/>
    <col min="12" max="12" width="0.85546875" style="30" customWidth="1"/>
    <col min="13" max="13" width="14.5703125" style="31" bestFit="1" customWidth="1"/>
    <col min="14" max="14" width="1.140625" style="30" customWidth="1"/>
    <col min="15" max="15" width="13.28515625" style="30" bestFit="1" customWidth="1"/>
    <col min="16" max="16" width="1" style="30" customWidth="1"/>
    <col min="17" max="17" width="15.140625" style="30" bestFit="1" customWidth="1"/>
    <col min="18" max="18" width="1" style="30" customWidth="1"/>
    <col min="19" max="19" width="19.85546875" style="30" bestFit="1" customWidth="1"/>
    <col min="20" max="20" width="0.85546875" style="30" customWidth="1"/>
    <col min="21" max="21" width="16" style="30" bestFit="1" customWidth="1"/>
    <col min="22" max="22" width="0.7109375" style="30" customWidth="1"/>
    <col min="23" max="23" width="14.140625" style="30" bestFit="1" customWidth="1"/>
    <col min="24" max="24" width="1.28515625" style="30" customWidth="1"/>
    <col min="25" max="25" width="14.5703125" style="30" bestFit="1" customWidth="1"/>
    <col min="26" max="26" width="7.7109375" style="30" customWidth="1"/>
    <col min="27" max="27" width="0.28515625" style="30" customWidth="1"/>
    <col min="28" max="16384" width="9.140625" style="30"/>
  </cols>
  <sheetData>
    <row r="1" spans="1:26" ht="29.1" customHeight="1" x14ac:dyDescent="0.3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29"/>
    </row>
    <row r="2" spans="1:26" ht="21.75" customHeight="1" x14ac:dyDescent="0.3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29"/>
    </row>
    <row r="3" spans="1:26" ht="21.75" customHeight="1" x14ac:dyDescent="0.3">
      <c r="A3" s="173" t="s">
        <v>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29"/>
    </row>
    <row r="4" spans="1:26" ht="14.45" customHeight="1" x14ac:dyDescent="0.3"/>
    <row r="5" spans="1:26" ht="30" customHeight="1" x14ac:dyDescent="0.3">
      <c r="A5" s="32" t="s">
        <v>79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4.75" customHeight="1" x14ac:dyDescent="0.3">
      <c r="C6" s="174" t="s">
        <v>7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34"/>
      <c r="O6" s="175" t="s">
        <v>9</v>
      </c>
      <c r="P6" s="175"/>
      <c r="Q6" s="175"/>
      <c r="R6" s="175"/>
      <c r="S6" s="175"/>
      <c r="T6" s="175"/>
      <c r="U6" s="175"/>
      <c r="V6" s="175"/>
      <c r="W6" s="175"/>
      <c r="X6" s="175"/>
      <c r="Y6" s="175"/>
    </row>
    <row r="7" spans="1:26" ht="24.75" customHeight="1" x14ac:dyDescent="0.3">
      <c r="A7" s="35" t="s">
        <v>76</v>
      </c>
      <c r="C7" s="36" t="s">
        <v>80</v>
      </c>
      <c r="D7" s="37"/>
      <c r="E7" s="36" t="s">
        <v>81</v>
      </c>
      <c r="F7" s="37"/>
      <c r="G7" s="38" t="s">
        <v>82</v>
      </c>
      <c r="H7" s="37"/>
      <c r="I7" s="38" t="s">
        <v>83</v>
      </c>
      <c r="J7" s="38"/>
      <c r="K7" s="38" t="s">
        <v>77</v>
      </c>
      <c r="L7" s="38"/>
      <c r="M7" s="36" t="s">
        <v>78</v>
      </c>
      <c r="N7" s="38"/>
      <c r="O7" s="38" t="s">
        <v>80</v>
      </c>
      <c r="P7" s="38"/>
      <c r="Q7" s="38" t="s">
        <v>81</v>
      </c>
      <c r="R7" s="38"/>
      <c r="S7" s="38" t="s">
        <v>82</v>
      </c>
      <c r="T7" s="38"/>
      <c r="U7" s="38" t="s">
        <v>83</v>
      </c>
      <c r="V7" s="38"/>
      <c r="W7" s="38" t="s">
        <v>77</v>
      </c>
      <c r="X7" s="38"/>
      <c r="Y7" s="36" t="s">
        <v>78</v>
      </c>
    </row>
    <row r="8" spans="1:26" ht="21.75" customHeight="1" x14ac:dyDescent="0.3">
      <c r="A8" s="39" t="s">
        <v>84</v>
      </c>
      <c r="B8" s="40"/>
      <c r="C8" s="39" t="s">
        <v>85</v>
      </c>
      <c r="D8" s="40"/>
      <c r="E8" s="39" t="s">
        <v>86</v>
      </c>
      <c r="F8" s="40"/>
      <c r="G8" s="39" t="s">
        <v>87</v>
      </c>
      <c r="H8" s="40"/>
      <c r="I8" s="41">
        <v>139710000</v>
      </c>
      <c r="J8" s="41"/>
      <c r="K8" s="41">
        <v>1050</v>
      </c>
      <c r="L8" s="41"/>
      <c r="M8" s="42" t="s">
        <v>88</v>
      </c>
      <c r="N8" s="39"/>
      <c r="O8" s="39" t="s">
        <v>85</v>
      </c>
      <c r="P8" s="39"/>
      <c r="Q8" s="39" t="s">
        <v>86</v>
      </c>
      <c r="R8" s="39"/>
      <c r="S8" s="39" t="s">
        <v>87</v>
      </c>
      <c r="T8" s="39"/>
      <c r="U8" s="41">
        <v>78605000</v>
      </c>
      <c r="V8" s="41"/>
      <c r="W8" s="41">
        <v>1050</v>
      </c>
      <c r="X8" s="41"/>
      <c r="Y8" s="43" t="s">
        <v>88</v>
      </c>
    </row>
    <row r="9" spans="1:26" ht="21.75" customHeight="1" x14ac:dyDescent="0.3">
      <c r="A9" s="44" t="s">
        <v>89</v>
      </c>
      <c r="C9" s="44" t="s">
        <v>85</v>
      </c>
      <c r="E9" s="44" t="s">
        <v>86</v>
      </c>
      <c r="G9" s="45" t="s">
        <v>87</v>
      </c>
      <c r="I9" s="46">
        <v>143440000</v>
      </c>
      <c r="J9" s="46"/>
      <c r="K9" s="46">
        <v>1050</v>
      </c>
      <c r="L9" s="46"/>
      <c r="M9" s="47" t="s">
        <v>90</v>
      </c>
      <c r="N9" s="45"/>
      <c r="O9" s="45" t="s">
        <v>85</v>
      </c>
      <c r="P9" s="45"/>
      <c r="Q9" s="45" t="s">
        <v>86</v>
      </c>
      <c r="R9" s="45"/>
      <c r="S9" s="45" t="s">
        <v>87</v>
      </c>
      <c r="T9" s="45"/>
      <c r="U9" s="46">
        <v>310400000</v>
      </c>
      <c r="V9" s="46"/>
      <c r="W9" s="46">
        <v>1050</v>
      </c>
      <c r="X9" s="46"/>
      <c r="Y9" s="44" t="s">
        <v>90</v>
      </c>
    </row>
    <row r="10" spans="1:26" ht="21.75" customHeight="1" x14ac:dyDescent="0.3">
      <c r="A10" s="44" t="s">
        <v>91</v>
      </c>
      <c r="C10" s="44" t="s">
        <v>85</v>
      </c>
      <c r="E10" s="44" t="s">
        <v>86</v>
      </c>
      <c r="G10" s="45" t="s">
        <v>87</v>
      </c>
      <c r="I10" s="46">
        <v>500000</v>
      </c>
      <c r="J10" s="46"/>
      <c r="K10" s="46">
        <v>1600</v>
      </c>
      <c r="L10" s="46"/>
      <c r="M10" s="47" t="s">
        <v>92</v>
      </c>
      <c r="N10" s="45"/>
      <c r="O10" s="45" t="s">
        <v>85</v>
      </c>
      <c r="P10" s="45"/>
      <c r="Q10" s="45" t="s">
        <v>86</v>
      </c>
      <c r="R10" s="45"/>
      <c r="S10" s="45" t="s">
        <v>87</v>
      </c>
      <c r="T10" s="45"/>
      <c r="U10" s="46">
        <v>500000</v>
      </c>
      <c r="V10" s="46"/>
      <c r="W10" s="46">
        <v>1600</v>
      </c>
      <c r="X10" s="46"/>
      <c r="Y10" s="44" t="s">
        <v>92</v>
      </c>
    </row>
    <row r="11" spans="1:26" ht="21.75" customHeight="1" x14ac:dyDescent="0.3">
      <c r="A11" s="44" t="s">
        <v>93</v>
      </c>
      <c r="C11" s="44" t="s">
        <v>85</v>
      </c>
      <c r="E11" s="44" t="s">
        <v>86</v>
      </c>
      <c r="G11" s="45" t="s">
        <v>87</v>
      </c>
      <c r="I11" s="46">
        <v>16224000</v>
      </c>
      <c r="J11" s="46"/>
      <c r="K11" s="46">
        <v>2200</v>
      </c>
      <c r="L11" s="46"/>
      <c r="M11" s="47" t="s">
        <v>94</v>
      </c>
      <c r="N11" s="45"/>
      <c r="O11" s="45" t="s">
        <v>85</v>
      </c>
      <c r="P11" s="45"/>
      <c r="Q11" s="45" t="s">
        <v>86</v>
      </c>
      <c r="R11" s="45"/>
      <c r="S11" s="45" t="s">
        <v>87</v>
      </c>
      <c r="T11" s="45"/>
      <c r="U11" s="46">
        <v>18171000</v>
      </c>
      <c r="V11" s="46"/>
      <c r="W11" s="46">
        <v>2200</v>
      </c>
      <c r="X11" s="46"/>
      <c r="Y11" s="44" t="s">
        <v>94</v>
      </c>
    </row>
    <row r="12" spans="1:26" ht="21.75" customHeight="1" x14ac:dyDescent="0.3">
      <c r="A12" s="44" t="s">
        <v>95</v>
      </c>
      <c r="C12" s="44" t="s">
        <v>85</v>
      </c>
      <c r="E12" s="44" t="s">
        <v>86</v>
      </c>
      <c r="G12" s="45" t="s">
        <v>87</v>
      </c>
      <c r="I12" s="46">
        <v>1895000</v>
      </c>
      <c r="J12" s="46"/>
      <c r="K12" s="46">
        <v>2400</v>
      </c>
      <c r="L12" s="46"/>
      <c r="M12" s="47" t="s">
        <v>96</v>
      </c>
      <c r="N12" s="45"/>
      <c r="O12" s="45" t="s">
        <v>85</v>
      </c>
      <c r="P12" s="45"/>
      <c r="Q12" s="45" t="s">
        <v>86</v>
      </c>
      <c r="R12" s="45"/>
      <c r="S12" s="45" t="s">
        <v>87</v>
      </c>
      <c r="T12" s="45"/>
      <c r="U12" s="46">
        <v>3307000</v>
      </c>
      <c r="V12" s="46"/>
      <c r="W12" s="46">
        <v>2400</v>
      </c>
      <c r="X12" s="46"/>
      <c r="Y12" s="44" t="s">
        <v>96</v>
      </c>
    </row>
    <row r="13" spans="1:26" ht="21.75" customHeight="1" x14ac:dyDescent="0.3">
      <c r="A13" s="44" t="s">
        <v>97</v>
      </c>
      <c r="C13" s="44" t="s">
        <v>85</v>
      </c>
      <c r="E13" s="44" t="s">
        <v>86</v>
      </c>
      <c r="G13" s="45" t="s">
        <v>87</v>
      </c>
      <c r="I13" s="46">
        <v>280000</v>
      </c>
      <c r="J13" s="46"/>
      <c r="K13" s="46">
        <v>1400</v>
      </c>
      <c r="L13" s="46"/>
      <c r="M13" s="47" t="s">
        <v>98</v>
      </c>
      <c r="N13" s="45"/>
      <c r="O13" s="45" t="s">
        <v>85</v>
      </c>
      <c r="P13" s="45"/>
      <c r="Q13" s="45" t="s">
        <v>87</v>
      </c>
      <c r="R13" s="45"/>
      <c r="S13" s="45" t="s">
        <v>87</v>
      </c>
      <c r="T13" s="45"/>
      <c r="U13" s="46">
        <v>0</v>
      </c>
      <c r="V13" s="46"/>
      <c r="W13" s="46">
        <v>0</v>
      </c>
      <c r="X13" s="46"/>
      <c r="Y13" s="44" t="s">
        <v>87</v>
      </c>
    </row>
    <row r="14" spans="1:26" ht="21.75" customHeight="1" x14ac:dyDescent="0.3">
      <c r="A14" s="44" t="s">
        <v>99</v>
      </c>
      <c r="C14" s="44" t="s">
        <v>85</v>
      </c>
      <c r="E14" s="44" t="s">
        <v>86</v>
      </c>
      <c r="G14" s="45" t="s">
        <v>87</v>
      </c>
      <c r="I14" s="46">
        <v>6000</v>
      </c>
      <c r="J14" s="46"/>
      <c r="K14" s="46">
        <v>550</v>
      </c>
      <c r="L14" s="46"/>
      <c r="M14" s="47" t="s">
        <v>88</v>
      </c>
      <c r="N14" s="45"/>
      <c r="O14" s="45" t="s">
        <v>85</v>
      </c>
      <c r="P14" s="45"/>
      <c r="Q14" s="45" t="s">
        <v>86</v>
      </c>
      <c r="R14" s="45"/>
      <c r="S14" s="45" t="s">
        <v>87</v>
      </c>
      <c r="T14" s="45"/>
      <c r="U14" s="46">
        <v>6000</v>
      </c>
      <c r="V14" s="46"/>
      <c r="W14" s="46">
        <v>550</v>
      </c>
      <c r="X14" s="46"/>
      <c r="Y14" s="44" t="s">
        <v>88</v>
      </c>
    </row>
    <row r="15" spans="1:26" ht="21.75" customHeight="1" x14ac:dyDescent="0.3">
      <c r="A15" s="44" t="s">
        <v>100</v>
      </c>
      <c r="C15" s="44" t="s">
        <v>85</v>
      </c>
      <c r="E15" s="44" t="s">
        <v>86</v>
      </c>
      <c r="G15" s="45" t="s">
        <v>87</v>
      </c>
      <c r="I15" s="46">
        <v>6116000</v>
      </c>
      <c r="J15" s="46"/>
      <c r="K15" s="46">
        <v>2400</v>
      </c>
      <c r="L15" s="46"/>
      <c r="M15" s="47" t="s">
        <v>101</v>
      </c>
      <c r="N15" s="45"/>
      <c r="O15" s="45" t="s">
        <v>85</v>
      </c>
      <c r="P15" s="45"/>
      <c r="Q15" s="45" t="s">
        <v>86</v>
      </c>
      <c r="R15" s="45"/>
      <c r="S15" s="45" t="s">
        <v>87</v>
      </c>
      <c r="T15" s="45"/>
      <c r="U15" s="46">
        <v>69831000</v>
      </c>
      <c r="V15" s="46"/>
      <c r="W15" s="46">
        <v>2400</v>
      </c>
      <c r="X15" s="46"/>
      <c r="Y15" s="44" t="s">
        <v>101</v>
      </c>
    </row>
    <row r="16" spans="1:26" ht="21.75" customHeight="1" x14ac:dyDescent="0.3">
      <c r="A16" s="44" t="s">
        <v>102</v>
      </c>
      <c r="C16" s="44" t="s">
        <v>85</v>
      </c>
      <c r="E16" s="44" t="s">
        <v>86</v>
      </c>
      <c r="G16" s="45" t="s">
        <v>87</v>
      </c>
      <c r="I16" s="46">
        <v>50000</v>
      </c>
      <c r="J16" s="46"/>
      <c r="K16" s="46">
        <v>1500</v>
      </c>
      <c r="L16" s="46"/>
      <c r="M16" s="47" t="s">
        <v>103</v>
      </c>
      <c r="N16" s="45"/>
      <c r="O16" s="45" t="s">
        <v>85</v>
      </c>
      <c r="P16" s="45"/>
      <c r="Q16" s="45" t="s">
        <v>86</v>
      </c>
      <c r="R16" s="45"/>
      <c r="S16" s="45" t="s">
        <v>87</v>
      </c>
      <c r="T16" s="45"/>
      <c r="U16" s="46">
        <v>50000</v>
      </c>
      <c r="V16" s="46"/>
      <c r="W16" s="46">
        <v>1500</v>
      </c>
      <c r="X16" s="46"/>
      <c r="Y16" s="44" t="s">
        <v>103</v>
      </c>
    </row>
    <row r="17" spans="1:25" ht="21.75" customHeight="1" x14ac:dyDescent="0.3">
      <c r="A17" s="44" t="s">
        <v>104</v>
      </c>
      <c r="C17" s="44" t="s">
        <v>85</v>
      </c>
      <c r="E17" s="44" t="s">
        <v>86</v>
      </c>
      <c r="G17" s="45" t="s">
        <v>87</v>
      </c>
      <c r="I17" s="46">
        <v>81306000</v>
      </c>
      <c r="J17" s="46"/>
      <c r="K17" s="46">
        <v>1050</v>
      </c>
      <c r="L17" s="46"/>
      <c r="M17" s="47" t="s">
        <v>105</v>
      </c>
      <c r="N17" s="45"/>
      <c r="O17" s="45" t="s">
        <v>85</v>
      </c>
      <c r="P17" s="45"/>
      <c r="Q17" s="45" t="s">
        <v>86</v>
      </c>
      <c r="R17" s="45"/>
      <c r="S17" s="45" t="s">
        <v>87</v>
      </c>
      <c r="T17" s="45"/>
      <c r="U17" s="46">
        <v>104406000</v>
      </c>
      <c r="V17" s="46"/>
      <c r="W17" s="46">
        <v>1050</v>
      </c>
      <c r="X17" s="46"/>
      <c r="Y17" s="44" t="s">
        <v>105</v>
      </c>
    </row>
    <row r="18" spans="1:25" ht="21.75" customHeight="1" x14ac:dyDescent="0.3">
      <c r="A18" s="44" t="s">
        <v>106</v>
      </c>
      <c r="C18" s="44" t="s">
        <v>85</v>
      </c>
      <c r="E18" s="44" t="s">
        <v>86</v>
      </c>
      <c r="G18" s="45" t="s">
        <v>87</v>
      </c>
      <c r="I18" s="46">
        <v>86516000</v>
      </c>
      <c r="J18" s="46"/>
      <c r="K18" s="46">
        <v>2800</v>
      </c>
      <c r="L18" s="46"/>
      <c r="M18" s="47" t="s">
        <v>101</v>
      </c>
      <c r="N18" s="45"/>
      <c r="O18" s="45" t="s">
        <v>85</v>
      </c>
      <c r="P18" s="45"/>
      <c r="Q18" s="45" t="s">
        <v>86</v>
      </c>
      <c r="R18" s="45"/>
      <c r="S18" s="45" t="s">
        <v>87</v>
      </c>
      <c r="T18" s="45"/>
      <c r="U18" s="46">
        <v>48710000</v>
      </c>
      <c r="V18" s="46"/>
      <c r="W18" s="46">
        <v>2800</v>
      </c>
      <c r="X18" s="46"/>
      <c r="Y18" s="44" t="s">
        <v>101</v>
      </c>
    </row>
    <row r="19" spans="1:25" ht="21.75" customHeight="1" x14ac:dyDescent="0.3">
      <c r="A19" s="44" t="s">
        <v>107</v>
      </c>
      <c r="C19" s="44" t="s">
        <v>85</v>
      </c>
      <c r="E19" s="44" t="s">
        <v>86</v>
      </c>
      <c r="G19" s="45" t="s">
        <v>87</v>
      </c>
      <c r="I19" s="46">
        <v>1000</v>
      </c>
      <c r="J19" s="46"/>
      <c r="K19" s="46">
        <v>650</v>
      </c>
      <c r="L19" s="46"/>
      <c r="M19" s="47" t="s">
        <v>108</v>
      </c>
      <c r="N19" s="45"/>
      <c r="O19" s="45" t="s">
        <v>85</v>
      </c>
      <c r="P19" s="45"/>
      <c r="Q19" s="45" t="s">
        <v>87</v>
      </c>
      <c r="R19" s="45"/>
      <c r="S19" s="45" t="s">
        <v>87</v>
      </c>
      <c r="T19" s="45"/>
      <c r="U19" s="46">
        <v>0</v>
      </c>
      <c r="V19" s="46"/>
      <c r="W19" s="46">
        <v>0</v>
      </c>
      <c r="X19" s="46"/>
      <c r="Y19" s="44" t="s">
        <v>87</v>
      </c>
    </row>
    <row r="20" spans="1:25" ht="21.75" customHeight="1" x14ac:dyDescent="0.3">
      <c r="A20" s="44" t="s">
        <v>109</v>
      </c>
      <c r="C20" s="44" t="s">
        <v>85</v>
      </c>
      <c r="E20" s="44" t="s">
        <v>86</v>
      </c>
      <c r="G20" s="45" t="s">
        <v>87</v>
      </c>
      <c r="I20" s="46">
        <v>5443000</v>
      </c>
      <c r="J20" s="46"/>
      <c r="K20" s="46">
        <v>850</v>
      </c>
      <c r="L20" s="46"/>
      <c r="M20" s="47" t="s">
        <v>108</v>
      </c>
      <c r="N20" s="45"/>
      <c r="O20" s="45" t="s">
        <v>85</v>
      </c>
      <c r="P20" s="45"/>
      <c r="Q20" s="45" t="s">
        <v>87</v>
      </c>
      <c r="R20" s="45"/>
      <c r="S20" s="45" t="s">
        <v>87</v>
      </c>
      <c r="T20" s="45"/>
      <c r="U20" s="46">
        <v>0</v>
      </c>
      <c r="V20" s="46"/>
      <c r="W20" s="46">
        <v>0</v>
      </c>
      <c r="X20" s="46"/>
      <c r="Y20" s="44" t="s">
        <v>87</v>
      </c>
    </row>
    <row r="21" spans="1:25" ht="21.75" customHeight="1" x14ac:dyDescent="0.3">
      <c r="A21" s="44" t="s">
        <v>110</v>
      </c>
      <c r="C21" s="44" t="s">
        <v>85</v>
      </c>
      <c r="E21" s="44" t="s">
        <v>86</v>
      </c>
      <c r="G21" s="45" t="s">
        <v>87</v>
      </c>
      <c r="I21" s="46">
        <v>11000</v>
      </c>
      <c r="J21" s="46"/>
      <c r="K21" s="46">
        <v>2000</v>
      </c>
      <c r="L21" s="46"/>
      <c r="M21" s="47" t="s">
        <v>101</v>
      </c>
      <c r="N21" s="45"/>
      <c r="O21" s="45" t="s">
        <v>85</v>
      </c>
      <c r="P21" s="45"/>
      <c r="Q21" s="45" t="s">
        <v>86</v>
      </c>
      <c r="R21" s="45"/>
      <c r="S21" s="45" t="s">
        <v>87</v>
      </c>
      <c r="T21" s="45"/>
      <c r="U21" s="46">
        <v>264000</v>
      </c>
      <c r="V21" s="46"/>
      <c r="W21" s="46">
        <v>2000</v>
      </c>
      <c r="X21" s="46"/>
      <c r="Y21" s="44" t="s">
        <v>101</v>
      </c>
    </row>
    <row r="22" spans="1:25" ht="21.75" customHeight="1" x14ac:dyDescent="0.3">
      <c r="A22" s="44" t="s">
        <v>111</v>
      </c>
      <c r="C22" s="44" t="s">
        <v>85</v>
      </c>
      <c r="E22" s="44" t="s">
        <v>86</v>
      </c>
      <c r="G22" s="45" t="s">
        <v>87</v>
      </c>
      <c r="I22" s="46">
        <v>200000</v>
      </c>
      <c r="J22" s="46"/>
      <c r="K22" s="46">
        <v>2600</v>
      </c>
      <c r="L22" s="46"/>
      <c r="M22" s="47" t="s">
        <v>112</v>
      </c>
      <c r="N22" s="45"/>
      <c r="O22" s="45" t="s">
        <v>85</v>
      </c>
      <c r="P22" s="45"/>
      <c r="Q22" s="45" t="s">
        <v>86</v>
      </c>
      <c r="R22" s="45"/>
      <c r="S22" s="45" t="s">
        <v>87</v>
      </c>
      <c r="T22" s="45"/>
      <c r="U22" s="46">
        <v>1200000</v>
      </c>
      <c r="V22" s="46"/>
      <c r="W22" s="46">
        <v>2600</v>
      </c>
      <c r="X22" s="46"/>
      <c r="Y22" s="44" t="s">
        <v>112</v>
      </c>
    </row>
    <row r="23" spans="1:25" ht="21.75" customHeight="1" x14ac:dyDescent="0.3">
      <c r="A23" s="44" t="s">
        <v>113</v>
      </c>
      <c r="C23" s="44" t="s">
        <v>85</v>
      </c>
      <c r="E23" s="44" t="s">
        <v>86</v>
      </c>
      <c r="G23" s="45" t="s">
        <v>87</v>
      </c>
      <c r="I23" s="46">
        <v>100000</v>
      </c>
      <c r="J23" s="46"/>
      <c r="K23" s="46">
        <v>1000</v>
      </c>
      <c r="L23" s="46"/>
      <c r="M23" s="47" t="s">
        <v>98</v>
      </c>
      <c r="N23" s="45"/>
      <c r="O23" s="45" t="s">
        <v>85</v>
      </c>
      <c r="P23" s="45"/>
      <c r="Q23" s="45" t="s">
        <v>87</v>
      </c>
      <c r="R23" s="45"/>
      <c r="S23" s="45" t="s">
        <v>87</v>
      </c>
      <c r="T23" s="45"/>
      <c r="U23" s="46">
        <v>0</v>
      </c>
      <c r="V23" s="46"/>
      <c r="W23" s="46">
        <v>0</v>
      </c>
      <c r="X23" s="46"/>
      <c r="Y23" s="44" t="s">
        <v>87</v>
      </c>
    </row>
    <row r="24" spans="1:25" ht="21.75" customHeight="1" x14ac:dyDescent="0.3">
      <c r="A24" s="44" t="s">
        <v>114</v>
      </c>
      <c r="C24" s="44" t="s">
        <v>85</v>
      </c>
      <c r="E24" s="44" t="s">
        <v>86</v>
      </c>
      <c r="G24" s="45" t="s">
        <v>87</v>
      </c>
      <c r="I24" s="46">
        <v>500000</v>
      </c>
      <c r="J24" s="46"/>
      <c r="K24" s="46">
        <v>2400</v>
      </c>
      <c r="L24" s="46"/>
      <c r="M24" s="47" t="s">
        <v>115</v>
      </c>
      <c r="N24" s="45"/>
      <c r="O24" s="45" t="s">
        <v>85</v>
      </c>
      <c r="P24" s="45"/>
      <c r="Q24" s="45" t="s">
        <v>86</v>
      </c>
      <c r="R24" s="45"/>
      <c r="S24" s="45" t="s">
        <v>87</v>
      </c>
      <c r="T24" s="45"/>
      <c r="U24" s="46">
        <v>11700000</v>
      </c>
      <c r="V24" s="46"/>
      <c r="W24" s="46">
        <v>2400</v>
      </c>
      <c r="X24" s="46"/>
      <c r="Y24" s="44" t="s">
        <v>115</v>
      </c>
    </row>
    <row r="25" spans="1:25" ht="21.75" customHeight="1" x14ac:dyDescent="0.3">
      <c r="A25" s="44" t="s">
        <v>116</v>
      </c>
      <c r="C25" s="44" t="s">
        <v>85</v>
      </c>
      <c r="E25" s="44" t="s">
        <v>86</v>
      </c>
      <c r="G25" s="45" t="s">
        <v>87</v>
      </c>
      <c r="I25" s="46">
        <v>436000</v>
      </c>
      <c r="J25" s="46"/>
      <c r="K25" s="46">
        <v>4500</v>
      </c>
      <c r="L25" s="46"/>
      <c r="M25" s="47" t="s">
        <v>92</v>
      </c>
      <c r="N25" s="45"/>
      <c r="O25" s="45" t="s">
        <v>85</v>
      </c>
      <c r="P25" s="45"/>
      <c r="Q25" s="45" t="s">
        <v>86</v>
      </c>
      <c r="R25" s="45"/>
      <c r="S25" s="45" t="s">
        <v>87</v>
      </c>
      <c r="T25" s="45"/>
      <c r="U25" s="46">
        <v>437000</v>
      </c>
      <c r="V25" s="46"/>
      <c r="W25" s="46">
        <v>4500</v>
      </c>
      <c r="X25" s="46"/>
      <c r="Y25" s="44" t="s">
        <v>92</v>
      </c>
    </row>
    <row r="26" spans="1:25" ht="21.75" customHeight="1" x14ac:dyDescent="0.3">
      <c r="A26" s="44" t="s">
        <v>117</v>
      </c>
      <c r="C26" s="44" t="s">
        <v>85</v>
      </c>
      <c r="E26" s="44" t="s">
        <v>86</v>
      </c>
      <c r="G26" s="45" t="s">
        <v>87</v>
      </c>
      <c r="I26" s="46">
        <v>9204000</v>
      </c>
      <c r="J26" s="46"/>
      <c r="K26" s="46">
        <v>2800</v>
      </c>
      <c r="L26" s="46"/>
      <c r="M26" s="47" t="s">
        <v>94</v>
      </c>
      <c r="N26" s="45"/>
      <c r="O26" s="45" t="s">
        <v>85</v>
      </c>
      <c r="P26" s="45"/>
      <c r="Q26" s="45" t="s">
        <v>86</v>
      </c>
      <c r="R26" s="45"/>
      <c r="S26" s="45" t="s">
        <v>87</v>
      </c>
      <c r="T26" s="45"/>
      <c r="U26" s="46">
        <v>68207000</v>
      </c>
      <c r="V26" s="46"/>
      <c r="W26" s="46">
        <v>2800</v>
      </c>
      <c r="X26" s="46"/>
      <c r="Y26" s="44" t="s">
        <v>94</v>
      </c>
    </row>
    <row r="27" spans="1:25" ht="21.75" customHeight="1" x14ac:dyDescent="0.3">
      <c r="A27" s="44" t="s">
        <v>118</v>
      </c>
      <c r="C27" s="44" t="s">
        <v>85</v>
      </c>
      <c r="E27" s="44" t="s">
        <v>86</v>
      </c>
      <c r="G27" s="45" t="s">
        <v>87</v>
      </c>
      <c r="I27" s="46">
        <v>8000</v>
      </c>
      <c r="J27" s="46"/>
      <c r="K27" s="46">
        <v>1900</v>
      </c>
      <c r="L27" s="46"/>
      <c r="M27" s="47" t="s">
        <v>119</v>
      </c>
      <c r="N27" s="45"/>
      <c r="O27" s="45" t="s">
        <v>85</v>
      </c>
      <c r="P27" s="45"/>
      <c r="Q27" s="45" t="s">
        <v>87</v>
      </c>
      <c r="R27" s="45"/>
      <c r="S27" s="45" t="s">
        <v>87</v>
      </c>
      <c r="T27" s="45"/>
      <c r="U27" s="46">
        <v>0</v>
      </c>
      <c r="V27" s="46"/>
      <c r="W27" s="46">
        <v>0</v>
      </c>
      <c r="X27" s="46"/>
      <c r="Y27" s="44" t="s">
        <v>87</v>
      </c>
    </row>
    <row r="28" spans="1:25" ht="21.75" customHeight="1" x14ac:dyDescent="0.3">
      <c r="A28" s="44" t="s">
        <v>120</v>
      </c>
      <c r="C28" s="44" t="s">
        <v>85</v>
      </c>
      <c r="E28" s="44" t="s">
        <v>86</v>
      </c>
      <c r="G28" s="45" t="s">
        <v>87</v>
      </c>
      <c r="I28" s="46">
        <v>2453000</v>
      </c>
      <c r="J28" s="46"/>
      <c r="K28" s="46">
        <v>1800</v>
      </c>
      <c r="L28" s="46"/>
      <c r="M28" s="47" t="s">
        <v>92</v>
      </c>
      <c r="N28" s="45"/>
      <c r="O28" s="45" t="s">
        <v>85</v>
      </c>
      <c r="P28" s="45"/>
      <c r="Q28" s="45" t="s">
        <v>86</v>
      </c>
      <c r="R28" s="45"/>
      <c r="S28" s="45" t="s">
        <v>87</v>
      </c>
      <c r="T28" s="45"/>
      <c r="U28" s="46">
        <v>4595000</v>
      </c>
      <c r="V28" s="46"/>
      <c r="W28" s="46">
        <v>1800</v>
      </c>
      <c r="X28" s="46"/>
      <c r="Y28" s="44" t="s">
        <v>92</v>
      </c>
    </row>
    <row r="29" spans="1:25" ht="21.75" customHeight="1" x14ac:dyDescent="0.3">
      <c r="A29" s="44" t="s">
        <v>121</v>
      </c>
      <c r="C29" s="44" t="s">
        <v>85</v>
      </c>
      <c r="E29" s="44" t="s">
        <v>86</v>
      </c>
      <c r="G29" s="45" t="s">
        <v>87</v>
      </c>
      <c r="I29" s="46">
        <v>180000</v>
      </c>
      <c r="J29" s="46"/>
      <c r="K29" s="46">
        <v>1100</v>
      </c>
      <c r="L29" s="46"/>
      <c r="M29" s="47" t="s">
        <v>98</v>
      </c>
      <c r="N29" s="45"/>
      <c r="O29" s="45" t="s">
        <v>85</v>
      </c>
      <c r="P29" s="45"/>
      <c r="Q29" s="45" t="s">
        <v>87</v>
      </c>
      <c r="R29" s="45"/>
      <c r="S29" s="45" t="s">
        <v>87</v>
      </c>
      <c r="T29" s="45"/>
      <c r="U29" s="46">
        <v>0</v>
      </c>
      <c r="V29" s="46"/>
      <c r="W29" s="46">
        <v>0</v>
      </c>
      <c r="X29" s="46"/>
      <c r="Y29" s="44" t="s">
        <v>87</v>
      </c>
    </row>
    <row r="30" spans="1:25" ht="21.75" customHeight="1" x14ac:dyDescent="0.3">
      <c r="A30" s="44" t="s">
        <v>122</v>
      </c>
      <c r="C30" s="44" t="s">
        <v>85</v>
      </c>
      <c r="E30" s="44" t="s">
        <v>86</v>
      </c>
      <c r="G30" s="45" t="s">
        <v>87</v>
      </c>
      <c r="I30" s="46">
        <v>61531000</v>
      </c>
      <c r="J30" s="46"/>
      <c r="K30" s="46">
        <v>2200</v>
      </c>
      <c r="L30" s="46"/>
      <c r="M30" s="47" t="s">
        <v>115</v>
      </c>
      <c r="N30" s="45"/>
      <c r="O30" s="45" t="s">
        <v>85</v>
      </c>
      <c r="P30" s="45"/>
      <c r="Q30" s="45" t="s">
        <v>86</v>
      </c>
      <c r="R30" s="45"/>
      <c r="S30" s="45" t="s">
        <v>87</v>
      </c>
      <c r="T30" s="45"/>
      <c r="U30" s="46">
        <v>59798000</v>
      </c>
      <c r="V30" s="46"/>
      <c r="W30" s="46">
        <v>2200</v>
      </c>
      <c r="X30" s="46"/>
      <c r="Y30" s="44" t="s">
        <v>115</v>
      </c>
    </row>
    <row r="31" spans="1:25" ht="21.75" customHeight="1" x14ac:dyDescent="0.3">
      <c r="A31" s="44" t="s">
        <v>123</v>
      </c>
      <c r="C31" s="44" t="s">
        <v>85</v>
      </c>
      <c r="E31" s="44" t="s">
        <v>86</v>
      </c>
      <c r="G31" s="45" t="s">
        <v>87</v>
      </c>
      <c r="I31" s="46">
        <v>75000</v>
      </c>
      <c r="J31" s="46"/>
      <c r="K31" s="46">
        <v>45000</v>
      </c>
      <c r="L31" s="46"/>
      <c r="M31" s="47" t="s">
        <v>124</v>
      </c>
      <c r="N31" s="45"/>
      <c r="O31" s="45" t="s">
        <v>85</v>
      </c>
      <c r="P31" s="45"/>
      <c r="Q31" s="45" t="s">
        <v>86</v>
      </c>
      <c r="R31" s="45"/>
      <c r="S31" s="45" t="s">
        <v>87</v>
      </c>
      <c r="T31" s="45"/>
      <c r="U31" s="46">
        <v>77000</v>
      </c>
      <c r="V31" s="46"/>
      <c r="W31" s="46">
        <v>45000</v>
      </c>
      <c r="X31" s="46"/>
      <c r="Y31" s="44" t="s">
        <v>124</v>
      </c>
    </row>
    <row r="32" spans="1:25" ht="21.75" customHeight="1" x14ac:dyDescent="0.3">
      <c r="A32" s="44" t="s">
        <v>125</v>
      </c>
      <c r="C32" s="44" t="s">
        <v>85</v>
      </c>
      <c r="E32" s="44" t="s">
        <v>86</v>
      </c>
      <c r="G32" s="45" t="s">
        <v>87</v>
      </c>
      <c r="I32" s="46">
        <v>823000</v>
      </c>
      <c r="J32" s="46"/>
      <c r="K32" s="46">
        <v>900</v>
      </c>
      <c r="L32" s="46"/>
      <c r="M32" s="47" t="s">
        <v>98</v>
      </c>
      <c r="N32" s="45"/>
      <c r="O32" s="45" t="s">
        <v>85</v>
      </c>
      <c r="P32" s="45"/>
      <c r="Q32" s="45" t="s">
        <v>87</v>
      </c>
      <c r="R32" s="45"/>
      <c r="S32" s="45" t="s">
        <v>87</v>
      </c>
      <c r="T32" s="45"/>
      <c r="U32" s="46">
        <v>0</v>
      </c>
      <c r="V32" s="46"/>
      <c r="W32" s="46">
        <v>0</v>
      </c>
      <c r="X32" s="46"/>
      <c r="Y32" s="44" t="s">
        <v>87</v>
      </c>
    </row>
    <row r="33" spans="1:25" ht="21.75" customHeight="1" x14ac:dyDescent="0.3">
      <c r="A33" s="44" t="s">
        <v>68</v>
      </c>
      <c r="C33" s="44" t="s">
        <v>85</v>
      </c>
      <c r="E33" s="44" t="s">
        <v>86</v>
      </c>
      <c r="G33" s="45" t="s">
        <v>87</v>
      </c>
      <c r="I33" s="46">
        <v>66538000</v>
      </c>
      <c r="J33" s="46"/>
      <c r="K33" s="46">
        <v>2600</v>
      </c>
      <c r="L33" s="46"/>
      <c r="M33" s="47" t="s">
        <v>9</v>
      </c>
      <c r="N33" s="45"/>
      <c r="O33" s="45" t="s">
        <v>85</v>
      </c>
      <c r="P33" s="45"/>
      <c r="Q33" s="45" t="s">
        <v>87</v>
      </c>
      <c r="R33" s="45"/>
      <c r="S33" s="45" t="s">
        <v>87</v>
      </c>
      <c r="T33" s="45"/>
      <c r="U33" s="46">
        <v>0</v>
      </c>
      <c r="V33" s="46"/>
      <c r="W33" s="46">
        <v>0</v>
      </c>
      <c r="X33" s="46"/>
      <c r="Y33" s="44" t="s">
        <v>87</v>
      </c>
    </row>
    <row r="34" spans="1:25" ht="21.75" customHeight="1" x14ac:dyDescent="0.3">
      <c r="A34" s="44" t="s">
        <v>126</v>
      </c>
      <c r="C34" s="44" t="s">
        <v>85</v>
      </c>
      <c r="E34" s="44" t="s">
        <v>86</v>
      </c>
      <c r="G34" s="45" t="s">
        <v>87</v>
      </c>
      <c r="I34" s="46">
        <v>105000</v>
      </c>
      <c r="J34" s="46"/>
      <c r="K34" s="46">
        <v>650</v>
      </c>
      <c r="L34" s="46"/>
      <c r="M34" s="47" t="s">
        <v>88</v>
      </c>
      <c r="N34" s="45"/>
      <c r="O34" s="45" t="s">
        <v>85</v>
      </c>
      <c r="P34" s="45"/>
      <c r="Q34" s="45" t="s">
        <v>86</v>
      </c>
      <c r="R34" s="45"/>
      <c r="S34" s="45" t="s">
        <v>87</v>
      </c>
      <c r="T34" s="45"/>
      <c r="U34" s="46">
        <v>1453000</v>
      </c>
      <c r="V34" s="46"/>
      <c r="W34" s="46">
        <v>650</v>
      </c>
      <c r="X34" s="46"/>
      <c r="Y34" s="44" t="s">
        <v>88</v>
      </c>
    </row>
    <row r="35" spans="1:25" ht="21.75" customHeight="1" x14ac:dyDescent="0.3">
      <c r="A35" s="44" t="s">
        <v>127</v>
      </c>
      <c r="C35" s="44" t="s">
        <v>85</v>
      </c>
      <c r="E35" s="44" t="s">
        <v>86</v>
      </c>
      <c r="G35" s="45" t="s">
        <v>87</v>
      </c>
      <c r="I35" s="46">
        <v>110000</v>
      </c>
      <c r="J35" s="46"/>
      <c r="K35" s="46">
        <v>850</v>
      </c>
      <c r="L35" s="46"/>
      <c r="M35" s="47" t="s">
        <v>90</v>
      </c>
      <c r="N35" s="45"/>
      <c r="O35" s="45" t="s">
        <v>85</v>
      </c>
      <c r="P35" s="45"/>
      <c r="Q35" s="45" t="s">
        <v>86</v>
      </c>
      <c r="R35" s="45"/>
      <c r="S35" s="45" t="s">
        <v>87</v>
      </c>
      <c r="T35" s="45"/>
      <c r="U35" s="46">
        <v>4237000</v>
      </c>
      <c r="V35" s="46"/>
      <c r="W35" s="46">
        <v>850</v>
      </c>
      <c r="X35" s="46"/>
      <c r="Y35" s="44" t="s">
        <v>90</v>
      </c>
    </row>
    <row r="36" spans="1:25" ht="21.75" customHeight="1" x14ac:dyDescent="0.3">
      <c r="A36" s="44" t="s">
        <v>128</v>
      </c>
      <c r="C36" s="44" t="s">
        <v>85</v>
      </c>
      <c r="E36" s="44" t="s">
        <v>86</v>
      </c>
      <c r="G36" s="45" t="s">
        <v>87</v>
      </c>
      <c r="I36" s="46">
        <v>19102000</v>
      </c>
      <c r="J36" s="46"/>
      <c r="K36" s="46">
        <v>1500</v>
      </c>
      <c r="L36" s="46"/>
      <c r="M36" s="47" t="s">
        <v>129</v>
      </c>
      <c r="N36" s="45"/>
      <c r="O36" s="45" t="s">
        <v>85</v>
      </c>
      <c r="P36" s="45"/>
      <c r="Q36" s="45" t="s">
        <v>87</v>
      </c>
      <c r="R36" s="45"/>
      <c r="S36" s="45" t="s">
        <v>87</v>
      </c>
      <c r="T36" s="45"/>
      <c r="U36" s="46">
        <v>0</v>
      </c>
      <c r="V36" s="46"/>
      <c r="W36" s="46">
        <v>0</v>
      </c>
      <c r="X36" s="46"/>
      <c r="Y36" s="44" t="s">
        <v>87</v>
      </c>
    </row>
    <row r="37" spans="1:25" ht="21.75" customHeight="1" x14ac:dyDescent="0.3">
      <c r="A37" s="44" t="s">
        <v>130</v>
      </c>
      <c r="C37" s="44" t="s">
        <v>85</v>
      </c>
      <c r="E37" s="44" t="s">
        <v>86</v>
      </c>
      <c r="G37" s="45" t="s">
        <v>87</v>
      </c>
      <c r="I37" s="46">
        <v>260000</v>
      </c>
      <c r="J37" s="46"/>
      <c r="K37" s="46">
        <v>3890</v>
      </c>
      <c r="L37" s="46"/>
      <c r="M37" s="47" t="s">
        <v>108</v>
      </c>
      <c r="N37" s="45"/>
      <c r="O37" s="45" t="s">
        <v>85</v>
      </c>
      <c r="P37" s="45"/>
      <c r="Q37" s="45" t="s">
        <v>87</v>
      </c>
      <c r="R37" s="45"/>
      <c r="S37" s="45" t="s">
        <v>87</v>
      </c>
      <c r="T37" s="45"/>
      <c r="U37" s="46">
        <v>0</v>
      </c>
      <c r="V37" s="46"/>
      <c r="W37" s="46">
        <v>0</v>
      </c>
      <c r="X37" s="46"/>
      <c r="Y37" s="44" t="s">
        <v>87</v>
      </c>
    </row>
    <row r="38" spans="1:25" ht="21.75" customHeight="1" x14ac:dyDescent="0.3">
      <c r="A38" s="44" t="s">
        <v>131</v>
      </c>
      <c r="C38" s="44" t="s">
        <v>85</v>
      </c>
      <c r="E38" s="44" t="s">
        <v>86</v>
      </c>
      <c r="G38" s="45" t="s">
        <v>87</v>
      </c>
      <c r="I38" s="46">
        <v>260000</v>
      </c>
      <c r="J38" s="46"/>
      <c r="K38" s="46">
        <v>1500</v>
      </c>
      <c r="L38" s="46"/>
      <c r="M38" s="47" t="s">
        <v>98</v>
      </c>
      <c r="N38" s="45"/>
      <c r="O38" s="45" t="s">
        <v>85</v>
      </c>
      <c r="P38" s="45"/>
      <c r="Q38" s="45" t="s">
        <v>87</v>
      </c>
      <c r="R38" s="45"/>
      <c r="S38" s="45" t="s">
        <v>87</v>
      </c>
      <c r="T38" s="45"/>
      <c r="U38" s="46">
        <v>0</v>
      </c>
      <c r="V38" s="46"/>
      <c r="W38" s="46">
        <v>0</v>
      </c>
      <c r="X38" s="46"/>
      <c r="Y38" s="44" t="s">
        <v>87</v>
      </c>
    </row>
    <row r="39" spans="1:25" ht="21.75" customHeight="1" x14ac:dyDescent="0.3">
      <c r="A39" s="44" t="s">
        <v>132</v>
      </c>
      <c r="C39" s="44" t="s">
        <v>85</v>
      </c>
      <c r="E39" s="44" t="s">
        <v>86</v>
      </c>
      <c r="G39" s="45" t="s">
        <v>87</v>
      </c>
      <c r="I39" s="46">
        <v>10000</v>
      </c>
      <c r="J39" s="46"/>
      <c r="K39" s="46">
        <v>1900</v>
      </c>
      <c r="L39" s="46"/>
      <c r="M39" s="47" t="s">
        <v>133</v>
      </c>
      <c r="N39" s="45"/>
      <c r="O39" s="45" t="s">
        <v>85</v>
      </c>
      <c r="P39" s="45"/>
      <c r="Q39" s="45" t="s">
        <v>86</v>
      </c>
      <c r="R39" s="45"/>
      <c r="S39" s="45" t="s">
        <v>87</v>
      </c>
      <c r="T39" s="45"/>
      <c r="U39" s="46">
        <v>220000</v>
      </c>
      <c r="V39" s="46"/>
      <c r="W39" s="46">
        <v>1900</v>
      </c>
      <c r="X39" s="46"/>
      <c r="Y39" s="44" t="s">
        <v>133</v>
      </c>
    </row>
    <row r="40" spans="1:25" ht="21.75" customHeight="1" x14ac:dyDescent="0.3">
      <c r="A40" s="44" t="s">
        <v>134</v>
      </c>
      <c r="C40" s="44" t="s">
        <v>85</v>
      </c>
      <c r="E40" s="44" t="s">
        <v>86</v>
      </c>
      <c r="G40" s="45" t="s">
        <v>87</v>
      </c>
      <c r="I40" s="46">
        <v>15894000</v>
      </c>
      <c r="J40" s="46"/>
      <c r="K40" s="46">
        <v>950</v>
      </c>
      <c r="L40" s="46"/>
      <c r="M40" s="47" t="s">
        <v>88</v>
      </c>
      <c r="N40" s="45"/>
      <c r="O40" s="45" t="s">
        <v>85</v>
      </c>
      <c r="P40" s="45"/>
      <c r="Q40" s="45" t="s">
        <v>86</v>
      </c>
      <c r="R40" s="45"/>
      <c r="S40" s="45" t="s">
        <v>87</v>
      </c>
      <c r="T40" s="45"/>
      <c r="U40" s="46">
        <v>97579000</v>
      </c>
      <c r="V40" s="46"/>
      <c r="W40" s="46">
        <v>950</v>
      </c>
      <c r="X40" s="46"/>
      <c r="Y40" s="44" t="s">
        <v>88</v>
      </c>
    </row>
    <row r="41" spans="1:25" ht="21.75" customHeight="1" x14ac:dyDescent="0.3">
      <c r="A41" s="44" t="s">
        <v>135</v>
      </c>
      <c r="C41" s="44" t="s">
        <v>85</v>
      </c>
      <c r="E41" s="44" t="s">
        <v>86</v>
      </c>
      <c r="G41" s="45" t="s">
        <v>87</v>
      </c>
      <c r="I41" s="46">
        <v>273000</v>
      </c>
      <c r="J41" s="46"/>
      <c r="K41" s="46">
        <v>8000</v>
      </c>
      <c r="L41" s="46"/>
      <c r="M41" s="47" t="s">
        <v>136</v>
      </c>
      <c r="N41" s="45"/>
      <c r="O41" s="45" t="s">
        <v>85</v>
      </c>
      <c r="P41" s="45"/>
      <c r="Q41" s="45" t="s">
        <v>87</v>
      </c>
      <c r="R41" s="45"/>
      <c r="S41" s="45" t="s">
        <v>87</v>
      </c>
      <c r="T41" s="45"/>
      <c r="U41" s="46">
        <v>0</v>
      </c>
      <c r="V41" s="46"/>
      <c r="W41" s="46">
        <v>0</v>
      </c>
      <c r="X41" s="46"/>
      <c r="Y41" s="44" t="s">
        <v>87</v>
      </c>
    </row>
    <row r="42" spans="1:25" ht="21.75" customHeight="1" x14ac:dyDescent="0.3">
      <c r="A42" s="44" t="s">
        <v>137</v>
      </c>
      <c r="C42" s="44" t="s">
        <v>85</v>
      </c>
      <c r="E42" s="44" t="s">
        <v>86</v>
      </c>
      <c r="G42" s="45" t="s">
        <v>87</v>
      </c>
      <c r="I42" s="46">
        <v>1011000</v>
      </c>
      <c r="J42" s="46"/>
      <c r="K42" s="46">
        <v>2400</v>
      </c>
      <c r="L42" s="46"/>
      <c r="M42" s="47" t="s">
        <v>112</v>
      </c>
      <c r="N42" s="45"/>
      <c r="O42" s="45" t="s">
        <v>85</v>
      </c>
      <c r="P42" s="45"/>
      <c r="Q42" s="45" t="s">
        <v>86</v>
      </c>
      <c r="R42" s="45"/>
      <c r="S42" s="45" t="s">
        <v>87</v>
      </c>
      <c r="T42" s="45"/>
      <c r="U42" s="46">
        <v>28025000</v>
      </c>
      <c r="V42" s="46"/>
      <c r="W42" s="46">
        <v>2400</v>
      </c>
      <c r="X42" s="46"/>
      <c r="Y42" s="44" t="s">
        <v>112</v>
      </c>
    </row>
    <row r="43" spans="1:25" ht="21.75" customHeight="1" x14ac:dyDescent="0.3">
      <c r="A43" s="44" t="s">
        <v>138</v>
      </c>
      <c r="C43" s="44" t="s">
        <v>85</v>
      </c>
      <c r="E43" s="44" t="s">
        <v>86</v>
      </c>
      <c r="G43" s="45" t="s">
        <v>87</v>
      </c>
      <c r="I43" s="46">
        <v>33843000</v>
      </c>
      <c r="J43" s="46"/>
      <c r="K43" s="46">
        <v>950</v>
      </c>
      <c r="L43" s="46"/>
      <c r="M43" s="47" t="s">
        <v>90</v>
      </c>
      <c r="N43" s="45"/>
      <c r="O43" s="45" t="s">
        <v>85</v>
      </c>
      <c r="P43" s="45"/>
      <c r="Q43" s="45" t="s">
        <v>86</v>
      </c>
      <c r="R43" s="45"/>
      <c r="S43" s="45" t="s">
        <v>87</v>
      </c>
      <c r="T43" s="45"/>
      <c r="U43" s="46">
        <v>43476000</v>
      </c>
      <c r="V43" s="46"/>
      <c r="W43" s="46">
        <v>950</v>
      </c>
      <c r="X43" s="46"/>
      <c r="Y43" s="44" t="s">
        <v>90</v>
      </c>
    </row>
    <row r="44" spans="1:25" ht="21.75" customHeight="1" x14ac:dyDescent="0.3">
      <c r="A44" s="44" t="s">
        <v>139</v>
      </c>
      <c r="C44" s="44" t="s">
        <v>85</v>
      </c>
      <c r="E44" s="44" t="s">
        <v>86</v>
      </c>
      <c r="G44" s="45" t="s">
        <v>87</v>
      </c>
      <c r="I44" s="46">
        <v>9007000</v>
      </c>
      <c r="J44" s="46"/>
      <c r="K44" s="46">
        <v>2600</v>
      </c>
      <c r="L44" s="46"/>
      <c r="M44" s="47" t="s">
        <v>92</v>
      </c>
      <c r="N44" s="45"/>
      <c r="O44" s="45" t="s">
        <v>85</v>
      </c>
      <c r="P44" s="45"/>
      <c r="Q44" s="45" t="s">
        <v>86</v>
      </c>
      <c r="R44" s="45"/>
      <c r="S44" s="45" t="s">
        <v>87</v>
      </c>
      <c r="T44" s="45"/>
      <c r="U44" s="46">
        <v>26256000</v>
      </c>
      <c r="V44" s="46"/>
      <c r="W44" s="46">
        <v>2600</v>
      </c>
      <c r="X44" s="46"/>
      <c r="Y44" s="44" t="s">
        <v>92</v>
      </c>
    </row>
    <row r="45" spans="1:25" ht="21.75" customHeight="1" x14ac:dyDescent="0.3">
      <c r="A45" s="44" t="s">
        <v>140</v>
      </c>
      <c r="C45" s="44" t="s">
        <v>85</v>
      </c>
      <c r="E45" s="44" t="s">
        <v>86</v>
      </c>
      <c r="G45" s="45" t="s">
        <v>87</v>
      </c>
      <c r="I45" s="46">
        <v>180000</v>
      </c>
      <c r="J45" s="46"/>
      <c r="K45" s="46">
        <v>1100</v>
      </c>
      <c r="L45" s="46"/>
      <c r="M45" s="47" t="s">
        <v>141</v>
      </c>
      <c r="N45" s="45"/>
      <c r="O45" s="45" t="s">
        <v>85</v>
      </c>
      <c r="P45" s="45"/>
      <c r="Q45" s="45" t="s">
        <v>86</v>
      </c>
      <c r="R45" s="45"/>
      <c r="S45" s="45" t="s">
        <v>87</v>
      </c>
      <c r="T45" s="45"/>
      <c r="U45" s="46">
        <v>180000</v>
      </c>
      <c r="V45" s="46"/>
      <c r="W45" s="46">
        <v>1100</v>
      </c>
      <c r="X45" s="46"/>
      <c r="Y45" s="44" t="s">
        <v>141</v>
      </c>
    </row>
    <row r="46" spans="1:25" ht="21.75" customHeight="1" x14ac:dyDescent="0.3">
      <c r="A46" s="44" t="s">
        <v>142</v>
      </c>
      <c r="C46" s="44" t="s">
        <v>85</v>
      </c>
      <c r="E46" s="44" t="s">
        <v>86</v>
      </c>
      <c r="G46" s="45" t="s">
        <v>87</v>
      </c>
      <c r="I46" s="46">
        <v>403000</v>
      </c>
      <c r="J46" s="46"/>
      <c r="K46" s="46">
        <v>950</v>
      </c>
      <c r="L46" s="46"/>
      <c r="M46" s="47" t="s">
        <v>105</v>
      </c>
      <c r="N46" s="45"/>
      <c r="O46" s="45" t="s">
        <v>85</v>
      </c>
      <c r="P46" s="45"/>
      <c r="Q46" s="45" t="s">
        <v>86</v>
      </c>
      <c r="R46" s="45"/>
      <c r="S46" s="45" t="s">
        <v>87</v>
      </c>
      <c r="T46" s="45"/>
      <c r="U46" s="46">
        <v>403000</v>
      </c>
      <c r="V46" s="46"/>
      <c r="W46" s="46">
        <v>950</v>
      </c>
      <c r="X46" s="46"/>
      <c r="Y46" s="44" t="s">
        <v>105</v>
      </c>
    </row>
    <row r="47" spans="1:25" ht="21.75" customHeight="1" x14ac:dyDescent="0.3">
      <c r="A47" s="44" t="s">
        <v>143</v>
      </c>
      <c r="C47" s="44" t="s">
        <v>85</v>
      </c>
      <c r="E47" s="44" t="s">
        <v>86</v>
      </c>
      <c r="G47" s="45" t="s">
        <v>87</v>
      </c>
      <c r="I47" s="46">
        <v>749000</v>
      </c>
      <c r="J47" s="46"/>
      <c r="K47" s="46">
        <v>4000</v>
      </c>
      <c r="L47" s="46"/>
      <c r="M47" s="47" t="s">
        <v>92</v>
      </c>
      <c r="N47" s="45"/>
      <c r="O47" s="45" t="s">
        <v>85</v>
      </c>
      <c r="P47" s="45"/>
      <c r="Q47" s="45" t="s">
        <v>86</v>
      </c>
      <c r="R47" s="45"/>
      <c r="S47" s="45" t="s">
        <v>87</v>
      </c>
      <c r="T47" s="45"/>
      <c r="U47" s="46">
        <v>949000</v>
      </c>
      <c r="V47" s="46"/>
      <c r="W47" s="46">
        <v>4000</v>
      </c>
      <c r="X47" s="46"/>
      <c r="Y47" s="44" t="s">
        <v>92</v>
      </c>
    </row>
    <row r="48" spans="1:25" ht="21.75" customHeight="1" x14ac:dyDescent="0.3">
      <c r="A48" s="44" t="s">
        <v>144</v>
      </c>
      <c r="C48" s="44" t="s">
        <v>85</v>
      </c>
      <c r="E48" s="44" t="s">
        <v>86</v>
      </c>
      <c r="G48" s="45" t="s">
        <v>87</v>
      </c>
      <c r="I48" s="46">
        <v>300000</v>
      </c>
      <c r="J48" s="46"/>
      <c r="K48" s="46">
        <v>2000</v>
      </c>
      <c r="L48" s="46"/>
      <c r="M48" s="47" t="s">
        <v>9</v>
      </c>
      <c r="N48" s="45"/>
      <c r="O48" s="45" t="s">
        <v>85</v>
      </c>
      <c r="P48" s="45"/>
      <c r="Q48" s="45" t="s">
        <v>87</v>
      </c>
      <c r="R48" s="45"/>
      <c r="S48" s="45" t="s">
        <v>87</v>
      </c>
      <c r="T48" s="45"/>
      <c r="U48" s="46">
        <v>0</v>
      </c>
      <c r="V48" s="46"/>
      <c r="W48" s="46">
        <v>0</v>
      </c>
      <c r="X48" s="46"/>
      <c r="Y48" s="44" t="s">
        <v>87</v>
      </c>
    </row>
    <row r="49" spans="1:25" ht="21.75" customHeight="1" x14ac:dyDescent="0.3">
      <c r="A49" s="44" t="s">
        <v>145</v>
      </c>
      <c r="C49" s="44" t="s">
        <v>85</v>
      </c>
      <c r="E49" s="44" t="s">
        <v>86</v>
      </c>
      <c r="G49" s="45" t="s">
        <v>87</v>
      </c>
      <c r="I49" s="46">
        <v>155055000</v>
      </c>
      <c r="J49" s="46"/>
      <c r="K49" s="46">
        <v>2400</v>
      </c>
      <c r="L49" s="46"/>
      <c r="M49" s="47" t="s">
        <v>9</v>
      </c>
      <c r="N49" s="45"/>
      <c r="O49" s="45" t="s">
        <v>85</v>
      </c>
      <c r="P49" s="45"/>
      <c r="Q49" s="45" t="s">
        <v>87</v>
      </c>
      <c r="R49" s="45"/>
      <c r="S49" s="45" t="s">
        <v>87</v>
      </c>
      <c r="T49" s="45"/>
      <c r="U49" s="46">
        <v>0</v>
      </c>
      <c r="V49" s="46"/>
      <c r="W49" s="46">
        <v>0</v>
      </c>
      <c r="X49" s="46"/>
      <c r="Y49" s="44" t="s">
        <v>87</v>
      </c>
    </row>
    <row r="50" spans="1:25" ht="21.75" customHeight="1" x14ac:dyDescent="0.3">
      <c r="A50" s="44" t="s">
        <v>146</v>
      </c>
      <c r="C50" s="44" t="s">
        <v>85</v>
      </c>
      <c r="E50" s="44" t="s">
        <v>86</v>
      </c>
      <c r="G50" s="45" t="s">
        <v>87</v>
      </c>
      <c r="I50" s="46">
        <v>35386000</v>
      </c>
      <c r="J50" s="46"/>
      <c r="K50" s="46">
        <v>400</v>
      </c>
      <c r="L50" s="46"/>
      <c r="M50" s="47" t="s">
        <v>115</v>
      </c>
      <c r="N50" s="45"/>
      <c r="O50" s="45" t="s">
        <v>85</v>
      </c>
      <c r="P50" s="45"/>
      <c r="Q50" s="45" t="s">
        <v>86</v>
      </c>
      <c r="R50" s="45"/>
      <c r="S50" s="45" t="s">
        <v>87</v>
      </c>
      <c r="T50" s="45"/>
      <c r="U50" s="46">
        <v>42556000</v>
      </c>
      <c r="V50" s="46"/>
      <c r="W50" s="46">
        <v>400</v>
      </c>
      <c r="X50" s="46"/>
      <c r="Y50" s="44" t="s">
        <v>115</v>
      </c>
    </row>
    <row r="51" spans="1:25" ht="21.75" customHeight="1" x14ac:dyDescent="0.3">
      <c r="A51" s="44" t="s">
        <v>147</v>
      </c>
      <c r="C51" s="44" t="s">
        <v>85</v>
      </c>
      <c r="E51" s="44" t="s">
        <v>86</v>
      </c>
      <c r="G51" s="45" t="s">
        <v>87</v>
      </c>
      <c r="I51" s="46">
        <v>9548000</v>
      </c>
      <c r="J51" s="46"/>
      <c r="K51" s="46">
        <v>2200</v>
      </c>
      <c r="L51" s="46"/>
      <c r="M51" s="47" t="s">
        <v>9</v>
      </c>
      <c r="N51" s="45"/>
      <c r="O51" s="45" t="s">
        <v>85</v>
      </c>
      <c r="P51" s="45"/>
      <c r="Q51" s="45" t="s">
        <v>87</v>
      </c>
      <c r="R51" s="45"/>
      <c r="S51" s="45" t="s">
        <v>87</v>
      </c>
      <c r="T51" s="45"/>
      <c r="U51" s="46">
        <v>0</v>
      </c>
      <c r="V51" s="46"/>
      <c r="W51" s="46">
        <v>0</v>
      </c>
      <c r="X51" s="46"/>
      <c r="Y51" s="44" t="s">
        <v>87</v>
      </c>
    </row>
    <row r="52" spans="1:25" ht="21.75" customHeight="1" x14ac:dyDescent="0.3">
      <c r="A52" s="44" t="s">
        <v>148</v>
      </c>
      <c r="C52" s="44" t="s">
        <v>85</v>
      </c>
      <c r="E52" s="44" t="s">
        <v>86</v>
      </c>
      <c r="G52" s="45" t="s">
        <v>87</v>
      </c>
      <c r="I52" s="46">
        <v>160000</v>
      </c>
      <c r="J52" s="46"/>
      <c r="K52" s="46">
        <v>1300</v>
      </c>
      <c r="L52" s="46"/>
      <c r="M52" s="47" t="s">
        <v>98</v>
      </c>
      <c r="N52" s="45"/>
      <c r="O52" s="45" t="s">
        <v>85</v>
      </c>
      <c r="P52" s="45"/>
      <c r="Q52" s="45" t="s">
        <v>87</v>
      </c>
      <c r="R52" s="45"/>
      <c r="S52" s="45" t="s">
        <v>87</v>
      </c>
      <c r="T52" s="45"/>
      <c r="U52" s="46">
        <v>0</v>
      </c>
      <c r="V52" s="46"/>
      <c r="W52" s="46">
        <v>0</v>
      </c>
      <c r="X52" s="46"/>
      <c r="Y52" s="44" t="s">
        <v>87</v>
      </c>
    </row>
    <row r="53" spans="1:25" ht="21.75" customHeight="1" x14ac:dyDescent="0.3">
      <c r="A53" s="44" t="s">
        <v>149</v>
      </c>
      <c r="C53" s="44" t="s">
        <v>85</v>
      </c>
      <c r="E53" s="44" t="s">
        <v>86</v>
      </c>
      <c r="G53" s="45" t="s">
        <v>87</v>
      </c>
      <c r="I53" s="46">
        <v>340000</v>
      </c>
      <c r="J53" s="46"/>
      <c r="K53" s="46">
        <v>1200</v>
      </c>
      <c r="L53" s="46"/>
      <c r="M53" s="47" t="s">
        <v>98</v>
      </c>
      <c r="N53" s="45"/>
      <c r="O53" s="45" t="s">
        <v>85</v>
      </c>
      <c r="P53" s="45"/>
      <c r="Q53" s="45" t="s">
        <v>87</v>
      </c>
      <c r="R53" s="45"/>
      <c r="S53" s="45" t="s">
        <v>87</v>
      </c>
      <c r="T53" s="45"/>
      <c r="U53" s="46">
        <v>0</v>
      </c>
      <c r="V53" s="46"/>
      <c r="W53" s="46">
        <v>0</v>
      </c>
      <c r="X53" s="46"/>
      <c r="Y53" s="44" t="s">
        <v>87</v>
      </c>
    </row>
    <row r="54" spans="1:25" ht="21.75" customHeight="1" x14ac:dyDescent="0.3">
      <c r="A54" s="44" t="s">
        <v>150</v>
      </c>
      <c r="C54" s="44" t="s">
        <v>85</v>
      </c>
      <c r="E54" s="44" t="s">
        <v>86</v>
      </c>
      <c r="G54" s="45" t="s">
        <v>87</v>
      </c>
      <c r="I54" s="46">
        <v>1000</v>
      </c>
      <c r="J54" s="46"/>
      <c r="K54" s="46">
        <v>1900</v>
      </c>
      <c r="L54" s="46"/>
      <c r="M54" s="47" t="s">
        <v>9</v>
      </c>
      <c r="N54" s="45"/>
      <c r="O54" s="45" t="s">
        <v>85</v>
      </c>
      <c r="P54" s="45"/>
      <c r="Q54" s="45" t="s">
        <v>87</v>
      </c>
      <c r="R54" s="45"/>
      <c r="S54" s="45" t="s">
        <v>87</v>
      </c>
      <c r="T54" s="45"/>
      <c r="U54" s="46">
        <v>0</v>
      </c>
      <c r="V54" s="46"/>
      <c r="W54" s="46">
        <v>0</v>
      </c>
      <c r="X54" s="46"/>
      <c r="Y54" s="44" t="s">
        <v>87</v>
      </c>
    </row>
    <row r="55" spans="1:25" ht="21.75" customHeight="1" x14ac:dyDescent="0.3">
      <c r="A55" s="44" t="s">
        <v>55</v>
      </c>
      <c r="C55" s="44" t="s">
        <v>85</v>
      </c>
      <c r="E55" s="44" t="s">
        <v>86</v>
      </c>
      <c r="G55" s="45" t="s">
        <v>87</v>
      </c>
      <c r="I55" s="46">
        <v>8731000</v>
      </c>
      <c r="J55" s="46"/>
      <c r="K55" s="46">
        <v>850</v>
      </c>
      <c r="L55" s="46"/>
      <c r="M55" s="47" t="s">
        <v>88</v>
      </c>
      <c r="N55" s="45"/>
      <c r="O55" s="45" t="s">
        <v>85</v>
      </c>
      <c r="P55" s="45"/>
      <c r="Q55" s="45" t="s">
        <v>151</v>
      </c>
      <c r="R55" s="45"/>
      <c r="S55" s="45" t="s">
        <v>87</v>
      </c>
      <c r="T55" s="45"/>
      <c r="U55" s="46">
        <v>582000</v>
      </c>
      <c r="V55" s="46"/>
      <c r="W55" s="46">
        <v>850</v>
      </c>
      <c r="X55" s="46"/>
      <c r="Y55" s="44" t="s">
        <v>88</v>
      </c>
    </row>
    <row r="56" spans="1:25" ht="21.75" customHeight="1" x14ac:dyDescent="0.3">
      <c r="A56" s="44" t="s">
        <v>152</v>
      </c>
      <c r="C56" s="44" t="s">
        <v>85</v>
      </c>
      <c r="E56" s="44" t="s">
        <v>86</v>
      </c>
      <c r="G56" s="45" t="s">
        <v>87</v>
      </c>
      <c r="I56" s="46">
        <v>47000</v>
      </c>
      <c r="J56" s="46"/>
      <c r="K56" s="46">
        <v>1900</v>
      </c>
      <c r="L56" s="46"/>
      <c r="M56" s="47" t="s">
        <v>101</v>
      </c>
      <c r="N56" s="45"/>
      <c r="O56" s="45" t="s">
        <v>85</v>
      </c>
      <c r="P56" s="45"/>
      <c r="Q56" s="45" t="s">
        <v>86</v>
      </c>
      <c r="R56" s="45"/>
      <c r="S56" s="45" t="s">
        <v>87</v>
      </c>
      <c r="T56" s="45"/>
      <c r="U56" s="46">
        <v>93000</v>
      </c>
      <c r="V56" s="46"/>
      <c r="W56" s="46">
        <v>1900</v>
      </c>
      <c r="X56" s="46"/>
      <c r="Y56" s="44" t="s">
        <v>101</v>
      </c>
    </row>
    <row r="57" spans="1:25" ht="21.75" customHeight="1" x14ac:dyDescent="0.3">
      <c r="A57" s="44" t="s">
        <v>153</v>
      </c>
      <c r="C57" s="44" t="s">
        <v>85</v>
      </c>
      <c r="E57" s="44" t="s">
        <v>86</v>
      </c>
      <c r="G57" s="45" t="s">
        <v>87</v>
      </c>
      <c r="I57" s="46">
        <v>50000</v>
      </c>
      <c r="J57" s="46"/>
      <c r="K57" s="46">
        <v>550</v>
      </c>
      <c r="L57" s="46"/>
      <c r="M57" s="47" t="s">
        <v>108</v>
      </c>
      <c r="N57" s="45"/>
      <c r="O57" s="45" t="s">
        <v>85</v>
      </c>
      <c r="P57" s="45"/>
      <c r="Q57" s="45" t="s">
        <v>87</v>
      </c>
      <c r="R57" s="45"/>
      <c r="S57" s="45" t="s">
        <v>87</v>
      </c>
      <c r="T57" s="45"/>
      <c r="U57" s="46">
        <v>0</v>
      </c>
      <c r="V57" s="46"/>
      <c r="W57" s="46">
        <v>0</v>
      </c>
      <c r="X57" s="46"/>
      <c r="Y57" s="44" t="s">
        <v>87</v>
      </c>
    </row>
    <row r="58" spans="1:25" ht="21.75" customHeight="1" x14ac:dyDescent="0.3">
      <c r="A58" s="44" t="s">
        <v>154</v>
      </c>
      <c r="C58" s="44" t="s">
        <v>85</v>
      </c>
      <c r="E58" s="44" t="s">
        <v>86</v>
      </c>
      <c r="G58" s="45" t="s">
        <v>87</v>
      </c>
      <c r="I58" s="46">
        <v>93000000</v>
      </c>
      <c r="J58" s="46"/>
      <c r="K58" s="46">
        <v>1050</v>
      </c>
      <c r="L58" s="46"/>
      <c r="M58" s="47" t="s">
        <v>108</v>
      </c>
      <c r="N58" s="45"/>
      <c r="O58" s="45" t="s">
        <v>85</v>
      </c>
      <c r="P58" s="45"/>
      <c r="Q58" s="45" t="s">
        <v>87</v>
      </c>
      <c r="R58" s="45"/>
      <c r="S58" s="45" t="s">
        <v>87</v>
      </c>
      <c r="T58" s="45"/>
      <c r="U58" s="46">
        <v>0</v>
      </c>
      <c r="V58" s="46"/>
      <c r="W58" s="46">
        <v>0</v>
      </c>
      <c r="X58" s="46"/>
      <c r="Y58" s="44" t="s">
        <v>87</v>
      </c>
    </row>
    <row r="59" spans="1:25" ht="21.75" customHeight="1" x14ac:dyDescent="0.3">
      <c r="A59" s="44" t="s">
        <v>155</v>
      </c>
      <c r="C59" s="44" t="s">
        <v>85</v>
      </c>
      <c r="E59" s="44" t="s">
        <v>86</v>
      </c>
      <c r="G59" s="45" t="s">
        <v>87</v>
      </c>
      <c r="I59" s="46">
        <v>126000</v>
      </c>
      <c r="J59" s="46"/>
      <c r="K59" s="46">
        <v>2000</v>
      </c>
      <c r="L59" s="46"/>
      <c r="M59" s="47" t="s">
        <v>94</v>
      </c>
      <c r="N59" s="45"/>
      <c r="O59" s="45" t="s">
        <v>85</v>
      </c>
      <c r="P59" s="45"/>
      <c r="Q59" s="45" t="s">
        <v>86</v>
      </c>
      <c r="R59" s="45"/>
      <c r="S59" s="45" t="s">
        <v>87</v>
      </c>
      <c r="T59" s="45"/>
      <c r="U59" s="46">
        <v>126000</v>
      </c>
      <c r="V59" s="46"/>
      <c r="W59" s="46">
        <v>2000</v>
      </c>
      <c r="X59" s="46"/>
      <c r="Y59" s="44" t="s">
        <v>94</v>
      </c>
    </row>
    <row r="60" spans="1:25" ht="21.75" customHeight="1" x14ac:dyDescent="0.3">
      <c r="A60" s="44" t="s">
        <v>156</v>
      </c>
      <c r="C60" s="44" t="s">
        <v>85</v>
      </c>
      <c r="E60" s="44" t="s">
        <v>86</v>
      </c>
      <c r="G60" s="45" t="s">
        <v>87</v>
      </c>
      <c r="I60" s="46">
        <v>4685000</v>
      </c>
      <c r="J60" s="46"/>
      <c r="K60" s="46">
        <v>2600</v>
      </c>
      <c r="L60" s="46"/>
      <c r="M60" s="47" t="s">
        <v>94</v>
      </c>
      <c r="N60" s="45"/>
      <c r="O60" s="45" t="s">
        <v>85</v>
      </c>
      <c r="P60" s="45"/>
      <c r="Q60" s="45" t="s">
        <v>86</v>
      </c>
      <c r="R60" s="45"/>
      <c r="S60" s="45" t="s">
        <v>87</v>
      </c>
      <c r="T60" s="45"/>
      <c r="U60" s="46">
        <v>11424000</v>
      </c>
      <c r="V60" s="46"/>
      <c r="W60" s="46">
        <v>2600</v>
      </c>
      <c r="X60" s="46"/>
      <c r="Y60" s="44" t="s">
        <v>94</v>
      </c>
    </row>
    <row r="61" spans="1:25" ht="21.75" customHeight="1" x14ac:dyDescent="0.3">
      <c r="A61" s="44" t="s">
        <v>157</v>
      </c>
      <c r="C61" s="44" t="s">
        <v>85</v>
      </c>
      <c r="E61" s="44" t="s">
        <v>86</v>
      </c>
      <c r="G61" s="45" t="s">
        <v>87</v>
      </c>
      <c r="I61" s="46">
        <v>51000</v>
      </c>
      <c r="J61" s="46"/>
      <c r="K61" s="46">
        <v>1500</v>
      </c>
      <c r="L61" s="46"/>
      <c r="M61" s="47" t="s">
        <v>115</v>
      </c>
      <c r="N61" s="45"/>
      <c r="O61" s="45" t="s">
        <v>85</v>
      </c>
      <c r="P61" s="45"/>
      <c r="Q61" s="45" t="s">
        <v>86</v>
      </c>
      <c r="R61" s="45"/>
      <c r="S61" s="45" t="s">
        <v>87</v>
      </c>
      <c r="T61" s="45"/>
      <c r="U61" s="46">
        <v>51000</v>
      </c>
      <c r="V61" s="46"/>
      <c r="W61" s="46">
        <v>1500</v>
      </c>
      <c r="X61" s="46"/>
      <c r="Y61" s="44" t="s">
        <v>115</v>
      </c>
    </row>
    <row r="62" spans="1:25" ht="21.75" customHeight="1" x14ac:dyDescent="0.3">
      <c r="A62" s="44" t="s">
        <v>158</v>
      </c>
      <c r="C62" s="44" t="s">
        <v>85</v>
      </c>
      <c r="E62" s="44" t="s">
        <v>86</v>
      </c>
      <c r="G62" s="45" t="s">
        <v>87</v>
      </c>
      <c r="I62" s="46">
        <v>11128000</v>
      </c>
      <c r="J62" s="46"/>
      <c r="K62" s="46">
        <v>20000</v>
      </c>
      <c r="L62" s="46"/>
      <c r="M62" s="47" t="s">
        <v>9</v>
      </c>
      <c r="N62" s="45"/>
      <c r="O62" s="45" t="s">
        <v>85</v>
      </c>
      <c r="P62" s="45"/>
      <c r="Q62" s="45" t="s">
        <v>87</v>
      </c>
      <c r="R62" s="45"/>
      <c r="S62" s="45" t="s">
        <v>87</v>
      </c>
      <c r="T62" s="45"/>
      <c r="U62" s="46">
        <v>0</v>
      </c>
      <c r="V62" s="46"/>
      <c r="W62" s="46">
        <v>0</v>
      </c>
      <c r="X62" s="46"/>
      <c r="Y62" s="44" t="s">
        <v>87</v>
      </c>
    </row>
    <row r="63" spans="1:25" ht="21.75" customHeight="1" x14ac:dyDescent="0.3">
      <c r="A63" s="44" t="s">
        <v>159</v>
      </c>
      <c r="C63" s="44" t="s">
        <v>85</v>
      </c>
      <c r="E63" s="44" t="s">
        <v>86</v>
      </c>
      <c r="G63" s="45" t="s">
        <v>87</v>
      </c>
      <c r="I63" s="46">
        <v>1458000</v>
      </c>
      <c r="J63" s="46"/>
      <c r="K63" s="46">
        <v>2000</v>
      </c>
      <c r="L63" s="46"/>
      <c r="M63" s="47" t="s">
        <v>119</v>
      </c>
      <c r="N63" s="45"/>
      <c r="O63" s="45" t="s">
        <v>85</v>
      </c>
      <c r="P63" s="45"/>
      <c r="Q63" s="45" t="s">
        <v>87</v>
      </c>
      <c r="R63" s="45"/>
      <c r="S63" s="45" t="s">
        <v>87</v>
      </c>
      <c r="T63" s="45"/>
      <c r="U63" s="46">
        <v>0</v>
      </c>
      <c r="V63" s="46"/>
      <c r="W63" s="46">
        <v>0</v>
      </c>
      <c r="X63" s="46"/>
      <c r="Y63" s="44" t="s">
        <v>87</v>
      </c>
    </row>
    <row r="64" spans="1:25" ht="21.75" customHeight="1" x14ac:dyDescent="0.3">
      <c r="A64" s="44" t="s">
        <v>160</v>
      </c>
      <c r="C64" s="44" t="s">
        <v>85</v>
      </c>
      <c r="E64" s="44" t="s">
        <v>86</v>
      </c>
      <c r="G64" s="45" t="s">
        <v>87</v>
      </c>
      <c r="I64" s="46">
        <v>360000</v>
      </c>
      <c r="J64" s="46"/>
      <c r="K64" s="46">
        <v>1100</v>
      </c>
      <c r="L64" s="46"/>
      <c r="M64" s="47" t="s">
        <v>161</v>
      </c>
      <c r="N64" s="45"/>
      <c r="O64" s="45" t="s">
        <v>85</v>
      </c>
      <c r="P64" s="45"/>
      <c r="Q64" s="45" t="s">
        <v>86</v>
      </c>
      <c r="R64" s="45"/>
      <c r="S64" s="45" t="s">
        <v>87</v>
      </c>
      <c r="T64" s="45"/>
      <c r="U64" s="46">
        <v>360000</v>
      </c>
      <c r="V64" s="46"/>
      <c r="W64" s="46">
        <v>1100</v>
      </c>
      <c r="X64" s="46"/>
      <c r="Y64" s="44" t="s">
        <v>161</v>
      </c>
    </row>
    <row r="65" spans="1:25" ht="21.75" customHeight="1" x14ac:dyDescent="0.3">
      <c r="A65" s="44" t="s">
        <v>162</v>
      </c>
      <c r="C65" s="44" t="s">
        <v>85</v>
      </c>
      <c r="E65" s="44" t="s">
        <v>86</v>
      </c>
      <c r="G65" s="45" t="s">
        <v>87</v>
      </c>
      <c r="I65" s="46">
        <v>1641000</v>
      </c>
      <c r="J65" s="46"/>
      <c r="K65" s="46">
        <v>4000</v>
      </c>
      <c r="L65" s="46"/>
      <c r="M65" s="47" t="s">
        <v>90</v>
      </c>
      <c r="N65" s="45"/>
      <c r="O65" s="45" t="s">
        <v>85</v>
      </c>
      <c r="P65" s="45"/>
      <c r="Q65" s="45" t="s">
        <v>86</v>
      </c>
      <c r="R65" s="45"/>
      <c r="S65" s="45" t="s">
        <v>87</v>
      </c>
      <c r="T65" s="45"/>
      <c r="U65" s="46">
        <v>4476000</v>
      </c>
      <c r="V65" s="46"/>
      <c r="W65" s="46">
        <v>4000</v>
      </c>
      <c r="X65" s="46"/>
      <c r="Y65" s="44" t="s">
        <v>90</v>
      </c>
    </row>
    <row r="66" spans="1:25" ht="21.75" customHeight="1" x14ac:dyDescent="0.3">
      <c r="A66" s="44" t="s">
        <v>163</v>
      </c>
      <c r="C66" s="44" t="s">
        <v>85</v>
      </c>
      <c r="E66" s="44" t="s">
        <v>86</v>
      </c>
      <c r="G66" s="45" t="s">
        <v>87</v>
      </c>
      <c r="I66" s="46">
        <v>9031000</v>
      </c>
      <c r="J66" s="46"/>
      <c r="K66" s="46">
        <v>4390</v>
      </c>
      <c r="L66" s="46"/>
      <c r="M66" s="47" t="s">
        <v>108</v>
      </c>
      <c r="N66" s="45"/>
      <c r="O66" s="45" t="s">
        <v>85</v>
      </c>
      <c r="P66" s="45"/>
      <c r="Q66" s="45" t="s">
        <v>87</v>
      </c>
      <c r="R66" s="45"/>
      <c r="S66" s="45" t="s">
        <v>87</v>
      </c>
      <c r="T66" s="45"/>
      <c r="U66" s="46">
        <v>0</v>
      </c>
      <c r="V66" s="46"/>
      <c r="W66" s="46">
        <v>0</v>
      </c>
      <c r="X66" s="46"/>
      <c r="Y66" s="44" t="s">
        <v>87</v>
      </c>
    </row>
    <row r="67" spans="1:25" ht="21.75" customHeight="1" x14ac:dyDescent="0.3">
      <c r="A67" s="44" t="s">
        <v>164</v>
      </c>
      <c r="C67" s="44" t="s">
        <v>85</v>
      </c>
      <c r="E67" s="44" t="s">
        <v>86</v>
      </c>
      <c r="G67" s="45" t="s">
        <v>87</v>
      </c>
      <c r="I67" s="46">
        <v>6505000</v>
      </c>
      <c r="J67" s="46"/>
      <c r="K67" s="46">
        <v>2400</v>
      </c>
      <c r="L67" s="46"/>
      <c r="M67" s="47" t="s">
        <v>92</v>
      </c>
      <c r="N67" s="45"/>
      <c r="O67" s="45" t="s">
        <v>85</v>
      </c>
      <c r="P67" s="45"/>
      <c r="Q67" s="45" t="s">
        <v>86</v>
      </c>
      <c r="R67" s="45"/>
      <c r="S67" s="45" t="s">
        <v>87</v>
      </c>
      <c r="T67" s="45"/>
      <c r="U67" s="46">
        <v>64467000</v>
      </c>
      <c r="V67" s="46"/>
      <c r="W67" s="46">
        <v>2400</v>
      </c>
      <c r="X67" s="46"/>
      <c r="Y67" s="44" t="s">
        <v>92</v>
      </c>
    </row>
    <row r="68" spans="1:25" ht="21.75" customHeight="1" x14ac:dyDescent="0.3">
      <c r="A68" s="44" t="s">
        <v>165</v>
      </c>
      <c r="C68" s="44" t="s">
        <v>85</v>
      </c>
      <c r="E68" s="44" t="s">
        <v>86</v>
      </c>
      <c r="G68" s="45" t="s">
        <v>87</v>
      </c>
      <c r="I68" s="46">
        <v>1000</v>
      </c>
      <c r="J68" s="46"/>
      <c r="K68" s="46">
        <v>1900</v>
      </c>
      <c r="L68" s="46"/>
      <c r="M68" s="47" t="s">
        <v>166</v>
      </c>
      <c r="N68" s="45"/>
      <c r="O68" s="45" t="s">
        <v>85</v>
      </c>
      <c r="P68" s="45"/>
      <c r="Q68" s="45" t="s">
        <v>86</v>
      </c>
      <c r="R68" s="45"/>
      <c r="S68" s="45" t="s">
        <v>87</v>
      </c>
      <c r="T68" s="45"/>
      <c r="U68" s="46">
        <v>1000</v>
      </c>
      <c r="V68" s="46"/>
      <c r="W68" s="46">
        <v>1900</v>
      </c>
      <c r="X68" s="46"/>
      <c r="Y68" s="44" t="s">
        <v>166</v>
      </c>
    </row>
    <row r="69" spans="1:25" ht="21.75" customHeight="1" x14ac:dyDescent="0.3">
      <c r="A69" s="44" t="s">
        <v>167</v>
      </c>
      <c r="C69" s="44" t="s">
        <v>85</v>
      </c>
      <c r="E69" s="44" t="s">
        <v>86</v>
      </c>
      <c r="G69" s="45" t="s">
        <v>87</v>
      </c>
      <c r="I69" s="46">
        <v>100000</v>
      </c>
      <c r="J69" s="46"/>
      <c r="K69" s="46">
        <v>6500</v>
      </c>
      <c r="L69" s="46"/>
      <c r="M69" s="47" t="s">
        <v>166</v>
      </c>
      <c r="N69" s="45"/>
      <c r="O69" s="45" t="s">
        <v>85</v>
      </c>
      <c r="P69" s="45"/>
      <c r="Q69" s="45" t="s">
        <v>86</v>
      </c>
      <c r="R69" s="45"/>
      <c r="S69" s="45" t="s">
        <v>87</v>
      </c>
      <c r="T69" s="45"/>
      <c r="U69" s="46">
        <v>100000</v>
      </c>
      <c r="V69" s="46"/>
      <c r="W69" s="46">
        <v>6500</v>
      </c>
      <c r="X69" s="46"/>
      <c r="Y69" s="44" t="s">
        <v>166</v>
      </c>
    </row>
    <row r="70" spans="1:25" ht="21.75" customHeight="1" x14ac:dyDescent="0.3">
      <c r="A70" s="44" t="s">
        <v>168</v>
      </c>
      <c r="C70" s="44" t="s">
        <v>85</v>
      </c>
      <c r="E70" s="44" t="s">
        <v>86</v>
      </c>
      <c r="G70" s="45" t="s">
        <v>87</v>
      </c>
      <c r="I70" s="46">
        <v>45000</v>
      </c>
      <c r="J70" s="46"/>
      <c r="K70" s="46">
        <v>2200</v>
      </c>
      <c r="L70" s="46"/>
      <c r="M70" s="47" t="s">
        <v>119</v>
      </c>
      <c r="N70" s="45"/>
      <c r="O70" s="45" t="s">
        <v>85</v>
      </c>
      <c r="P70" s="45"/>
      <c r="Q70" s="45" t="s">
        <v>87</v>
      </c>
      <c r="R70" s="45"/>
      <c r="S70" s="45" t="s">
        <v>87</v>
      </c>
      <c r="T70" s="45"/>
      <c r="U70" s="46">
        <v>0</v>
      </c>
      <c r="V70" s="46"/>
      <c r="W70" s="46">
        <v>0</v>
      </c>
      <c r="X70" s="46"/>
      <c r="Y70" s="44" t="s">
        <v>87</v>
      </c>
    </row>
    <row r="71" spans="1:25" ht="21.75" customHeight="1" x14ac:dyDescent="0.3">
      <c r="A71" s="44" t="s">
        <v>169</v>
      </c>
      <c r="C71" s="44" t="s">
        <v>85</v>
      </c>
      <c r="E71" s="44" t="s">
        <v>86</v>
      </c>
      <c r="G71" s="45" t="s">
        <v>87</v>
      </c>
      <c r="I71" s="46">
        <v>1425000</v>
      </c>
      <c r="J71" s="46"/>
      <c r="K71" s="46">
        <v>1150</v>
      </c>
      <c r="L71" s="46"/>
      <c r="M71" s="47" t="s">
        <v>90</v>
      </c>
      <c r="N71" s="45"/>
      <c r="O71" s="45" t="s">
        <v>85</v>
      </c>
      <c r="P71" s="45"/>
      <c r="Q71" s="45" t="s">
        <v>86</v>
      </c>
      <c r="R71" s="45"/>
      <c r="S71" s="45" t="s">
        <v>87</v>
      </c>
      <c r="T71" s="45"/>
      <c r="U71" s="46">
        <v>34747000</v>
      </c>
      <c r="V71" s="46"/>
      <c r="W71" s="46">
        <v>1150</v>
      </c>
      <c r="X71" s="46"/>
      <c r="Y71" s="44" t="s">
        <v>90</v>
      </c>
    </row>
    <row r="72" spans="1:25" ht="21.75" customHeight="1" x14ac:dyDescent="0.3">
      <c r="A72" s="44" t="s">
        <v>65</v>
      </c>
      <c r="C72" s="44" t="s">
        <v>85</v>
      </c>
      <c r="E72" s="44" t="s">
        <v>86</v>
      </c>
      <c r="G72" s="45" t="s">
        <v>87</v>
      </c>
      <c r="I72" s="46">
        <v>2000</v>
      </c>
      <c r="J72" s="46"/>
      <c r="K72" s="46">
        <v>2400</v>
      </c>
      <c r="L72" s="46"/>
      <c r="M72" s="47" t="s">
        <v>94</v>
      </c>
      <c r="N72" s="45"/>
      <c r="O72" s="45" t="s">
        <v>85</v>
      </c>
      <c r="P72" s="45"/>
      <c r="Q72" s="45" t="s">
        <v>151</v>
      </c>
      <c r="R72" s="45"/>
      <c r="S72" s="45" t="s">
        <v>87</v>
      </c>
      <c r="T72" s="45"/>
      <c r="U72" s="46">
        <v>16670000</v>
      </c>
      <c r="V72" s="46"/>
      <c r="W72" s="46">
        <v>2400</v>
      </c>
      <c r="X72" s="46"/>
      <c r="Y72" s="44" t="s">
        <v>94</v>
      </c>
    </row>
    <row r="73" spans="1:25" ht="21.75" customHeight="1" x14ac:dyDescent="0.3">
      <c r="A73" s="44" t="s">
        <v>170</v>
      </c>
      <c r="C73" s="44" t="s">
        <v>85</v>
      </c>
      <c r="E73" s="44" t="s">
        <v>86</v>
      </c>
      <c r="G73" s="45" t="s">
        <v>87</v>
      </c>
      <c r="I73" s="46">
        <v>7462000</v>
      </c>
      <c r="J73" s="46"/>
      <c r="K73" s="46">
        <v>2400</v>
      </c>
      <c r="L73" s="46"/>
      <c r="M73" s="47" t="s">
        <v>119</v>
      </c>
      <c r="N73" s="45"/>
      <c r="O73" s="45" t="s">
        <v>85</v>
      </c>
      <c r="P73" s="45"/>
      <c r="Q73" s="45" t="s">
        <v>87</v>
      </c>
      <c r="R73" s="45"/>
      <c r="S73" s="45" t="s">
        <v>87</v>
      </c>
      <c r="T73" s="45"/>
      <c r="U73" s="46">
        <v>0</v>
      </c>
      <c r="V73" s="46"/>
      <c r="W73" s="46">
        <v>0</v>
      </c>
      <c r="X73" s="46"/>
      <c r="Y73" s="44" t="s">
        <v>87</v>
      </c>
    </row>
    <row r="74" spans="1:25" ht="21.75" customHeight="1" x14ac:dyDescent="0.3">
      <c r="A74" s="44" t="s">
        <v>171</v>
      </c>
      <c r="C74" s="44" t="s">
        <v>85</v>
      </c>
      <c r="E74" s="44" t="s">
        <v>86</v>
      </c>
      <c r="G74" s="45" t="s">
        <v>87</v>
      </c>
      <c r="I74" s="46">
        <v>500000</v>
      </c>
      <c r="J74" s="46"/>
      <c r="K74" s="46">
        <v>1900</v>
      </c>
      <c r="L74" s="46"/>
      <c r="M74" s="47" t="s">
        <v>92</v>
      </c>
      <c r="N74" s="45"/>
      <c r="O74" s="45" t="s">
        <v>85</v>
      </c>
      <c r="P74" s="45"/>
      <c r="Q74" s="45" t="s">
        <v>86</v>
      </c>
      <c r="R74" s="45"/>
      <c r="S74" s="45" t="s">
        <v>87</v>
      </c>
      <c r="T74" s="45"/>
      <c r="U74" s="46">
        <v>1286000</v>
      </c>
      <c r="V74" s="46"/>
      <c r="W74" s="46">
        <v>1900</v>
      </c>
      <c r="X74" s="46"/>
      <c r="Y74" s="44" t="s">
        <v>92</v>
      </c>
    </row>
    <row r="75" spans="1:25" ht="21.75" customHeight="1" x14ac:dyDescent="0.3">
      <c r="A75" s="44" t="s">
        <v>172</v>
      </c>
      <c r="C75" s="44" t="s">
        <v>85</v>
      </c>
      <c r="E75" s="44" t="s">
        <v>86</v>
      </c>
      <c r="G75" s="45" t="s">
        <v>87</v>
      </c>
      <c r="I75" s="46">
        <v>1460000</v>
      </c>
      <c r="J75" s="46"/>
      <c r="K75" s="46">
        <v>2200</v>
      </c>
      <c r="L75" s="46"/>
      <c r="M75" s="47" t="s">
        <v>133</v>
      </c>
      <c r="N75" s="45"/>
      <c r="O75" s="45" t="s">
        <v>85</v>
      </c>
      <c r="P75" s="45"/>
      <c r="Q75" s="45" t="s">
        <v>86</v>
      </c>
      <c r="R75" s="45"/>
      <c r="S75" s="45" t="s">
        <v>87</v>
      </c>
      <c r="T75" s="45"/>
      <c r="U75" s="46">
        <v>16308000</v>
      </c>
      <c r="V75" s="46"/>
      <c r="W75" s="46">
        <v>2200</v>
      </c>
      <c r="X75" s="46"/>
      <c r="Y75" s="44" t="s">
        <v>133</v>
      </c>
    </row>
    <row r="76" spans="1:25" ht="21.75" customHeight="1" x14ac:dyDescent="0.3">
      <c r="A76" s="44" t="s">
        <v>173</v>
      </c>
      <c r="C76" s="44" t="s">
        <v>85</v>
      </c>
      <c r="E76" s="44" t="s">
        <v>86</v>
      </c>
      <c r="G76" s="45" t="s">
        <v>87</v>
      </c>
      <c r="I76" s="46">
        <v>6778000</v>
      </c>
      <c r="J76" s="46"/>
      <c r="K76" s="46">
        <v>1150</v>
      </c>
      <c r="L76" s="46"/>
      <c r="M76" s="47" t="s">
        <v>88</v>
      </c>
      <c r="N76" s="45"/>
      <c r="O76" s="45" t="s">
        <v>85</v>
      </c>
      <c r="P76" s="45"/>
      <c r="Q76" s="45" t="s">
        <v>87</v>
      </c>
      <c r="R76" s="45"/>
      <c r="S76" s="45" t="s">
        <v>87</v>
      </c>
      <c r="T76" s="45"/>
      <c r="U76" s="46">
        <v>0</v>
      </c>
      <c r="V76" s="46"/>
      <c r="W76" s="46">
        <v>0</v>
      </c>
      <c r="X76" s="46"/>
      <c r="Y76" s="44" t="s">
        <v>87</v>
      </c>
    </row>
    <row r="77" spans="1:25" ht="21.75" customHeight="1" x14ac:dyDescent="0.3">
      <c r="A77" s="44" t="s">
        <v>174</v>
      </c>
      <c r="C77" s="44" t="s">
        <v>85</v>
      </c>
      <c r="E77" s="44" t="s">
        <v>86</v>
      </c>
      <c r="G77" s="45" t="s">
        <v>87</v>
      </c>
      <c r="I77" s="46">
        <v>131537000</v>
      </c>
      <c r="J77" s="46"/>
      <c r="K77" s="46">
        <v>2400</v>
      </c>
      <c r="L77" s="46"/>
      <c r="M77" s="47" t="s">
        <v>166</v>
      </c>
      <c r="N77" s="45"/>
      <c r="O77" s="45" t="s">
        <v>85</v>
      </c>
      <c r="P77" s="45"/>
      <c r="Q77" s="45" t="s">
        <v>87</v>
      </c>
      <c r="R77" s="45"/>
      <c r="S77" s="45" t="s">
        <v>87</v>
      </c>
      <c r="T77" s="45"/>
      <c r="U77" s="46">
        <v>0</v>
      </c>
      <c r="V77" s="46"/>
      <c r="W77" s="46">
        <v>0</v>
      </c>
      <c r="X77" s="46"/>
      <c r="Y77" s="44" t="s">
        <v>87</v>
      </c>
    </row>
    <row r="78" spans="1:25" ht="21.75" customHeight="1" x14ac:dyDescent="0.3">
      <c r="A78" s="44" t="s">
        <v>175</v>
      </c>
      <c r="C78" s="44" t="s">
        <v>85</v>
      </c>
      <c r="E78" s="44" t="s">
        <v>86</v>
      </c>
      <c r="G78" s="45" t="s">
        <v>87</v>
      </c>
      <c r="I78" s="46">
        <v>15946000</v>
      </c>
      <c r="J78" s="46"/>
      <c r="K78" s="46">
        <v>2000</v>
      </c>
      <c r="L78" s="46"/>
      <c r="M78" s="47" t="s">
        <v>92</v>
      </c>
      <c r="N78" s="45"/>
      <c r="O78" s="45" t="s">
        <v>85</v>
      </c>
      <c r="P78" s="45"/>
      <c r="Q78" s="45" t="s">
        <v>86</v>
      </c>
      <c r="R78" s="45"/>
      <c r="S78" s="45" t="s">
        <v>87</v>
      </c>
      <c r="T78" s="45"/>
      <c r="U78" s="46">
        <v>15945000</v>
      </c>
      <c r="V78" s="46"/>
      <c r="W78" s="46">
        <v>2000</v>
      </c>
      <c r="X78" s="46"/>
      <c r="Y78" s="44" t="s">
        <v>92</v>
      </c>
    </row>
    <row r="79" spans="1:25" ht="21.75" customHeight="1" x14ac:dyDescent="0.3">
      <c r="A79" s="44" t="s">
        <v>176</v>
      </c>
      <c r="C79" s="44" t="s">
        <v>85</v>
      </c>
      <c r="E79" s="44" t="s">
        <v>86</v>
      </c>
      <c r="G79" s="45" t="s">
        <v>87</v>
      </c>
      <c r="I79" s="46">
        <v>1000</v>
      </c>
      <c r="J79" s="46"/>
      <c r="K79" s="46">
        <v>1700</v>
      </c>
      <c r="L79" s="46"/>
      <c r="M79" s="47" t="s">
        <v>9</v>
      </c>
      <c r="N79" s="45"/>
      <c r="O79" s="45" t="s">
        <v>85</v>
      </c>
      <c r="P79" s="45"/>
      <c r="Q79" s="45" t="s">
        <v>87</v>
      </c>
      <c r="R79" s="45"/>
      <c r="S79" s="45" t="s">
        <v>87</v>
      </c>
      <c r="T79" s="45"/>
      <c r="U79" s="46">
        <v>0</v>
      </c>
      <c r="V79" s="46"/>
      <c r="W79" s="46">
        <v>0</v>
      </c>
      <c r="X79" s="46"/>
      <c r="Y79" s="44" t="s">
        <v>87</v>
      </c>
    </row>
    <row r="80" spans="1:25" ht="21.75" customHeight="1" x14ac:dyDescent="0.3">
      <c r="A80" s="44" t="s">
        <v>177</v>
      </c>
      <c r="C80" s="44" t="s">
        <v>85</v>
      </c>
      <c r="E80" s="44" t="s">
        <v>86</v>
      </c>
      <c r="G80" s="45" t="s">
        <v>87</v>
      </c>
      <c r="I80" s="46">
        <v>395000</v>
      </c>
      <c r="J80" s="46"/>
      <c r="K80" s="46">
        <v>2200</v>
      </c>
      <c r="L80" s="46"/>
      <c r="M80" s="47" t="s">
        <v>96</v>
      </c>
      <c r="N80" s="45"/>
      <c r="O80" s="45" t="s">
        <v>85</v>
      </c>
      <c r="P80" s="45"/>
      <c r="Q80" s="45" t="s">
        <v>86</v>
      </c>
      <c r="R80" s="45"/>
      <c r="S80" s="45" t="s">
        <v>87</v>
      </c>
      <c r="T80" s="45"/>
      <c r="U80" s="46">
        <v>23980000</v>
      </c>
      <c r="V80" s="46"/>
      <c r="W80" s="46">
        <v>2200</v>
      </c>
      <c r="X80" s="46"/>
      <c r="Y80" s="44" t="s">
        <v>96</v>
      </c>
    </row>
    <row r="81" spans="1:25" ht="21.75" customHeight="1" x14ac:dyDescent="0.3">
      <c r="A81" s="44" t="s">
        <v>178</v>
      </c>
      <c r="C81" s="44" t="s">
        <v>85</v>
      </c>
      <c r="E81" s="44" t="s">
        <v>86</v>
      </c>
      <c r="G81" s="45" t="s">
        <v>87</v>
      </c>
      <c r="I81" s="46">
        <v>11000</v>
      </c>
      <c r="J81" s="46"/>
      <c r="K81" s="46">
        <v>1800</v>
      </c>
      <c r="L81" s="46"/>
      <c r="M81" s="47" t="s">
        <v>9</v>
      </c>
      <c r="N81" s="45"/>
      <c r="O81" s="45" t="s">
        <v>85</v>
      </c>
      <c r="P81" s="45"/>
      <c r="Q81" s="45" t="s">
        <v>87</v>
      </c>
      <c r="R81" s="45"/>
      <c r="S81" s="45" t="s">
        <v>87</v>
      </c>
      <c r="T81" s="45"/>
      <c r="U81" s="46">
        <v>0</v>
      </c>
      <c r="V81" s="46"/>
      <c r="W81" s="46">
        <v>0</v>
      </c>
      <c r="X81" s="46"/>
      <c r="Y81" s="44" t="s">
        <v>87</v>
      </c>
    </row>
    <row r="82" spans="1:25" ht="21.75" customHeight="1" x14ac:dyDescent="0.3">
      <c r="A82" s="44" t="s">
        <v>179</v>
      </c>
      <c r="C82" s="44" t="s">
        <v>85</v>
      </c>
      <c r="E82" s="44" t="s">
        <v>86</v>
      </c>
      <c r="G82" s="45" t="s">
        <v>87</v>
      </c>
      <c r="I82" s="46">
        <v>11366000</v>
      </c>
      <c r="J82" s="46"/>
      <c r="K82" s="46">
        <v>3000</v>
      </c>
      <c r="L82" s="46"/>
      <c r="M82" s="47" t="s">
        <v>94</v>
      </c>
      <c r="N82" s="45"/>
      <c r="O82" s="45" t="s">
        <v>85</v>
      </c>
      <c r="P82" s="45"/>
      <c r="Q82" s="45" t="s">
        <v>86</v>
      </c>
      <c r="R82" s="45"/>
      <c r="S82" s="45" t="s">
        <v>87</v>
      </c>
      <c r="T82" s="45"/>
      <c r="U82" s="46">
        <v>71538000</v>
      </c>
      <c r="V82" s="46"/>
      <c r="W82" s="46">
        <v>3000</v>
      </c>
      <c r="X82" s="46"/>
      <c r="Y82" s="44" t="s">
        <v>94</v>
      </c>
    </row>
    <row r="83" spans="1:25" ht="21.75" customHeight="1" x14ac:dyDescent="0.3">
      <c r="A83" s="44" t="s">
        <v>180</v>
      </c>
      <c r="C83" s="44" t="s">
        <v>85</v>
      </c>
      <c r="E83" s="44" t="s">
        <v>86</v>
      </c>
      <c r="G83" s="45" t="s">
        <v>87</v>
      </c>
      <c r="I83" s="46">
        <v>105000000</v>
      </c>
      <c r="J83" s="46"/>
      <c r="K83" s="46">
        <v>950</v>
      </c>
      <c r="L83" s="46"/>
      <c r="M83" s="47" t="s">
        <v>108</v>
      </c>
      <c r="N83" s="45"/>
      <c r="O83" s="45" t="s">
        <v>85</v>
      </c>
      <c r="P83" s="45"/>
      <c r="Q83" s="45" t="s">
        <v>87</v>
      </c>
      <c r="R83" s="45"/>
      <c r="S83" s="45" t="s">
        <v>87</v>
      </c>
      <c r="T83" s="45"/>
      <c r="U83" s="46">
        <v>0</v>
      </c>
      <c r="V83" s="46"/>
      <c r="W83" s="46">
        <v>0</v>
      </c>
      <c r="X83" s="46"/>
      <c r="Y83" s="44" t="s">
        <v>87</v>
      </c>
    </row>
    <row r="84" spans="1:25" ht="21.75" customHeight="1" x14ac:dyDescent="0.3">
      <c r="A84" s="44" t="s">
        <v>181</v>
      </c>
      <c r="C84" s="44" t="s">
        <v>85</v>
      </c>
      <c r="E84" s="44" t="s">
        <v>86</v>
      </c>
      <c r="G84" s="45" t="s">
        <v>87</v>
      </c>
      <c r="I84" s="46">
        <v>117240000</v>
      </c>
      <c r="J84" s="46"/>
      <c r="K84" s="46">
        <v>2600</v>
      </c>
      <c r="L84" s="46"/>
      <c r="M84" s="47" t="s">
        <v>166</v>
      </c>
      <c r="N84" s="45"/>
      <c r="O84" s="45" t="s">
        <v>85</v>
      </c>
      <c r="P84" s="45"/>
      <c r="Q84" s="45" t="s">
        <v>87</v>
      </c>
      <c r="R84" s="45"/>
      <c r="S84" s="45" t="s">
        <v>87</v>
      </c>
      <c r="T84" s="45"/>
      <c r="U84" s="46">
        <v>0</v>
      </c>
      <c r="V84" s="46"/>
      <c r="W84" s="46">
        <v>0</v>
      </c>
      <c r="X84" s="46"/>
      <c r="Y84" s="44" t="s">
        <v>87</v>
      </c>
    </row>
    <row r="85" spans="1:25" ht="21.75" customHeight="1" x14ac:dyDescent="0.3">
      <c r="A85" s="44"/>
      <c r="C85" s="44"/>
      <c r="E85" s="44"/>
      <c r="G85" s="45"/>
      <c r="I85" s="46"/>
      <c r="J85" s="46"/>
      <c r="K85" s="46"/>
      <c r="L85" s="46"/>
      <c r="M85" s="47"/>
      <c r="N85" s="45"/>
      <c r="O85" s="45"/>
      <c r="P85" s="45"/>
      <c r="Q85" s="45"/>
      <c r="R85" s="45"/>
      <c r="S85" s="45"/>
      <c r="T85" s="45"/>
      <c r="U85" s="46"/>
      <c r="V85" s="46"/>
      <c r="W85" s="46"/>
      <c r="X85" s="46"/>
      <c r="Y85" s="44"/>
    </row>
    <row r="86" spans="1:25" ht="21.75" customHeight="1" x14ac:dyDescent="0.3">
      <c r="A86" s="172">
        <v>2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</row>
    <row r="87" spans="1:25" ht="21.75" customHeight="1" x14ac:dyDescent="0.3">
      <c r="A87" s="173" t="s">
        <v>0</v>
      </c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</row>
    <row r="88" spans="1:25" ht="21.75" customHeight="1" x14ac:dyDescent="0.3">
      <c r="A88" s="173" t="s">
        <v>1</v>
      </c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</row>
    <row r="89" spans="1:25" ht="21.75" customHeight="1" x14ac:dyDescent="0.3">
      <c r="A89" s="173" t="s">
        <v>2</v>
      </c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</row>
    <row r="90" spans="1:25" ht="21.75" customHeight="1" x14ac:dyDescent="0.3">
      <c r="A90" s="32" t="s">
        <v>79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3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1:25" ht="21.75" customHeight="1" x14ac:dyDescent="0.3">
      <c r="C91" s="174" t="s">
        <v>7</v>
      </c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34"/>
      <c r="O91" s="175" t="s">
        <v>9</v>
      </c>
      <c r="P91" s="175"/>
      <c r="Q91" s="175"/>
      <c r="R91" s="175"/>
      <c r="S91" s="175"/>
      <c r="T91" s="175"/>
      <c r="U91" s="175"/>
      <c r="V91" s="175"/>
      <c r="W91" s="175"/>
      <c r="X91" s="175"/>
      <c r="Y91" s="175"/>
    </row>
    <row r="92" spans="1:25" ht="21.75" customHeight="1" x14ac:dyDescent="0.3">
      <c r="A92" s="35" t="s">
        <v>76</v>
      </c>
      <c r="C92" s="36" t="s">
        <v>80</v>
      </c>
      <c r="D92" s="37"/>
      <c r="E92" s="36" t="s">
        <v>81</v>
      </c>
      <c r="F92" s="37"/>
      <c r="G92" s="38" t="s">
        <v>82</v>
      </c>
      <c r="H92" s="37"/>
      <c r="I92" s="38" t="s">
        <v>83</v>
      </c>
      <c r="J92" s="38"/>
      <c r="K92" s="38" t="s">
        <v>77</v>
      </c>
      <c r="L92" s="38"/>
      <c r="M92" s="36" t="s">
        <v>78</v>
      </c>
      <c r="N92" s="38"/>
      <c r="O92" s="38" t="s">
        <v>80</v>
      </c>
      <c r="P92" s="38"/>
      <c r="Q92" s="38" t="s">
        <v>81</v>
      </c>
      <c r="R92" s="38"/>
      <c r="S92" s="38" t="s">
        <v>82</v>
      </c>
      <c r="T92" s="38"/>
      <c r="U92" s="38" t="s">
        <v>83</v>
      </c>
      <c r="V92" s="38"/>
      <c r="W92" s="38" t="s">
        <v>77</v>
      </c>
      <c r="X92" s="38"/>
      <c r="Y92" s="36" t="s">
        <v>78</v>
      </c>
    </row>
    <row r="93" spans="1:25" ht="21.75" customHeight="1" x14ac:dyDescent="0.3">
      <c r="A93" s="44" t="s">
        <v>182</v>
      </c>
      <c r="C93" s="44" t="s">
        <v>85</v>
      </c>
      <c r="E93" s="44" t="s">
        <v>86</v>
      </c>
      <c r="G93" s="45" t="s">
        <v>87</v>
      </c>
      <c r="I93" s="46">
        <v>477000</v>
      </c>
      <c r="J93" s="46"/>
      <c r="K93" s="46">
        <v>2600</v>
      </c>
      <c r="L93" s="46"/>
      <c r="M93" s="47" t="s">
        <v>115</v>
      </c>
      <c r="N93" s="45"/>
      <c r="O93" s="45" t="s">
        <v>85</v>
      </c>
      <c r="P93" s="45"/>
      <c r="Q93" s="45" t="s">
        <v>86</v>
      </c>
      <c r="R93" s="45"/>
      <c r="S93" s="45" t="s">
        <v>87</v>
      </c>
      <c r="T93" s="45"/>
      <c r="U93" s="46">
        <v>617000</v>
      </c>
      <c r="V93" s="46"/>
      <c r="W93" s="46">
        <v>2600</v>
      </c>
      <c r="X93" s="46"/>
      <c r="Y93" s="44" t="s">
        <v>115</v>
      </c>
    </row>
    <row r="94" spans="1:25" ht="21.75" customHeight="1" x14ac:dyDescent="0.3">
      <c r="A94" s="44" t="s">
        <v>183</v>
      </c>
      <c r="C94" s="44" t="s">
        <v>85</v>
      </c>
      <c r="E94" s="44" t="s">
        <v>86</v>
      </c>
      <c r="G94" s="45" t="s">
        <v>87</v>
      </c>
      <c r="I94" s="46">
        <v>10241000</v>
      </c>
      <c r="J94" s="46"/>
      <c r="K94" s="46">
        <v>2600</v>
      </c>
      <c r="L94" s="46"/>
      <c r="M94" s="47" t="s">
        <v>101</v>
      </c>
      <c r="N94" s="45"/>
      <c r="O94" s="45" t="s">
        <v>85</v>
      </c>
      <c r="P94" s="45"/>
      <c r="Q94" s="45" t="s">
        <v>86</v>
      </c>
      <c r="R94" s="45"/>
      <c r="S94" s="45" t="s">
        <v>87</v>
      </c>
      <c r="T94" s="45"/>
      <c r="U94" s="46">
        <v>82472000</v>
      </c>
      <c r="V94" s="46"/>
      <c r="W94" s="46">
        <v>2600</v>
      </c>
      <c r="X94" s="46"/>
      <c r="Y94" s="44" t="s">
        <v>101</v>
      </c>
    </row>
    <row r="95" spans="1:25" ht="21.75" customHeight="1" x14ac:dyDescent="0.3">
      <c r="A95" s="44" t="s">
        <v>184</v>
      </c>
      <c r="C95" s="44" t="s">
        <v>85</v>
      </c>
      <c r="E95" s="44" t="s">
        <v>86</v>
      </c>
      <c r="G95" s="45" t="s">
        <v>87</v>
      </c>
      <c r="I95" s="46">
        <v>2530000</v>
      </c>
      <c r="J95" s="46"/>
      <c r="K95" s="46">
        <v>2000</v>
      </c>
      <c r="L95" s="46"/>
      <c r="M95" s="47" t="s">
        <v>115</v>
      </c>
      <c r="N95" s="45"/>
      <c r="O95" s="45" t="s">
        <v>85</v>
      </c>
      <c r="P95" s="45"/>
      <c r="Q95" s="45" t="s">
        <v>86</v>
      </c>
      <c r="R95" s="45"/>
      <c r="S95" s="45" t="s">
        <v>87</v>
      </c>
      <c r="T95" s="45"/>
      <c r="U95" s="46">
        <v>10674000</v>
      </c>
      <c r="V95" s="46"/>
      <c r="W95" s="46">
        <v>2000</v>
      </c>
      <c r="X95" s="46"/>
      <c r="Y95" s="44" t="s">
        <v>115</v>
      </c>
    </row>
    <row r="96" spans="1:25" ht="21.75" customHeight="1" x14ac:dyDescent="0.3">
      <c r="A96" s="44" t="s">
        <v>185</v>
      </c>
      <c r="C96" s="44" t="s">
        <v>85</v>
      </c>
      <c r="E96" s="44" t="s">
        <v>86</v>
      </c>
      <c r="G96" s="45" t="s">
        <v>87</v>
      </c>
      <c r="I96" s="46">
        <v>15205000</v>
      </c>
      <c r="J96" s="46"/>
      <c r="K96" s="46">
        <v>1400</v>
      </c>
      <c r="L96" s="46"/>
      <c r="M96" s="47" t="s">
        <v>129</v>
      </c>
      <c r="N96" s="45"/>
      <c r="O96" s="45" t="s">
        <v>85</v>
      </c>
      <c r="P96" s="45"/>
      <c r="Q96" s="45" t="s">
        <v>87</v>
      </c>
      <c r="R96" s="45"/>
      <c r="S96" s="45" t="s">
        <v>87</v>
      </c>
      <c r="T96" s="45"/>
      <c r="U96" s="46">
        <v>0</v>
      </c>
      <c r="V96" s="46"/>
      <c r="W96" s="46">
        <v>0</v>
      </c>
      <c r="X96" s="46"/>
      <c r="Y96" s="44" t="s">
        <v>87</v>
      </c>
    </row>
    <row r="97" spans="1:25" ht="21.75" customHeight="1" x14ac:dyDescent="0.3">
      <c r="A97" s="44" t="s">
        <v>186</v>
      </c>
      <c r="C97" s="44" t="s">
        <v>85</v>
      </c>
      <c r="E97" s="44" t="s">
        <v>87</v>
      </c>
      <c r="G97" s="45" t="s">
        <v>87</v>
      </c>
      <c r="I97" s="46">
        <v>0</v>
      </c>
      <c r="J97" s="46"/>
      <c r="K97" s="46">
        <v>0</v>
      </c>
      <c r="L97" s="46"/>
      <c r="M97" s="47" t="s">
        <v>87</v>
      </c>
      <c r="N97" s="45"/>
      <c r="O97" s="45" t="s">
        <v>85</v>
      </c>
      <c r="P97" s="45"/>
      <c r="Q97" s="45" t="s">
        <v>86</v>
      </c>
      <c r="R97" s="45"/>
      <c r="S97" s="45" t="s">
        <v>87</v>
      </c>
      <c r="T97" s="45"/>
      <c r="U97" s="46">
        <v>300000</v>
      </c>
      <c r="V97" s="46"/>
      <c r="W97" s="46">
        <v>1800</v>
      </c>
      <c r="X97" s="46"/>
      <c r="Y97" s="44" t="s">
        <v>103</v>
      </c>
    </row>
    <row r="98" spans="1:25" ht="21.75" customHeight="1" x14ac:dyDescent="0.3">
      <c r="A98" s="44" t="s">
        <v>187</v>
      </c>
      <c r="C98" s="44" t="s">
        <v>85</v>
      </c>
      <c r="E98" s="44" t="s">
        <v>87</v>
      </c>
      <c r="G98" s="45" t="s">
        <v>87</v>
      </c>
      <c r="I98" s="46">
        <v>0</v>
      </c>
      <c r="J98" s="46"/>
      <c r="K98" s="46">
        <v>0</v>
      </c>
      <c r="L98" s="46"/>
      <c r="M98" s="47" t="s">
        <v>87</v>
      </c>
      <c r="N98" s="45"/>
      <c r="O98" s="45" t="s">
        <v>85</v>
      </c>
      <c r="P98" s="45"/>
      <c r="Q98" s="45" t="s">
        <v>86</v>
      </c>
      <c r="R98" s="45"/>
      <c r="S98" s="45" t="s">
        <v>87</v>
      </c>
      <c r="T98" s="45"/>
      <c r="U98" s="46">
        <v>41970000</v>
      </c>
      <c r="V98" s="46"/>
      <c r="W98" s="46">
        <v>1250</v>
      </c>
      <c r="X98" s="46"/>
      <c r="Y98" s="44" t="s">
        <v>90</v>
      </c>
    </row>
    <row r="99" spans="1:25" ht="21.75" customHeight="1" x14ac:dyDescent="0.3">
      <c r="A99" s="44" t="s">
        <v>188</v>
      </c>
      <c r="C99" s="44" t="s">
        <v>85</v>
      </c>
      <c r="E99" s="44" t="s">
        <v>87</v>
      </c>
      <c r="G99" s="45" t="s">
        <v>87</v>
      </c>
      <c r="I99" s="46">
        <v>0</v>
      </c>
      <c r="J99" s="46"/>
      <c r="K99" s="46">
        <v>0</v>
      </c>
      <c r="L99" s="46"/>
      <c r="M99" s="47" t="s">
        <v>87</v>
      </c>
      <c r="N99" s="45"/>
      <c r="O99" s="45" t="s">
        <v>85</v>
      </c>
      <c r="P99" s="45"/>
      <c r="Q99" s="45" t="s">
        <v>86</v>
      </c>
      <c r="R99" s="45"/>
      <c r="S99" s="45" t="s">
        <v>87</v>
      </c>
      <c r="T99" s="45"/>
      <c r="U99" s="46">
        <v>1000</v>
      </c>
      <c r="V99" s="46"/>
      <c r="W99" s="46">
        <v>650</v>
      </c>
      <c r="X99" s="46"/>
      <c r="Y99" s="44" t="s">
        <v>105</v>
      </c>
    </row>
    <row r="100" spans="1:25" ht="21.75" customHeight="1" x14ac:dyDescent="0.3">
      <c r="A100" s="44" t="s">
        <v>189</v>
      </c>
      <c r="C100" s="44" t="s">
        <v>85</v>
      </c>
      <c r="E100" s="44" t="s">
        <v>87</v>
      </c>
      <c r="G100" s="45" t="s">
        <v>87</v>
      </c>
      <c r="I100" s="46">
        <v>0</v>
      </c>
      <c r="J100" s="46"/>
      <c r="K100" s="46">
        <v>0</v>
      </c>
      <c r="L100" s="46"/>
      <c r="M100" s="47" t="s">
        <v>87</v>
      </c>
      <c r="N100" s="45"/>
      <c r="O100" s="45" t="s">
        <v>85</v>
      </c>
      <c r="P100" s="45"/>
      <c r="Q100" s="45" t="s">
        <v>86</v>
      </c>
      <c r="R100" s="45"/>
      <c r="S100" s="45" t="s">
        <v>87</v>
      </c>
      <c r="T100" s="45"/>
      <c r="U100" s="46">
        <v>438000</v>
      </c>
      <c r="V100" s="46"/>
      <c r="W100" s="46">
        <v>2800</v>
      </c>
      <c r="X100" s="46"/>
      <c r="Y100" s="44" t="s">
        <v>96</v>
      </c>
    </row>
    <row r="101" spans="1:25" ht="21.75" customHeight="1" x14ac:dyDescent="0.3">
      <c r="A101" s="44" t="s">
        <v>190</v>
      </c>
      <c r="C101" s="44" t="s">
        <v>85</v>
      </c>
      <c r="E101" s="44" t="s">
        <v>87</v>
      </c>
      <c r="G101" s="45" t="s">
        <v>87</v>
      </c>
      <c r="I101" s="46">
        <v>0</v>
      </c>
      <c r="J101" s="46"/>
      <c r="K101" s="46">
        <v>0</v>
      </c>
      <c r="L101" s="46"/>
      <c r="M101" s="47" t="s">
        <v>87</v>
      </c>
      <c r="N101" s="45"/>
      <c r="O101" s="45" t="s">
        <v>85</v>
      </c>
      <c r="P101" s="45"/>
      <c r="Q101" s="45" t="s">
        <v>86</v>
      </c>
      <c r="R101" s="45"/>
      <c r="S101" s="45" t="s">
        <v>87</v>
      </c>
      <c r="T101" s="45"/>
      <c r="U101" s="46">
        <v>11080000</v>
      </c>
      <c r="V101" s="46"/>
      <c r="W101" s="46">
        <v>1500</v>
      </c>
      <c r="X101" s="46"/>
      <c r="Y101" s="44" t="s">
        <v>191</v>
      </c>
    </row>
    <row r="102" spans="1:25" ht="21.75" customHeight="1" x14ac:dyDescent="0.3">
      <c r="A102" s="44" t="s">
        <v>192</v>
      </c>
      <c r="C102" s="44" t="s">
        <v>85</v>
      </c>
      <c r="E102" s="44" t="s">
        <v>87</v>
      </c>
      <c r="G102" s="45" t="s">
        <v>87</v>
      </c>
      <c r="I102" s="46">
        <v>0</v>
      </c>
      <c r="J102" s="46"/>
      <c r="K102" s="46">
        <v>0</v>
      </c>
      <c r="L102" s="46"/>
      <c r="M102" s="47" t="s">
        <v>87</v>
      </c>
      <c r="N102" s="45"/>
      <c r="O102" s="45" t="s">
        <v>85</v>
      </c>
      <c r="P102" s="45"/>
      <c r="Q102" s="45" t="s">
        <v>86</v>
      </c>
      <c r="R102" s="45"/>
      <c r="S102" s="45" t="s">
        <v>87</v>
      </c>
      <c r="T102" s="45"/>
      <c r="U102" s="46">
        <v>7000</v>
      </c>
      <c r="V102" s="46"/>
      <c r="W102" s="46">
        <v>600</v>
      </c>
      <c r="X102" s="46"/>
      <c r="Y102" s="44" t="s">
        <v>193</v>
      </c>
    </row>
    <row r="103" spans="1:25" ht="21.75" customHeight="1" x14ac:dyDescent="0.3">
      <c r="A103" s="44" t="s">
        <v>194</v>
      </c>
      <c r="C103" s="44" t="s">
        <v>85</v>
      </c>
      <c r="E103" s="44" t="s">
        <v>87</v>
      </c>
      <c r="G103" s="45" t="s">
        <v>87</v>
      </c>
      <c r="I103" s="46">
        <v>0</v>
      </c>
      <c r="J103" s="46"/>
      <c r="K103" s="46">
        <v>0</v>
      </c>
      <c r="L103" s="46"/>
      <c r="M103" s="47" t="s">
        <v>87</v>
      </c>
      <c r="N103" s="45"/>
      <c r="O103" s="45" t="s">
        <v>85</v>
      </c>
      <c r="P103" s="45"/>
      <c r="Q103" s="45" t="s">
        <v>86</v>
      </c>
      <c r="R103" s="45"/>
      <c r="S103" s="45" t="s">
        <v>87</v>
      </c>
      <c r="T103" s="45"/>
      <c r="U103" s="46">
        <v>27662000</v>
      </c>
      <c r="V103" s="46"/>
      <c r="W103" s="46">
        <v>1700</v>
      </c>
      <c r="X103" s="46"/>
      <c r="Y103" s="44" t="s">
        <v>191</v>
      </c>
    </row>
    <row r="104" spans="1:25" ht="21.75" customHeight="1" x14ac:dyDescent="0.3">
      <c r="A104" s="44" t="s">
        <v>195</v>
      </c>
      <c r="C104" s="44" t="s">
        <v>85</v>
      </c>
      <c r="E104" s="44" t="s">
        <v>87</v>
      </c>
      <c r="G104" s="45" t="s">
        <v>87</v>
      </c>
      <c r="I104" s="46">
        <v>0</v>
      </c>
      <c r="J104" s="46"/>
      <c r="K104" s="46">
        <v>0</v>
      </c>
      <c r="L104" s="46"/>
      <c r="M104" s="47" t="s">
        <v>87</v>
      </c>
      <c r="N104" s="45"/>
      <c r="O104" s="45" t="s">
        <v>85</v>
      </c>
      <c r="P104" s="45"/>
      <c r="Q104" s="45" t="s">
        <v>86</v>
      </c>
      <c r="R104" s="45"/>
      <c r="S104" s="45" t="s">
        <v>87</v>
      </c>
      <c r="T104" s="45"/>
      <c r="U104" s="46">
        <v>512000</v>
      </c>
      <c r="V104" s="46"/>
      <c r="W104" s="46">
        <v>2600</v>
      </c>
      <c r="X104" s="46"/>
      <c r="Y104" s="44" t="s">
        <v>96</v>
      </c>
    </row>
    <row r="105" spans="1:25" ht="21.75" customHeight="1" x14ac:dyDescent="0.3">
      <c r="A105" s="44" t="s">
        <v>196</v>
      </c>
      <c r="C105" s="44" t="s">
        <v>85</v>
      </c>
      <c r="E105" s="44" t="s">
        <v>87</v>
      </c>
      <c r="G105" s="45" t="s">
        <v>87</v>
      </c>
      <c r="I105" s="46">
        <v>0</v>
      </c>
      <c r="J105" s="46"/>
      <c r="K105" s="46">
        <v>0</v>
      </c>
      <c r="L105" s="46"/>
      <c r="M105" s="47" t="s">
        <v>87</v>
      </c>
      <c r="N105" s="45"/>
      <c r="O105" s="45" t="s">
        <v>85</v>
      </c>
      <c r="P105" s="45"/>
      <c r="Q105" s="45" t="s">
        <v>86</v>
      </c>
      <c r="R105" s="45"/>
      <c r="S105" s="45" t="s">
        <v>87</v>
      </c>
      <c r="T105" s="45"/>
      <c r="U105" s="46">
        <v>10000</v>
      </c>
      <c r="V105" s="46"/>
      <c r="W105" s="46">
        <v>1900</v>
      </c>
      <c r="X105" s="46"/>
      <c r="Y105" s="44" t="s">
        <v>115</v>
      </c>
    </row>
    <row r="106" spans="1:25" ht="21.75" customHeight="1" x14ac:dyDescent="0.3">
      <c r="A106" s="44" t="s">
        <v>197</v>
      </c>
      <c r="C106" s="44" t="s">
        <v>85</v>
      </c>
      <c r="E106" s="44" t="s">
        <v>87</v>
      </c>
      <c r="G106" s="45" t="s">
        <v>87</v>
      </c>
      <c r="I106" s="46">
        <v>0</v>
      </c>
      <c r="J106" s="46"/>
      <c r="K106" s="46">
        <v>0</v>
      </c>
      <c r="L106" s="46"/>
      <c r="M106" s="47" t="s">
        <v>87</v>
      </c>
      <c r="N106" s="45"/>
      <c r="O106" s="45" t="s">
        <v>85</v>
      </c>
      <c r="P106" s="45"/>
      <c r="Q106" s="45" t="s">
        <v>86</v>
      </c>
      <c r="R106" s="45"/>
      <c r="S106" s="45" t="s">
        <v>87</v>
      </c>
      <c r="T106" s="45"/>
      <c r="U106" s="46">
        <v>3298000</v>
      </c>
      <c r="V106" s="46"/>
      <c r="W106" s="46">
        <v>3500</v>
      </c>
      <c r="X106" s="46"/>
      <c r="Y106" s="44" t="s">
        <v>90</v>
      </c>
    </row>
    <row r="107" spans="1:25" ht="21.75" customHeight="1" x14ac:dyDescent="0.3">
      <c r="A107" s="44" t="s">
        <v>198</v>
      </c>
      <c r="C107" s="44" t="s">
        <v>85</v>
      </c>
      <c r="E107" s="44" t="s">
        <v>87</v>
      </c>
      <c r="G107" s="45" t="s">
        <v>87</v>
      </c>
      <c r="I107" s="46">
        <v>0</v>
      </c>
      <c r="J107" s="46"/>
      <c r="K107" s="46">
        <v>0</v>
      </c>
      <c r="L107" s="46"/>
      <c r="M107" s="47" t="s">
        <v>87</v>
      </c>
      <c r="N107" s="45"/>
      <c r="O107" s="45" t="s">
        <v>85</v>
      </c>
      <c r="P107" s="45"/>
      <c r="Q107" s="45" t="s">
        <v>86</v>
      </c>
      <c r="R107" s="45"/>
      <c r="S107" s="45" t="s">
        <v>87</v>
      </c>
      <c r="T107" s="45"/>
      <c r="U107" s="46">
        <v>650000</v>
      </c>
      <c r="V107" s="46"/>
      <c r="W107" s="46">
        <v>3800</v>
      </c>
      <c r="X107" s="46"/>
      <c r="Y107" s="44" t="s">
        <v>199</v>
      </c>
    </row>
    <row r="108" spans="1:25" ht="21.75" customHeight="1" x14ac:dyDescent="0.3">
      <c r="A108" s="44" t="s">
        <v>200</v>
      </c>
      <c r="C108" s="44" t="s">
        <v>201</v>
      </c>
      <c r="E108" s="44" t="s">
        <v>87</v>
      </c>
      <c r="G108" s="45" t="s">
        <v>87</v>
      </c>
      <c r="I108" s="46">
        <v>0</v>
      </c>
      <c r="J108" s="46"/>
      <c r="K108" s="46">
        <v>0</v>
      </c>
      <c r="L108" s="46"/>
      <c r="M108" s="47" t="s">
        <v>87</v>
      </c>
      <c r="N108" s="45"/>
      <c r="O108" s="45" t="s">
        <v>201</v>
      </c>
      <c r="P108" s="45"/>
      <c r="Q108" s="45" t="s">
        <v>86</v>
      </c>
      <c r="R108" s="45"/>
      <c r="S108" s="45" t="s">
        <v>87</v>
      </c>
      <c r="T108" s="45"/>
      <c r="U108" s="46">
        <v>767000</v>
      </c>
      <c r="V108" s="46"/>
      <c r="W108" s="46">
        <v>11000</v>
      </c>
      <c r="X108" s="46"/>
      <c r="Y108" s="44" t="s">
        <v>202</v>
      </c>
    </row>
    <row r="109" spans="1:25" ht="21.75" customHeight="1" x14ac:dyDescent="0.3">
      <c r="A109" s="44" t="s">
        <v>203</v>
      </c>
      <c r="C109" s="44" t="s">
        <v>85</v>
      </c>
      <c r="E109" s="44" t="s">
        <v>87</v>
      </c>
      <c r="G109" s="45" t="s">
        <v>87</v>
      </c>
      <c r="I109" s="46">
        <v>0</v>
      </c>
      <c r="J109" s="46"/>
      <c r="K109" s="46">
        <v>0</v>
      </c>
      <c r="L109" s="46"/>
      <c r="M109" s="47" t="s">
        <v>87</v>
      </c>
      <c r="N109" s="45"/>
      <c r="O109" s="45" t="s">
        <v>85</v>
      </c>
      <c r="P109" s="45"/>
      <c r="Q109" s="45" t="s">
        <v>86</v>
      </c>
      <c r="R109" s="45"/>
      <c r="S109" s="45" t="s">
        <v>87</v>
      </c>
      <c r="T109" s="45"/>
      <c r="U109" s="46">
        <v>34000</v>
      </c>
      <c r="V109" s="46"/>
      <c r="W109" s="46">
        <v>3000</v>
      </c>
      <c r="X109" s="46"/>
      <c r="Y109" s="44" t="s">
        <v>96</v>
      </c>
    </row>
    <row r="110" spans="1:25" ht="21.75" customHeight="1" x14ac:dyDescent="0.3">
      <c r="A110" s="44" t="s">
        <v>204</v>
      </c>
      <c r="C110" s="44" t="s">
        <v>85</v>
      </c>
      <c r="E110" s="44" t="s">
        <v>87</v>
      </c>
      <c r="G110" s="45" t="s">
        <v>87</v>
      </c>
      <c r="I110" s="46">
        <v>0</v>
      </c>
      <c r="J110" s="46"/>
      <c r="K110" s="46">
        <v>0</v>
      </c>
      <c r="L110" s="46"/>
      <c r="M110" s="47" t="s">
        <v>87</v>
      </c>
      <c r="N110" s="45"/>
      <c r="O110" s="45" t="s">
        <v>85</v>
      </c>
      <c r="P110" s="45"/>
      <c r="Q110" s="45" t="s">
        <v>86</v>
      </c>
      <c r="R110" s="45"/>
      <c r="S110" s="45" t="s">
        <v>87</v>
      </c>
      <c r="T110" s="45"/>
      <c r="U110" s="46">
        <v>200000</v>
      </c>
      <c r="V110" s="46"/>
      <c r="W110" s="46">
        <v>850</v>
      </c>
      <c r="X110" s="46"/>
      <c r="Y110" s="44" t="s">
        <v>161</v>
      </c>
    </row>
    <row r="111" spans="1:25" ht="21.75" customHeight="1" x14ac:dyDescent="0.3">
      <c r="A111" s="44" t="s">
        <v>205</v>
      </c>
      <c r="C111" s="44" t="s">
        <v>85</v>
      </c>
      <c r="E111" s="44" t="s">
        <v>87</v>
      </c>
      <c r="G111" s="45" t="s">
        <v>87</v>
      </c>
      <c r="I111" s="46">
        <v>0</v>
      </c>
      <c r="J111" s="46"/>
      <c r="K111" s="46">
        <v>0</v>
      </c>
      <c r="L111" s="46"/>
      <c r="M111" s="47" t="s">
        <v>87</v>
      </c>
      <c r="N111" s="45"/>
      <c r="O111" s="45" t="s">
        <v>85</v>
      </c>
      <c r="P111" s="45"/>
      <c r="Q111" s="45" t="s">
        <v>86</v>
      </c>
      <c r="R111" s="45"/>
      <c r="S111" s="45" t="s">
        <v>87</v>
      </c>
      <c r="T111" s="45"/>
      <c r="U111" s="46">
        <v>2665000</v>
      </c>
      <c r="V111" s="46"/>
      <c r="W111" s="46">
        <v>2400</v>
      </c>
      <c r="X111" s="46"/>
      <c r="Y111" s="44" t="s">
        <v>133</v>
      </c>
    </row>
    <row r="112" spans="1:25" ht="21.75" customHeight="1" x14ac:dyDescent="0.3">
      <c r="A112" s="44" t="s">
        <v>206</v>
      </c>
      <c r="C112" s="44" t="s">
        <v>85</v>
      </c>
      <c r="E112" s="44" t="s">
        <v>87</v>
      </c>
      <c r="G112" s="45" t="s">
        <v>87</v>
      </c>
      <c r="I112" s="46">
        <v>0</v>
      </c>
      <c r="J112" s="46"/>
      <c r="K112" s="46">
        <v>0</v>
      </c>
      <c r="L112" s="46"/>
      <c r="M112" s="47" t="s">
        <v>87</v>
      </c>
      <c r="N112" s="45"/>
      <c r="O112" s="45" t="s">
        <v>85</v>
      </c>
      <c r="P112" s="45"/>
      <c r="Q112" s="45" t="s">
        <v>86</v>
      </c>
      <c r="R112" s="45"/>
      <c r="S112" s="45" t="s">
        <v>87</v>
      </c>
      <c r="T112" s="45"/>
      <c r="U112" s="46">
        <v>5623000</v>
      </c>
      <c r="V112" s="46"/>
      <c r="W112" s="46">
        <v>1900</v>
      </c>
      <c r="X112" s="46"/>
      <c r="Y112" s="44" t="s">
        <v>103</v>
      </c>
    </row>
    <row r="113" spans="1:25" ht="21.75" customHeight="1" x14ac:dyDescent="0.3">
      <c r="A113" s="44" t="s">
        <v>207</v>
      </c>
      <c r="C113" s="44" t="s">
        <v>85</v>
      </c>
      <c r="E113" s="44" t="s">
        <v>87</v>
      </c>
      <c r="G113" s="45" t="s">
        <v>87</v>
      </c>
      <c r="I113" s="46">
        <v>0</v>
      </c>
      <c r="J113" s="46"/>
      <c r="K113" s="46">
        <v>0</v>
      </c>
      <c r="L113" s="46"/>
      <c r="M113" s="47" t="s">
        <v>87</v>
      </c>
      <c r="N113" s="45"/>
      <c r="O113" s="45" t="s">
        <v>85</v>
      </c>
      <c r="P113" s="45"/>
      <c r="Q113" s="45" t="s">
        <v>86</v>
      </c>
      <c r="R113" s="45"/>
      <c r="S113" s="45" t="s">
        <v>87</v>
      </c>
      <c r="T113" s="45"/>
      <c r="U113" s="46">
        <v>30000</v>
      </c>
      <c r="V113" s="46"/>
      <c r="W113" s="46">
        <v>1800</v>
      </c>
      <c r="X113" s="46"/>
      <c r="Y113" s="44" t="s">
        <v>115</v>
      </c>
    </row>
    <row r="114" spans="1:25" ht="21.75" customHeight="1" x14ac:dyDescent="0.3">
      <c r="A114" s="44" t="s">
        <v>208</v>
      </c>
      <c r="C114" s="44" t="s">
        <v>85</v>
      </c>
      <c r="E114" s="44" t="s">
        <v>87</v>
      </c>
      <c r="G114" s="45" t="s">
        <v>87</v>
      </c>
      <c r="I114" s="46">
        <v>0</v>
      </c>
      <c r="J114" s="46"/>
      <c r="K114" s="46">
        <v>0</v>
      </c>
      <c r="L114" s="46"/>
      <c r="M114" s="47" t="s">
        <v>87</v>
      </c>
      <c r="N114" s="45"/>
      <c r="O114" s="45" t="s">
        <v>85</v>
      </c>
      <c r="P114" s="45"/>
      <c r="Q114" s="45" t="s">
        <v>86</v>
      </c>
      <c r="R114" s="45"/>
      <c r="S114" s="45" t="s">
        <v>87</v>
      </c>
      <c r="T114" s="45"/>
      <c r="U114" s="46">
        <v>150000</v>
      </c>
      <c r="V114" s="46"/>
      <c r="W114" s="46">
        <v>3600</v>
      </c>
      <c r="X114" s="46"/>
      <c r="Y114" s="44" t="s">
        <v>199</v>
      </c>
    </row>
    <row r="115" spans="1:25" ht="21.75" customHeight="1" x14ac:dyDescent="0.3">
      <c r="A115" s="44" t="s">
        <v>209</v>
      </c>
      <c r="C115" s="44" t="s">
        <v>85</v>
      </c>
      <c r="E115" s="44" t="s">
        <v>87</v>
      </c>
      <c r="G115" s="45" t="s">
        <v>87</v>
      </c>
      <c r="I115" s="46">
        <v>0</v>
      </c>
      <c r="J115" s="46"/>
      <c r="K115" s="46">
        <v>0</v>
      </c>
      <c r="L115" s="46"/>
      <c r="M115" s="47" t="s">
        <v>87</v>
      </c>
      <c r="N115" s="45"/>
      <c r="O115" s="45" t="s">
        <v>85</v>
      </c>
      <c r="P115" s="45"/>
      <c r="Q115" s="45" t="s">
        <v>86</v>
      </c>
      <c r="R115" s="45"/>
      <c r="S115" s="45" t="s">
        <v>87</v>
      </c>
      <c r="T115" s="45"/>
      <c r="U115" s="46">
        <v>310000</v>
      </c>
      <c r="V115" s="46"/>
      <c r="W115" s="46">
        <v>2000</v>
      </c>
      <c r="X115" s="46"/>
      <c r="Y115" s="44" t="s">
        <v>210</v>
      </c>
    </row>
    <row r="116" spans="1:25" ht="21.75" customHeight="1" x14ac:dyDescent="0.3">
      <c r="A116" s="44" t="s">
        <v>211</v>
      </c>
      <c r="C116" s="44" t="s">
        <v>85</v>
      </c>
      <c r="E116" s="44" t="s">
        <v>87</v>
      </c>
      <c r="G116" s="45" t="s">
        <v>87</v>
      </c>
      <c r="I116" s="46">
        <v>0</v>
      </c>
      <c r="J116" s="46"/>
      <c r="K116" s="46">
        <v>0</v>
      </c>
      <c r="L116" s="46"/>
      <c r="M116" s="47" t="s">
        <v>87</v>
      </c>
      <c r="N116" s="45"/>
      <c r="O116" s="45" t="s">
        <v>85</v>
      </c>
      <c r="P116" s="45"/>
      <c r="Q116" s="45" t="s">
        <v>86</v>
      </c>
      <c r="R116" s="45"/>
      <c r="S116" s="45" t="s">
        <v>87</v>
      </c>
      <c r="T116" s="45"/>
      <c r="U116" s="46">
        <v>1381000</v>
      </c>
      <c r="V116" s="46"/>
      <c r="W116" s="46">
        <v>500</v>
      </c>
      <c r="X116" s="46"/>
      <c r="Y116" s="44" t="s">
        <v>133</v>
      </c>
    </row>
    <row r="117" spans="1:25" ht="21.75" customHeight="1" x14ac:dyDescent="0.3">
      <c r="A117" s="44" t="s">
        <v>212</v>
      </c>
      <c r="C117" s="44" t="s">
        <v>85</v>
      </c>
      <c r="E117" s="44" t="s">
        <v>87</v>
      </c>
      <c r="G117" s="45" t="s">
        <v>87</v>
      </c>
      <c r="I117" s="46">
        <v>0</v>
      </c>
      <c r="J117" s="46"/>
      <c r="K117" s="46">
        <v>0</v>
      </c>
      <c r="L117" s="46"/>
      <c r="M117" s="47" t="s">
        <v>87</v>
      </c>
      <c r="N117" s="45"/>
      <c r="O117" s="45" t="s">
        <v>85</v>
      </c>
      <c r="P117" s="45"/>
      <c r="Q117" s="45" t="s">
        <v>86</v>
      </c>
      <c r="R117" s="45"/>
      <c r="S117" s="45" t="s">
        <v>87</v>
      </c>
      <c r="T117" s="45"/>
      <c r="U117" s="46">
        <v>45000</v>
      </c>
      <c r="V117" s="46"/>
      <c r="W117" s="46">
        <v>750</v>
      </c>
      <c r="X117" s="46"/>
      <c r="Y117" s="44" t="s">
        <v>213</v>
      </c>
    </row>
    <row r="118" spans="1:25" ht="21.75" customHeight="1" x14ac:dyDescent="0.3">
      <c r="A118" s="44" t="s">
        <v>214</v>
      </c>
      <c r="C118" s="44" t="s">
        <v>85</v>
      </c>
      <c r="E118" s="44" t="s">
        <v>87</v>
      </c>
      <c r="G118" s="45" t="s">
        <v>87</v>
      </c>
      <c r="I118" s="46">
        <v>0</v>
      </c>
      <c r="J118" s="46"/>
      <c r="K118" s="46">
        <v>0</v>
      </c>
      <c r="L118" s="46"/>
      <c r="M118" s="47" t="s">
        <v>87</v>
      </c>
      <c r="N118" s="45"/>
      <c r="O118" s="45" t="s">
        <v>85</v>
      </c>
      <c r="P118" s="45"/>
      <c r="Q118" s="45" t="s">
        <v>86</v>
      </c>
      <c r="R118" s="45"/>
      <c r="S118" s="45" t="s">
        <v>87</v>
      </c>
      <c r="T118" s="45"/>
      <c r="U118" s="46">
        <v>5147000</v>
      </c>
      <c r="V118" s="46"/>
      <c r="W118" s="46">
        <v>2400</v>
      </c>
      <c r="X118" s="46"/>
      <c r="Y118" s="44" t="s">
        <v>215</v>
      </c>
    </row>
    <row r="119" spans="1:25" ht="21.75" customHeight="1" x14ac:dyDescent="0.3">
      <c r="A119" s="44" t="s">
        <v>216</v>
      </c>
      <c r="C119" s="44" t="s">
        <v>85</v>
      </c>
      <c r="E119" s="44" t="s">
        <v>87</v>
      </c>
      <c r="G119" s="45" t="s">
        <v>87</v>
      </c>
      <c r="I119" s="46">
        <v>0</v>
      </c>
      <c r="J119" s="46"/>
      <c r="K119" s="46">
        <v>0</v>
      </c>
      <c r="L119" s="46"/>
      <c r="M119" s="47" t="s">
        <v>87</v>
      </c>
      <c r="N119" s="45"/>
      <c r="O119" s="45" t="s">
        <v>85</v>
      </c>
      <c r="P119" s="45"/>
      <c r="Q119" s="45" t="s">
        <v>86</v>
      </c>
      <c r="R119" s="45"/>
      <c r="S119" s="45" t="s">
        <v>87</v>
      </c>
      <c r="T119" s="45"/>
      <c r="U119" s="46">
        <v>11040000</v>
      </c>
      <c r="V119" s="46"/>
      <c r="W119" s="46">
        <v>1400</v>
      </c>
      <c r="X119" s="46"/>
      <c r="Y119" s="44" t="s">
        <v>191</v>
      </c>
    </row>
    <row r="120" spans="1:25" ht="21.75" customHeight="1" x14ac:dyDescent="0.3">
      <c r="A120" s="44" t="s">
        <v>217</v>
      </c>
      <c r="C120" s="44" t="s">
        <v>85</v>
      </c>
      <c r="E120" s="44" t="s">
        <v>87</v>
      </c>
      <c r="G120" s="45" t="s">
        <v>87</v>
      </c>
      <c r="I120" s="46">
        <v>0</v>
      </c>
      <c r="J120" s="46"/>
      <c r="K120" s="46">
        <v>0</v>
      </c>
      <c r="L120" s="46"/>
      <c r="M120" s="47" t="s">
        <v>87</v>
      </c>
      <c r="N120" s="45"/>
      <c r="O120" s="45" t="s">
        <v>85</v>
      </c>
      <c r="P120" s="45"/>
      <c r="Q120" s="45" t="s">
        <v>86</v>
      </c>
      <c r="R120" s="45"/>
      <c r="S120" s="45" t="s">
        <v>87</v>
      </c>
      <c r="T120" s="45"/>
      <c r="U120" s="46">
        <v>1843000</v>
      </c>
      <c r="V120" s="46"/>
      <c r="W120" s="46">
        <v>2200</v>
      </c>
      <c r="X120" s="46"/>
      <c r="Y120" s="44" t="s">
        <v>112</v>
      </c>
    </row>
    <row r="121" spans="1:25" ht="21.75" customHeight="1" x14ac:dyDescent="0.3">
      <c r="A121" s="44" t="s">
        <v>218</v>
      </c>
      <c r="C121" s="44" t="s">
        <v>85</v>
      </c>
      <c r="E121" s="44" t="s">
        <v>87</v>
      </c>
      <c r="G121" s="45" t="s">
        <v>87</v>
      </c>
      <c r="I121" s="46">
        <v>0</v>
      </c>
      <c r="J121" s="46"/>
      <c r="K121" s="46">
        <v>0</v>
      </c>
      <c r="L121" s="46"/>
      <c r="M121" s="47" t="s">
        <v>87</v>
      </c>
      <c r="N121" s="45"/>
      <c r="O121" s="45" t="s">
        <v>85</v>
      </c>
      <c r="P121" s="45"/>
      <c r="Q121" s="45" t="s">
        <v>86</v>
      </c>
      <c r="R121" s="45"/>
      <c r="S121" s="45" t="s">
        <v>87</v>
      </c>
      <c r="T121" s="45"/>
      <c r="U121" s="46">
        <v>2000000</v>
      </c>
      <c r="V121" s="46"/>
      <c r="W121" s="46">
        <v>9000</v>
      </c>
      <c r="X121" s="46"/>
      <c r="Y121" s="44" t="s">
        <v>90</v>
      </c>
    </row>
    <row r="122" spans="1:25" ht="21.75" customHeight="1" x14ac:dyDescent="0.3">
      <c r="A122" s="44" t="s">
        <v>219</v>
      </c>
      <c r="C122" s="44" t="s">
        <v>85</v>
      </c>
      <c r="E122" s="44" t="s">
        <v>87</v>
      </c>
      <c r="G122" s="45" t="s">
        <v>87</v>
      </c>
      <c r="I122" s="46">
        <v>0</v>
      </c>
      <c r="J122" s="46"/>
      <c r="K122" s="46">
        <v>0</v>
      </c>
      <c r="L122" s="46"/>
      <c r="M122" s="47" t="s">
        <v>87</v>
      </c>
      <c r="N122" s="45"/>
      <c r="O122" s="45" t="s">
        <v>85</v>
      </c>
      <c r="P122" s="45"/>
      <c r="Q122" s="45" t="s">
        <v>86</v>
      </c>
      <c r="R122" s="45"/>
      <c r="S122" s="45" t="s">
        <v>87</v>
      </c>
      <c r="T122" s="45"/>
      <c r="U122" s="46">
        <v>12672000</v>
      </c>
      <c r="V122" s="46"/>
      <c r="W122" s="46">
        <v>3000</v>
      </c>
      <c r="X122" s="46"/>
      <c r="Y122" s="44" t="s">
        <v>101</v>
      </c>
    </row>
    <row r="123" spans="1:25" ht="21.75" customHeight="1" x14ac:dyDescent="0.3">
      <c r="A123" s="44" t="s">
        <v>220</v>
      </c>
      <c r="C123" s="44" t="s">
        <v>85</v>
      </c>
      <c r="E123" s="44" t="s">
        <v>87</v>
      </c>
      <c r="G123" s="45" t="s">
        <v>87</v>
      </c>
      <c r="I123" s="46">
        <v>0</v>
      </c>
      <c r="J123" s="46"/>
      <c r="K123" s="46">
        <v>0</v>
      </c>
      <c r="L123" s="46"/>
      <c r="M123" s="47" t="s">
        <v>87</v>
      </c>
      <c r="N123" s="45"/>
      <c r="O123" s="45" t="s">
        <v>85</v>
      </c>
      <c r="P123" s="45"/>
      <c r="Q123" s="45" t="s">
        <v>86</v>
      </c>
      <c r="R123" s="45"/>
      <c r="S123" s="45" t="s">
        <v>87</v>
      </c>
      <c r="T123" s="45"/>
      <c r="U123" s="46">
        <v>3400000</v>
      </c>
      <c r="V123" s="46"/>
      <c r="W123" s="46">
        <v>3750</v>
      </c>
      <c r="X123" s="46"/>
      <c r="Y123" s="44" t="s">
        <v>90</v>
      </c>
    </row>
    <row r="124" spans="1:25" ht="21.75" customHeight="1" x14ac:dyDescent="0.3">
      <c r="A124" s="44" t="s">
        <v>221</v>
      </c>
      <c r="C124" s="44" t="s">
        <v>85</v>
      </c>
      <c r="E124" s="44" t="s">
        <v>87</v>
      </c>
      <c r="G124" s="45" t="s">
        <v>87</v>
      </c>
      <c r="I124" s="46">
        <v>0</v>
      </c>
      <c r="J124" s="46"/>
      <c r="K124" s="46">
        <v>0</v>
      </c>
      <c r="L124" s="46"/>
      <c r="M124" s="47" t="s">
        <v>87</v>
      </c>
      <c r="N124" s="45"/>
      <c r="O124" s="45" t="s">
        <v>85</v>
      </c>
      <c r="P124" s="45"/>
      <c r="Q124" s="45" t="s">
        <v>86</v>
      </c>
      <c r="R124" s="45"/>
      <c r="S124" s="45" t="s">
        <v>87</v>
      </c>
      <c r="T124" s="45"/>
      <c r="U124" s="46">
        <v>1487000</v>
      </c>
      <c r="V124" s="46"/>
      <c r="W124" s="46">
        <v>9000</v>
      </c>
      <c r="X124" s="46"/>
      <c r="Y124" s="44" t="s">
        <v>88</v>
      </c>
    </row>
    <row r="125" spans="1:25" ht="21.75" customHeight="1" x14ac:dyDescent="0.3">
      <c r="A125" s="44" t="s">
        <v>222</v>
      </c>
      <c r="C125" s="44" t="s">
        <v>85</v>
      </c>
      <c r="E125" s="44" t="s">
        <v>87</v>
      </c>
      <c r="G125" s="45" t="s">
        <v>87</v>
      </c>
      <c r="I125" s="46">
        <v>0</v>
      </c>
      <c r="J125" s="46"/>
      <c r="K125" s="46">
        <v>0</v>
      </c>
      <c r="L125" s="46"/>
      <c r="M125" s="47" t="s">
        <v>87</v>
      </c>
      <c r="N125" s="45"/>
      <c r="O125" s="45" t="s">
        <v>85</v>
      </c>
      <c r="P125" s="45"/>
      <c r="Q125" s="45" t="s">
        <v>86</v>
      </c>
      <c r="R125" s="45"/>
      <c r="S125" s="45" t="s">
        <v>87</v>
      </c>
      <c r="T125" s="45"/>
      <c r="U125" s="46">
        <v>2000</v>
      </c>
      <c r="V125" s="46"/>
      <c r="W125" s="46">
        <v>2000</v>
      </c>
      <c r="X125" s="46"/>
      <c r="Y125" s="44" t="s">
        <v>166</v>
      </c>
    </row>
    <row r="126" spans="1:25" ht="21.75" customHeight="1" x14ac:dyDescent="0.3">
      <c r="A126" s="44" t="s">
        <v>223</v>
      </c>
      <c r="C126" s="44" t="s">
        <v>85</v>
      </c>
      <c r="E126" s="44" t="s">
        <v>87</v>
      </c>
      <c r="G126" s="45" t="s">
        <v>87</v>
      </c>
      <c r="I126" s="46">
        <v>0</v>
      </c>
      <c r="J126" s="46"/>
      <c r="K126" s="46">
        <v>0</v>
      </c>
      <c r="L126" s="46"/>
      <c r="M126" s="47" t="s">
        <v>87</v>
      </c>
      <c r="N126" s="45"/>
      <c r="O126" s="45" t="s">
        <v>85</v>
      </c>
      <c r="P126" s="45"/>
      <c r="Q126" s="45" t="s">
        <v>86</v>
      </c>
      <c r="R126" s="45"/>
      <c r="S126" s="45" t="s">
        <v>87</v>
      </c>
      <c r="T126" s="45"/>
      <c r="U126" s="46">
        <v>15000</v>
      </c>
      <c r="V126" s="46"/>
      <c r="W126" s="46">
        <v>650</v>
      </c>
      <c r="X126" s="46"/>
      <c r="Y126" s="44" t="s">
        <v>90</v>
      </c>
    </row>
    <row r="127" spans="1:25" ht="21.75" customHeight="1" x14ac:dyDescent="0.3">
      <c r="A127" s="44" t="s">
        <v>224</v>
      </c>
      <c r="C127" s="44" t="s">
        <v>85</v>
      </c>
      <c r="E127" s="44" t="s">
        <v>87</v>
      </c>
      <c r="G127" s="45" t="s">
        <v>87</v>
      </c>
      <c r="I127" s="46">
        <v>0</v>
      </c>
      <c r="J127" s="46"/>
      <c r="K127" s="46">
        <v>0</v>
      </c>
      <c r="L127" s="46"/>
      <c r="M127" s="47" t="s">
        <v>87</v>
      </c>
      <c r="N127" s="45"/>
      <c r="O127" s="45" t="s">
        <v>85</v>
      </c>
      <c r="P127" s="45"/>
      <c r="Q127" s="45" t="s">
        <v>86</v>
      </c>
      <c r="R127" s="45"/>
      <c r="S127" s="45" t="s">
        <v>87</v>
      </c>
      <c r="T127" s="45"/>
      <c r="U127" s="46">
        <v>450000</v>
      </c>
      <c r="V127" s="46"/>
      <c r="W127" s="46">
        <v>3000</v>
      </c>
      <c r="X127" s="46"/>
      <c r="Y127" s="44" t="s">
        <v>115</v>
      </c>
    </row>
    <row r="128" spans="1:25" ht="21.75" customHeight="1" x14ac:dyDescent="0.3">
      <c r="A128" s="44" t="s">
        <v>225</v>
      </c>
      <c r="C128" s="44" t="s">
        <v>85</v>
      </c>
      <c r="E128" s="44" t="s">
        <v>87</v>
      </c>
      <c r="G128" s="45" t="s">
        <v>87</v>
      </c>
      <c r="I128" s="46">
        <v>0</v>
      </c>
      <c r="J128" s="46"/>
      <c r="K128" s="46">
        <v>0</v>
      </c>
      <c r="L128" s="46"/>
      <c r="M128" s="47" t="s">
        <v>87</v>
      </c>
      <c r="N128" s="45"/>
      <c r="O128" s="45" t="s">
        <v>85</v>
      </c>
      <c r="P128" s="45"/>
      <c r="Q128" s="45" t="s">
        <v>86</v>
      </c>
      <c r="R128" s="45"/>
      <c r="S128" s="45" t="s">
        <v>87</v>
      </c>
      <c r="T128" s="45"/>
      <c r="U128" s="46">
        <v>10129000</v>
      </c>
      <c r="V128" s="46"/>
      <c r="W128" s="46">
        <v>3250</v>
      </c>
      <c r="X128" s="46"/>
      <c r="Y128" s="44" t="s">
        <v>101</v>
      </c>
    </row>
    <row r="129" spans="1:25" ht="21.75" customHeight="1" x14ac:dyDescent="0.3">
      <c r="A129" s="44" t="s">
        <v>226</v>
      </c>
      <c r="C129" s="44" t="s">
        <v>85</v>
      </c>
      <c r="E129" s="44" t="s">
        <v>87</v>
      </c>
      <c r="G129" s="45" t="s">
        <v>87</v>
      </c>
      <c r="I129" s="46">
        <v>0</v>
      </c>
      <c r="J129" s="46"/>
      <c r="K129" s="46">
        <v>0</v>
      </c>
      <c r="L129" s="46"/>
      <c r="M129" s="47" t="s">
        <v>87</v>
      </c>
      <c r="N129" s="45"/>
      <c r="O129" s="45" t="s">
        <v>85</v>
      </c>
      <c r="P129" s="45"/>
      <c r="Q129" s="45" t="s">
        <v>86</v>
      </c>
      <c r="R129" s="45"/>
      <c r="S129" s="45" t="s">
        <v>87</v>
      </c>
      <c r="T129" s="45"/>
      <c r="U129" s="46">
        <v>7027000</v>
      </c>
      <c r="V129" s="46"/>
      <c r="W129" s="46">
        <v>1150</v>
      </c>
      <c r="X129" s="46"/>
      <c r="Y129" s="44" t="s">
        <v>105</v>
      </c>
    </row>
    <row r="130" spans="1:25" ht="21.75" customHeight="1" x14ac:dyDescent="0.3">
      <c r="A130" s="44" t="s">
        <v>227</v>
      </c>
      <c r="C130" s="44" t="s">
        <v>85</v>
      </c>
      <c r="E130" s="44" t="s">
        <v>87</v>
      </c>
      <c r="G130" s="45" t="s">
        <v>87</v>
      </c>
      <c r="I130" s="46">
        <v>0</v>
      </c>
      <c r="J130" s="46"/>
      <c r="K130" s="46">
        <v>0</v>
      </c>
      <c r="L130" s="46"/>
      <c r="M130" s="47" t="s">
        <v>87</v>
      </c>
      <c r="N130" s="45"/>
      <c r="O130" s="45" t="s">
        <v>85</v>
      </c>
      <c r="P130" s="45"/>
      <c r="Q130" s="45" t="s">
        <v>86</v>
      </c>
      <c r="R130" s="45"/>
      <c r="S130" s="45" t="s">
        <v>87</v>
      </c>
      <c r="T130" s="45"/>
      <c r="U130" s="46">
        <v>11000</v>
      </c>
      <c r="V130" s="46"/>
      <c r="W130" s="46">
        <v>1900</v>
      </c>
      <c r="X130" s="46"/>
      <c r="Y130" s="44" t="s">
        <v>94</v>
      </c>
    </row>
    <row r="131" spans="1:25" ht="21.75" customHeight="1" x14ac:dyDescent="0.3">
      <c r="A131" s="44" t="s">
        <v>228</v>
      </c>
      <c r="C131" s="44" t="s">
        <v>85</v>
      </c>
      <c r="E131" s="44" t="s">
        <v>87</v>
      </c>
      <c r="G131" s="45" t="s">
        <v>87</v>
      </c>
      <c r="I131" s="46">
        <v>0</v>
      </c>
      <c r="J131" s="46"/>
      <c r="K131" s="46">
        <v>0</v>
      </c>
      <c r="L131" s="46"/>
      <c r="M131" s="47" t="s">
        <v>87</v>
      </c>
      <c r="N131" s="45"/>
      <c r="O131" s="45" t="s">
        <v>85</v>
      </c>
      <c r="P131" s="45"/>
      <c r="Q131" s="45" t="s">
        <v>86</v>
      </c>
      <c r="R131" s="45"/>
      <c r="S131" s="45" t="s">
        <v>87</v>
      </c>
      <c r="T131" s="45"/>
      <c r="U131" s="46">
        <v>20000</v>
      </c>
      <c r="V131" s="46"/>
      <c r="W131" s="46">
        <v>1800</v>
      </c>
      <c r="X131" s="46"/>
      <c r="Y131" s="44" t="s">
        <v>133</v>
      </c>
    </row>
    <row r="132" spans="1:25" ht="21.75" customHeight="1" x14ac:dyDescent="0.3">
      <c r="A132" s="44" t="s">
        <v>229</v>
      </c>
      <c r="C132" s="44" t="s">
        <v>85</v>
      </c>
      <c r="E132" s="44" t="s">
        <v>87</v>
      </c>
      <c r="G132" s="45" t="s">
        <v>87</v>
      </c>
      <c r="I132" s="46">
        <v>0</v>
      </c>
      <c r="J132" s="46"/>
      <c r="K132" s="46">
        <v>0</v>
      </c>
      <c r="L132" s="46"/>
      <c r="M132" s="47" t="s">
        <v>87</v>
      </c>
      <c r="N132" s="45"/>
      <c r="O132" s="45" t="s">
        <v>85</v>
      </c>
      <c r="P132" s="45"/>
      <c r="Q132" s="45" t="s">
        <v>86</v>
      </c>
      <c r="R132" s="45"/>
      <c r="S132" s="45" t="s">
        <v>87</v>
      </c>
      <c r="T132" s="45"/>
      <c r="U132" s="46">
        <v>5501000</v>
      </c>
      <c r="V132" s="46"/>
      <c r="W132" s="46">
        <v>3500</v>
      </c>
      <c r="X132" s="46"/>
      <c r="Y132" s="44" t="s">
        <v>213</v>
      </c>
    </row>
    <row r="133" spans="1:25" ht="21.75" customHeight="1" x14ac:dyDescent="0.3">
      <c r="A133" s="44" t="s">
        <v>230</v>
      </c>
      <c r="C133" s="44" t="s">
        <v>85</v>
      </c>
      <c r="E133" s="44" t="s">
        <v>87</v>
      </c>
      <c r="G133" s="45" t="s">
        <v>87</v>
      </c>
      <c r="I133" s="46">
        <v>0</v>
      </c>
      <c r="J133" s="46"/>
      <c r="K133" s="46">
        <v>0</v>
      </c>
      <c r="L133" s="46"/>
      <c r="M133" s="47" t="s">
        <v>87</v>
      </c>
      <c r="N133" s="45"/>
      <c r="O133" s="45" t="s">
        <v>85</v>
      </c>
      <c r="P133" s="45"/>
      <c r="Q133" s="45" t="s">
        <v>86</v>
      </c>
      <c r="R133" s="45"/>
      <c r="S133" s="45" t="s">
        <v>87</v>
      </c>
      <c r="T133" s="45"/>
      <c r="U133" s="46">
        <v>600000</v>
      </c>
      <c r="V133" s="46"/>
      <c r="W133" s="46">
        <v>850</v>
      </c>
      <c r="X133" s="46"/>
      <c r="Y133" s="44" t="s">
        <v>105</v>
      </c>
    </row>
    <row r="134" spans="1:25" ht="21.75" customHeight="1" x14ac:dyDescent="0.3">
      <c r="A134" s="44" t="s">
        <v>231</v>
      </c>
      <c r="C134" s="44" t="s">
        <v>85</v>
      </c>
      <c r="E134" s="44" t="s">
        <v>87</v>
      </c>
      <c r="G134" s="45" t="s">
        <v>87</v>
      </c>
      <c r="I134" s="46">
        <v>0</v>
      </c>
      <c r="J134" s="46"/>
      <c r="K134" s="46">
        <v>0</v>
      </c>
      <c r="L134" s="46"/>
      <c r="M134" s="47" t="s">
        <v>87</v>
      </c>
      <c r="N134" s="45"/>
      <c r="O134" s="45" t="s">
        <v>85</v>
      </c>
      <c r="P134" s="45"/>
      <c r="Q134" s="45" t="s">
        <v>86</v>
      </c>
      <c r="R134" s="45"/>
      <c r="S134" s="45" t="s">
        <v>87</v>
      </c>
      <c r="T134" s="45"/>
      <c r="U134" s="46">
        <v>320000</v>
      </c>
      <c r="V134" s="46"/>
      <c r="W134" s="46">
        <v>3250</v>
      </c>
      <c r="X134" s="46"/>
      <c r="Y134" s="44" t="s">
        <v>96</v>
      </c>
    </row>
    <row r="135" spans="1:25" ht="21.75" customHeight="1" x14ac:dyDescent="0.3">
      <c r="A135" s="44" t="s">
        <v>232</v>
      </c>
      <c r="C135" s="44" t="s">
        <v>85</v>
      </c>
      <c r="E135" s="44" t="s">
        <v>87</v>
      </c>
      <c r="G135" s="45" t="s">
        <v>87</v>
      </c>
      <c r="I135" s="46">
        <v>0</v>
      </c>
      <c r="J135" s="46"/>
      <c r="K135" s="46">
        <v>0</v>
      </c>
      <c r="L135" s="46"/>
      <c r="M135" s="47" t="s">
        <v>87</v>
      </c>
      <c r="N135" s="45"/>
      <c r="O135" s="45" t="s">
        <v>85</v>
      </c>
      <c r="P135" s="45"/>
      <c r="Q135" s="45" t="s">
        <v>86</v>
      </c>
      <c r="R135" s="45"/>
      <c r="S135" s="45" t="s">
        <v>87</v>
      </c>
      <c r="T135" s="45"/>
      <c r="U135" s="46">
        <v>100000</v>
      </c>
      <c r="V135" s="46"/>
      <c r="W135" s="46">
        <v>700</v>
      </c>
      <c r="X135" s="46"/>
      <c r="Y135" s="44" t="s">
        <v>88</v>
      </c>
    </row>
    <row r="136" spans="1:25" ht="21.75" customHeight="1" x14ac:dyDescent="0.3">
      <c r="A136" s="44" t="s">
        <v>233</v>
      </c>
      <c r="C136" s="44" t="s">
        <v>85</v>
      </c>
      <c r="E136" s="44" t="s">
        <v>87</v>
      </c>
      <c r="G136" s="45" t="s">
        <v>87</v>
      </c>
      <c r="I136" s="46">
        <v>0</v>
      </c>
      <c r="J136" s="46"/>
      <c r="K136" s="46">
        <v>0</v>
      </c>
      <c r="L136" s="46"/>
      <c r="M136" s="47" t="s">
        <v>87</v>
      </c>
      <c r="N136" s="45"/>
      <c r="O136" s="45" t="s">
        <v>85</v>
      </c>
      <c r="P136" s="45"/>
      <c r="Q136" s="45" t="s">
        <v>86</v>
      </c>
      <c r="R136" s="45"/>
      <c r="S136" s="45" t="s">
        <v>87</v>
      </c>
      <c r="T136" s="45"/>
      <c r="U136" s="46">
        <v>20077000</v>
      </c>
      <c r="V136" s="46"/>
      <c r="W136" s="46">
        <v>2200</v>
      </c>
      <c r="X136" s="46"/>
      <c r="Y136" s="44" t="s">
        <v>92</v>
      </c>
    </row>
    <row r="137" spans="1:25" ht="21.75" customHeight="1" x14ac:dyDescent="0.3">
      <c r="A137" s="44" t="s">
        <v>234</v>
      </c>
      <c r="C137" s="44" t="s">
        <v>85</v>
      </c>
      <c r="E137" s="44" t="s">
        <v>87</v>
      </c>
      <c r="G137" s="45" t="s">
        <v>87</v>
      </c>
      <c r="I137" s="46">
        <v>0</v>
      </c>
      <c r="J137" s="46"/>
      <c r="K137" s="46">
        <v>0</v>
      </c>
      <c r="L137" s="46"/>
      <c r="M137" s="47" t="s">
        <v>87</v>
      </c>
      <c r="N137" s="45"/>
      <c r="O137" s="45" t="s">
        <v>85</v>
      </c>
      <c r="P137" s="45"/>
      <c r="Q137" s="45" t="s">
        <v>86</v>
      </c>
      <c r="R137" s="45"/>
      <c r="S137" s="45" t="s">
        <v>87</v>
      </c>
      <c r="T137" s="45"/>
      <c r="U137" s="46">
        <v>7015000</v>
      </c>
      <c r="V137" s="46"/>
      <c r="W137" s="46">
        <v>850</v>
      </c>
      <c r="X137" s="46"/>
      <c r="Y137" s="44" t="s">
        <v>213</v>
      </c>
    </row>
    <row r="138" spans="1:25" ht="21.75" customHeight="1" x14ac:dyDescent="0.3">
      <c r="A138" s="44" t="s">
        <v>235</v>
      </c>
      <c r="C138" s="44" t="s">
        <v>85</v>
      </c>
      <c r="E138" s="44" t="s">
        <v>87</v>
      </c>
      <c r="G138" s="45" t="s">
        <v>87</v>
      </c>
      <c r="I138" s="46">
        <v>0</v>
      </c>
      <c r="J138" s="46"/>
      <c r="K138" s="46">
        <v>0</v>
      </c>
      <c r="L138" s="46"/>
      <c r="M138" s="47" t="s">
        <v>87</v>
      </c>
      <c r="N138" s="45"/>
      <c r="O138" s="45" t="s">
        <v>85</v>
      </c>
      <c r="P138" s="45"/>
      <c r="Q138" s="45" t="s">
        <v>86</v>
      </c>
      <c r="R138" s="45"/>
      <c r="S138" s="45" t="s">
        <v>87</v>
      </c>
      <c r="T138" s="45"/>
      <c r="U138" s="46">
        <v>4023000</v>
      </c>
      <c r="V138" s="46"/>
      <c r="W138" s="46">
        <v>2600</v>
      </c>
      <c r="X138" s="46"/>
      <c r="Y138" s="44" t="s">
        <v>133</v>
      </c>
    </row>
    <row r="139" spans="1:25" ht="21.75" customHeight="1" x14ac:dyDescent="0.3">
      <c r="A139" s="44" t="s">
        <v>236</v>
      </c>
      <c r="C139" s="44" t="s">
        <v>85</v>
      </c>
      <c r="E139" s="44" t="s">
        <v>87</v>
      </c>
      <c r="G139" s="45" t="s">
        <v>87</v>
      </c>
      <c r="I139" s="46">
        <v>0</v>
      </c>
      <c r="J139" s="46"/>
      <c r="K139" s="46">
        <v>0</v>
      </c>
      <c r="L139" s="46"/>
      <c r="M139" s="47" t="s">
        <v>87</v>
      </c>
      <c r="N139" s="45"/>
      <c r="O139" s="45" t="s">
        <v>85</v>
      </c>
      <c r="P139" s="45"/>
      <c r="Q139" s="45" t="s">
        <v>86</v>
      </c>
      <c r="R139" s="45"/>
      <c r="S139" s="45" t="s">
        <v>87</v>
      </c>
      <c r="T139" s="45"/>
      <c r="U139" s="46">
        <v>43811000</v>
      </c>
      <c r="V139" s="46"/>
      <c r="W139" s="46">
        <v>400</v>
      </c>
      <c r="X139" s="46"/>
      <c r="Y139" s="44" t="s">
        <v>133</v>
      </c>
    </row>
    <row r="140" spans="1:25" ht="21.75" customHeight="1" x14ac:dyDescent="0.3">
      <c r="A140" s="44" t="s">
        <v>237</v>
      </c>
      <c r="C140" s="44" t="s">
        <v>85</v>
      </c>
      <c r="E140" s="44" t="s">
        <v>87</v>
      </c>
      <c r="G140" s="45" t="s">
        <v>87</v>
      </c>
      <c r="I140" s="46">
        <v>0</v>
      </c>
      <c r="J140" s="46"/>
      <c r="K140" s="46">
        <v>0</v>
      </c>
      <c r="L140" s="46"/>
      <c r="M140" s="47" t="s">
        <v>87</v>
      </c>
      <c r="N140" s="45"/>
      <c r="O140" s="45" t="s">
        <v>85</v>
      </c>
      <c r="P140" s="45"/>
      <c r="Q140" s="45" t="s">
        <v>86</v>
      </c>
      <c r="R140" s="45"/>
      <c r="S140" s="45" t="s">
        <v>87</v>
      </c>
      <c r="T140" s="45"/>
      <c r="U140" s="46">
        <v>10000000</v>
      </c>
      <c r="V140" s="46"/>
      <c r="W140" s="46">
        <v>1350</v>
      </c>
      <c r="X140" s="46"/>
      <c r="Y140" s="44" t="s">
        <v>90</v>
      </c>
    </row>
    <row r="141" spans="1:25" ht="21.75" customHeight="1" x14ac:dyDescent="0.3">
      <c r="A141" s="44" t="s">
        <v>238</v>
      </c>
      <c r="C141" s="44" t="s">
        <v>85</v>
      </c>
      <c r="E141" s="44" t="s">
        <v>87</v>
      </c>
      <c r="G141" s="45" t="s">
        <v>87</v>
      </c>
      <c r="I141" s="46">
        <v>0</v>
      </c>
      <c r="J141" s="46"/>
      <c r="K141" s="46">
        <v>0</v>
      </c>
      <c r="L141" s="46"/>
      <c r="M141" s="47" t="s">
        <v>87</v>
      </c>
      <c r="N141" s="45"/>
      <c r="O141" s="45" t="s">
        <v>85</v>
      </c>
      <c r="P141" s="45"/>
      <c r="Q141" s="45" t="s">
        <v>86</v>
      </c>
      <c r="R141" s="45"/>
      <c r="S141" s="45" t="s">
        <v>87</v>
      </c>
      <c r="T141" s="45"/>
      <c r="U141" s="46">
        <v>1183000</v>
      </c>
      <c r="V141" s="46"/>
      <c r="W141" s="46">
        <v>1050</v>
      </c>
      <c r="X141" s="46"/>
      <c r="Y141" s="44" t="s">
        <v>213</v>
      </c>
    </row>
    <row r="142" spans="1:25" ht="21.75" customHeight="1" x14ac:dyDescent="0.3">
      <c r="A142" s="44" t="s">
        <v>69</v>
      </c>
      <c r="C142" s="44" t="s">
        <v>201</v>
      </c>
      <c r="E142" s="44" t="s">
        <v>87</v>
      </c>
      <c r="G142" s="45" t="s">
        <v>87</v>
      </c>
      <c r="I142" s="46">
        <v>0</v>
      </c>
      <c r="J142" s="46"/>
      <c r="K142" s="46">
        <v>0</v>
      </c>
      <c r="L142" s="46"/>
      <c r="M142" s="47" t="s">
        <v>87</v>
      </c>
      <c r="N142" s="45"/>
      <c r="O142" s="45" t="s">
        <v>201</v>
      </c>
      <c r="P142" s="45"/>
      <c r="Q142" s="45" t="s">
        <v>86</v>
      </c>
      <c r="R142" s="45"/>
      <c r="S142" s="45" t="s">
        <v>87</v>
      </c>
      <c r="T142" s="45"/>
      <c r="U142" s="46">
        <v>11795000</v>
      </c>
      <c r="V142" s="46"/>
      <c r="W142" s="46">
        <v>2200</v>
      </c>
      <c r="X142" s="46"/>
      <c r="Y142" s="44" t="s">
        <v>166</v>
      </c>
    </row>
    <row r="143" spans="1:25" ht="21.75" customHeight="1" x14ac:dyDescent="0.3">
      <c r="A143" s="44" t="s">
        <v>239</v>
      </c>
      <c r="C143" s="44" t="s">
        <v>85</v>
      </c>
      <c r="E143" s="44" t="s">
        <v>87</v>
      </c>
      <c r="G143" s="45" t="s">
        <v>87</v>
      </c>
      <c r="I143" s="46">
        <v>0</v>
      </c>
      <c r="J143" s="46"/>
      <c r="K143" s="46">
        <v>0</v>
      </c>
      <c r="L143" s="46"/>
      <c r="M143" s="47" t="s">
        <v>87</v>
      </c>
      <c r="N143" s="45"/>
      <c r="O143" s="45" t="s">
        <v>85</v>
      </c>
      <c r="P143" s="45"/>
      <c r="Q143" s="45" t="s">
        <v>86</v>
      </c>
      <c r="R143" s="45"/>
      <c r="S143" s="45" t="s">
        <v>87</v>
      </c>
      <c r="T143" s="45"/>
      <c r="U143" s="46">
        <v>620000</v>
      </c>
      <c r="V143" s="46"/>
      <c r="W143" s="46">
        <v>2000</v>
      </c>
      <c r="X143" s="46"/>
      <c r="Y143" s="44" t="s">
        <v>133</v>
      </c>
    </row>
    <row r="144" spans="1:25" ht="21.75" customHeight="1" x14ac:dyDescent="0.3">
      <c r="A144" s="44" t="s">
        <v>240</v>
      </c>
      <c r="C144" s="44" t="s">
        <v>85</v>
      </c>
      <c r="E144" s="44" t="s">
        <v>87</v>
      </c>
      <c r="G144" s="45" t="s">
        <v>87</v>
      </c>
      <c r="I144" s="46">
        <v>0</v>
      </c>
      <c r="J144" s="46"/>
      <c r="K144" s="46">
        <v>0</v>
      </c>
      <c r="L144" s="46"/>
      <c r="M144" s="47" t="s">
        <v>87</v>
      </c>
      <c r="N144" s="45"/>
      <c r="O144" s="45" t="s">
        <v>85</v>
      </c>
      <c r="P144" s="45"/>
      <c r="Q144" s="45" t="s">
        <v>86</v>
      </c>
      <c r="R144" s="45"/>
      <c r="S144" s="45" t="s">
        <v>87</v>
      </c>
      <c r="T144" s="45"/>
      <c r="U144" s="46">
        <v>312000</v>
      </c>
      <c r="V144" s="46"/>
      <c r="W144" s="46">
        <v>1800</v>
      </c>
      <c r="X144" s="46"/>
      <c r="Y144" s="44" t="s">
        <v>92</v>
      </c>
    </row>
    <row r="145" spans="1:25" ht="21.75" customHeight="1" x14ac:dyDescent="0.3">
      <c r="A145" s="44" t="s">
        <v>241</v>
      </c>
      <c r="C145" s="44" t="s">
        <v>85</v>
      </c>
      <c r="E145" s="44" t="s">
        <v>87</v>
      </c>
      <c r="G145" s="45" t="s">
        <v>87</v>
      </c>
      <c r="I145" s="46">
        <v>0</v>
      </c>
      <c r="J145" s="46"/>
      <c r="K145" s="46">
        <v>0</v>
      </c>
      <c r="L145" s="46"/>
      <c r="M145" s="47" t="s">
        <v>87</v>
      </c>
      <c r="N145" s="45"/>
      <c r="O145" s="45" t="s">
        <v>85</v>
      </c>
      <c r="P145" s="45"/>
      <c r="Q145" s="45" t="s">
        <v>86</v>
      </c>
      <c r="R145" s="45"/>
      <c r="S145" s="45" t="s">
        <v>87</v>
      </c>
      <c r="T145" s="45"/>
      <c r="U145" s="46">
        <v>768000</v>
      </c>
      <c r="V145" s="46"/>
      <c r="W145" s="46">
        <v>2200</v>
      </c>
      <c r="X145" s="46"/>
      <c r="Y145" s="44" t="s">
        <v>101</v>
      </c>
    </row>
    <row r="146" spans="1:25" ht="21.75" customHeight="1" x14ac:dyDescent="0.3">
      <c r="A146" s="44" t="s">
        <v>242</v>
      </c>
      <c r="C146" s="44" t="s">
        <v>85</v>
      </c>
      <c r="E146" s="44" t="s">
        <v>87</v>
      </c>
      <c r="G146" s="45" t="s">
        <v>87</v>
      </c>
      <c r="I146" s="46">
        <v>0</v>
      </c>
      <c r="J146" s="46"/>
      <c r="K146" s="46">
        <v>0</v>
      </c>
      <c r="L146" s="46"/>
      <c r="M146" s="47" t="s">
        <v>87</v>
      </c>
      <c r="N146" s="45"/>
      <c r="O146" s="45" t="s">
        <v>85</v>
      </c>
      <c r="P146" s="45"/>
      <c r="Q146" s="45" t="s">
        <v>86</v>
      </c>
      <c r="R146" s="45"/>
      <c r="S146" s="45" t="s">
        <v>87</v>
      </c>
      <c r="T146" s="45"/>
      <c r="U146" s="46">
        <v>1000000</v>
      </c>
      <c r="V146" s="46"/>
      <c r="W146" s="46">
        <v>2400</v>
      </c>
      <c r="X146" s="46"/>
      <c r="Y146" s="44" t="s">
        <v>133</v>
      </c>
    </row>
    <row r="147" spans="1:25" ht="21.75" customHeight="1" x14ac:dyDescent="0.3">
      <c r="A147" s="44" t="s">
        <v>243</v>
      </c>
      <c r="C147" s="44" t="s">
        <v>85</v>
      </c>
      <c r="E147" s="44" t="s">
        <v>87</v>
      </c>
      <c r="G147" s="45" t="s">
        <v>87</v>
      </c>
      <c r="I147" s="46">
        <v>0</v>
      </c>
      <c r="J147" s="46"/>
      <c r="K147" s="46">
        <v>0</v>
      </c>
      <c r="L147" s="46"/>
      <c r="M147" s="47" t="s">
        <v>87</v>
      </c>
      <c r="N147" s="45"/>
      <c r="O147" s="45" t="s">
        <v>85</v>
      </c>
      <c r="P147" s="45"/>
      <c r="Q147" s="45" t="s">
        <v>86</v>
      </c>
      <c r="R147" s="45"/>
      <c r="S147" s="45" t="s">
        <v>87</v>
      </c>
      <c r="T147" s="45"/>
      <c r="U147" s="46">
        <v>567000</v>
      </c>
      <c r="V147" s="46"/>
      <c r="W147" s="46">
        <v>20000</v>
      </c>
      <c r="X147" s="46"/>
      <c r="Y147" s="44" t="s">
        <v>244</v>
      </c>
    </row>
    <row r="148" spans="1:25" ht="21.75" customHeight="1" x14ac:dyDescent="0.3">
      <c r="A148" s="44" t="s">
        <v>245</v>
      </c>
      <c r="C148" s="44" t="s">
        <v>85</v>
      </c>
      <c r="E148" s="44" t="s">
        <v>87</v>
      </c>
      <c r="G148" s="45" t="s">
        <v>87</v>
      </c>
      <c r="I148" s="46">
        <v>0</v>
      </c>
      <c r="J148" s="46"/>
      <c r="K148" s="46">
        <v>0</v>
      </c>
      <c r="L148" s="46"/>
      <c r="M148" s="47" t="s">
        <v>87</v>
      </c>
      <c r="N148" s="45"/>
      <c r="O148" s="45" t="s">
        <v>85</v>
      </c>
      <c r="P148" s="45"/>
      <c r="Q148" s="45" t="s">
        <v>86</v>
      </c>
      <c r="R148" s="45"/>
      <c r="S148" s="45" t="s">
        <v>87</v>
      </c>
      <c r="T148" s="45"/>
      <c r="U148" s="46">
        <v>1000</v>
      </c>
      <c r="V148" s="46"/>
      <c r="W148" s="46">
        <v>2000</v>
      </c>
      <c r="X148" s="46"/>
      <c r="Y148" s="44" t="s">
        <v>92</v>
      </c>
    </row>
    <row r="149" spans="1:25" ht="21.75" customHeight="1" x14ac:dyDescent="0.3">
      <c r="A149" s="44" t="s">
        <v>246</v>
      </c>
      <c r="C149" s="44" t="s">
        <v>85</v>
      </c>
      <c r="E149" s="44" t="s">
        <v>87</v>
      </c>
      <c r="G149" s="45" t="s">
        <v>87</v>
      </c>
      <c r="I149" s="46">
        <v>0</v>
      </c>
      <c r="J149" s="46"/>
      <c r="K149" s="46">
        <v>0</v>
      </c>
      <c r="L149" s="46"/>
      <c r="M149" s="47" t="s">
        <v>87</v>
      </c>
      <c r="N149" s="45"/>
      <c r="O149" s="45" t="s">
        <v>85</v>
      </c>
      <c r="P149" s="45"/>
      <c r="Q149" s="45" t="s">
        <v>86</v>
      </c>
      <c r="R149" s="45"/>
      <c r="S149" s="45" t="s">
        <v>87</v>
      </c>
      <c r="T149" s="45"/>
      <c r="U149" s="46">
        <v>12040000</v>
      </c>
      <c r="V149" s="46"/>
      <c r="W149" s="46">
        <v>300</v>
      </c>
      <c r="X149" s="46"/>
      <c r="Y149" s="44" t="s">
        <v>133</v>
      </c>
    </row>
    <row r="150" spans="1:25" ht="21.75" customHeight="1" x14ac:dyDescent="0.3">
      <c r="A150" s="44" t="s">
        <v>247</v>
      </c>
      <c r="C150" s="44" t="s">
        <v>85</v>
      </c>
      <c r="E150" s="44" t="s">
        <v>87</v>
      </c>
      <c r="G150" s="45" t="s">
        <v>87</v>
      </c>
      <c r="I150" s="46">
        <v>0</v>
      </c>
      <c r="J150" s="46"/>
      <c r="K150" s="46">
        <v>0</v>
      </c>
      <c r="L150" s="46"/>
      <c r="M150" s="47" t="s">
        <v>87</v>
      </c>
      <c r="N150" s="45"/>
      <c r="O150" s="45" t="s">
        <v>85</v>
      </c>
      <c r="P150" s="45"/>
      <c r="Q150" s="45" t="s">
        <v>86</v>
      </c>
      <c r="R150" s="45"/>
      <c r="S150" s="45" t="s">
        <v>87</v>
      </c>
      <c r="T150" s="45"/>
      <c r="U150" s="46">
        <v>21481000</v>
      </c>
      <c r="V150" s="46"/>
      <c r="W150" s="46">
        <v>2600</v>
      </c>
      <c r="X150" s="46"/>
      <c r="Y150" s="44" t="s">
        <v>215</v>
      </c>
    </row>
    <row r="151" spans="1:25" ht="21.75" customHeight="1" x14ac:dyDescent="0.3">
      <c r="A151" s="44" t="s">
        <v>248</v>
      </c>
      <c r="C151" s="44" t="s">
        <v>85</v>
      </c>
      <c r="E151" s="44" t="s">
        <v>87</v>
      </c>
      <c r="G151" s="45" t="s">
        <v>87</v>
      </c>
      <c r="I151" s="46">
        <v>0</v>
      </c>
      <c r="J151" s="46"/>
      <c r="K151" s="46">
        <v>0</v>
      </c>
      <c r="L151" s="46"/>
      <c r="M151" s="47" t="s">
        <v>87</v>
      </c>
      <c r="N151" s="45"/>
      <c r="O151" s="45" t="s">
        <v>85</v>
      </c>
      <c r="P151" s="45"/>
      <c r="Q151" s="45" t="s">
        <v>86</v>
      </c>
      <c r="R151" s="45"/>
      <c r="S151" s="45" t="s">
        <v>87</v>
      </c>
      <c r="T151" s="45"/>
      <c r="U151" s="46">
        <v>600000</v>
      </c>
      <c r="V151" s="46"/>
      <c r="W151" s="46">
        <v>20000</v>
      </c>
      <c r="X151" s="46"/>
      <c r="Y151" s="44" t="s">
        <v>115</v>
      </c>
    </row>
    <row r="152" spans="1:25" ht="21.75" customHeight="1" x14ac:dyDescent="0.3">
      <c r="A152" s="44" t="s">
        <v>20</v>
      </c>
      <c r="C152" s="44" t="s">
        <v>85</v>
      </c>
      <c r="E152" s="44" t="s">
        <v>151</v>
      </c>
      <c r="G152" s="45" t="s">
        <v>87</v>
      </c>
      <c r="I152" s="46">
        <v>8548000</v>
      </c>
      <c r="J152" s="46"/>
      <c r="K152" s="46">
        <v>40000</v>
      </c>
      <c r="L152" s="46"/>
      <c r="M152" s="47" t="s">
        <v>249</v>
      </c>
      <c r="N152" s="45"/>
      <c r="O152" s="45" t="s">
        <v>85</v>
      </c>
      <c r="P152" s="45"/>
      <c r="Q152" s="45" t="s">
        <v>87</v>
      </c>
      <c r="R152" s="45"/>
      <c r="S152" s="45" t="s">
        <v>87</v>
      </c>
      <c r="T152" s="45"/>
      <c r="U152" s="46">
        <v>0</v>
      </c>
      <c r="V152" s="46"/>
      <c r="W152" s="46">
        <v>0</v>
      </c>
      <c r="X152" s="46"/>
      <c r="Y152" s="44" t="s">
        <v>87</v>
      </c>
    </row>
    <row r="153" spans="1:25" ht="21.75" customHeight="1" x14ac:dyDescent="0.3">
      <c r="A153" s="44" t="s">
        <v>21</v>
      </c>
      <c r="C153" s="44" t="s">
        <v>85</v>
      </c>
      <c r="E153" s="44" t="s">
        <v>151</v>
      </c>
      <c r="G153" s="45" t="s">
        <v>87</v>
      </c>
      <c r="I153" s="46">
        <v>9946000</v>
      </c>
      <c r="J153" s="46"/>
      <c r="K153" s="46">
        <v>40000</v>
      </c>
      <c r="L153" s="46"/>
      <c r="M153" s="47" t="s">
        <v>124</v>
      </c>
      <c r="N153" s="45"/>
      <c r="O153" s="45" t="s">
        <v>85</v>
      </c>
      <c r="P153" s="45"/>
      <c r="Q153" s="45" t="s">
        <v>151</v>
      </c>
      <c r="R153" s="45"/>
      <c r="S153" s="45" t="s">
        <v>87</v>
      </c>
      <c r="T153" s="45"/>
      <c r="U153" s="46">
        <v>12000000</v>
      </c>
      <c r="V153" s="46"/>
      <c r="W153" s="46">
        <v>40000</v>
      </c>
      <c r="X153" s="46"/>
      <c r="Y153" s="44" t="s">
        <v>124</v>
      </c>
    </row>
    <row r="154" spans="1:25" ht="21.75" customHeight="1" x14ac:dyDescent="0.3">
      <c r="A154" s="44" t="s">
        <v>22</v>
      </c>
      <c r="C154" s="44" t="s">
        <v>85</v>
      </c>
      <c r="E154" s="44" t="s">
        <v>151</v>
      </c>
      <c r="G154" s="45" t="s">
        <v>87</v>
      </c>
      <c r="I154" s="46">
        <v>11307000</v>
      </c>
      <c r="J154" s="46"/>
      <c r="K154" s="46">
        <v>18000</v>
      </c>
      <c r="L154" s="46"/>
      <c r="M154" s="47" t="s">
        <v>9</v>
      </c>
      <c r="N154" s="45"/>
      <c r="O154" s="45" t="s">
        <v>85</v>
      </c>
      <c r="P154" s="45"/>
      <c r="Q154" s="45" t="s">
        <v>87</v>
      </c>
      <c r="R154" s="45"/>
      <c r="S154" s="45" t="s">
        <v>87</v>
      </c>
      <c r="T154" s="45"/>
      <c r="U154" s="46">
        <v>0</v>
      </c>
      <c r="V154" s="46"/>
      <c r="W154" s="46">
        <v>0</v>
      </c>
      <c r="X154" s="46"/>
      <c r="Y154" s="44" t="s">
        <v>87</v>
      </c>
    </row>
    <row r="155" spans="1:25" ht="21.75" customHeight="1" x14ac:dyDescent="0.3">
      <c r="A155" s="44" t="s">
        <v>23</v>
      </c>
      <c r="C155" s="44" t="s">
        <v>85</v>
      </c>
      <c r="E155" s="44" t="s">
        <v>151</v>
      </c>
      <c r="G155" s="45" t="s">
        <v>87</v>
      </c>
      <c r="I155" s="46">
        <v>200000</v>
      </c>
      <c r="J155" s="46"/>
      <c r="K155" s="46">
        <v>6000</v>
      </c>
      <c r="L155" s="46"/>
      <c r="M155" s="47" t="s">
        <v>136</v>
      </c>
      <c r="N155" s="45"/>
      <c r="O155" s="45" t="s">
        <v>85</v>
      </c>
      <c r="P155" s="45"/>
      <c r="Q155" s="45" t="s">
        <v>87</v>
      </c>
      <c r="R155" s="45"/>
      <c r="S155" s="45" t="s">
        <v>87</v>
      </c>
      <c r="T155" s="45"/>
      <c r="U155" s="46">
        <v>0</v>
      </c>
      <c r="V155" s="46"/>
      <c r="W155" s="46">
        <v>0</v>
      </c>
      <c r="X155" s="46"/>
      <c r="Y155" s="44" t="s">
        <v>87</v>
      </c>
    </row>
    <row r="156" spans="1:25" ht="21.75" customHeight="1" x14ac:dyDescent="0.3">
      <c r="A156" s="44" t="s">
        <v>24</v>
      </c>
      <c r="C156" s="44" t="s">
        <v>85</v>
      </c>
      <c r="E156" s="44" t="s">
        <v>151</v>
      </c>
      <c r="G156" s="45" t="s">
        <v>87</v>
      </c>
      <c r="I156" s="46">
        <v>273000</v>
      </c>
      <c r="J156" s="46"/>
      <c r="K156" s="46">
        <v>7000</v>
      </c>
      <c r="L156" s="46"/>
      <c r="M156" s="47" t="s">
        <v>136</v>
      </c>
      <c r="N156" s="45"/>
      <c r="O156" s="45" t="s">
        <v>85</v>
      </c>
      <c r="P156" s="45"/>
      <c r="Q156" s="45" t="s">
        <v>87</v>
      </c>
      <c r="R156" s="45"/>
      <c r="S156" s="45" t="s">
        <v>87</v>
      </c>
      <c r="T156" s="45"/>
      <c r="U156" s="46">
        <v>0</v>
      </c>
      <c r="V156" s="46"/>
      <c r="W156" s="46">
        <v>0</v>
      </c>
      <c r="X156" s="46"/>
      <c r="Y156" s="44" t="s">
        <v>87</v>
      </c>
    </row>
    <row r="157" spans="1:25" ht="21.75" customHeight="1" x14ac:dyDescent="0.3">
      <c r="A157" s="44" t="s">
        <v>25</v>
      </c>
      <c r="C157" s="44" t="s">
        <v>85</v>
      </c>
      <c r="E157" s="44" t="s">
        <v>151</v>
      </c>
      <c r="G157" s="45" t="s">
        <v>87</v>
      </c>
      <c r="I157" s="46">
        <v>1000</v>
      </c>
      <c r="J157" s="46"/>
      <c r="K157" s="46">
        <v>7500</v>
      </c>
      <c r="L157" s="46"/>
      <c r="M157" s="47" t="s">
        <v>136</v>
      </c>
      <c r="N157" s="45"/>
      <c r="O157" s="45" t="s">
        <v>85</v>
      </c>
      <c r="P157" s="45"/>
      <c r="Q157" s="45" t="s">
        <v>87</v>
      </c>
      <c r="R157" s="45"/>
      <c r="S157" s="45" t="s">
        <v>87</v>
      </c>
      <c r="T157" s="45"/>
      <c r="U157" s="46">
        <v>0</v>
      </c>
      <c r="V157" s="46"/>
      <c r="W157" s="46">
        <v>0</v>
      </c>
      <c r="X157" s="46"/>
      <c r="Y157" s="44" t="s">
        <v>87</v>
      </c>
    </row>
    <row r="158" spans="1:25" ht="21.75" customHeight="1" x14ac:dyDescent="0.3">
      <c r="A158" s="44" t="s">
        <v>26</v>
      </c>
      <c r="C158" s="44" t="s">
        <v>85</v>
      </c>
      <c r="E158" s="44" t="s">
        <v>151</v>
      </c>
      <c r="G158" s="45" t="s">
        <v>87</v>
      </c>
      <c r="I158" s="46">
        <v>12619000</v>
      </c>
      <c r="J158" s="46"/>
      <c r="K158" s="46">
        <v>9000</v>
      </c>
      <c r="L158" s="46"/>
      <c r="M158" s="47" t="s">
        <v>136</v>
      </c>
      <c r="N158" s="45"/>
      <c r="O158" s="45" t="s">
        <v>85</v>
      </c>
      <c r="P158" s="45"/>
      <c r="Q158" s="45" t="s">
        <v>87</v>
      </c>
      <c r="R158" s="45"/>
      <c r="S158" s="45" t="s">
        <v>87</v>
      </c>
      <c r="T158" s="45"/>
      <c r="U158" s="46">
        <v>0</v>
      </c>
      <c r="V158" s="46"/>
      <c r="W158" s="46">
        <v>0</v>
      </c>
      <c r="X158" s="46"/>
      <c r="Y158" s="44" t="s">
        <v>87</v>
      </c>
    </row>
    <row r="159" spans="1:25" ht="21.75" customHeight="1" x14ac:dyDescent="0.3">
      <c r="A159" s="44" t="s">
        <v>27</v>
      </c>
      <c r="C159" s="44" t="s">
        <v>85</v>
      </c>
      <c r="E159" s="44" t="s">
        <v>151</v>
      </c>
      <c r="G159" s="45" t="s">
        <v>87</v>
      </c>
      <c r="I159" s="46">
        <v>1000</v>
      </c>
      <c r="J159" s="46"/>
      <c r="K159" s="46">
        <v>3000</v>
      </c>
      <c r="L159" s="46"/>
      <c r="M159" s="47" t="s">
        <v>141</v>
      </c>
      <c r="N159" s="45"/>
      <c r="O159" s="45" t="s">
        <v>85</v>
      </c>
      <c r="P159" s="45"/>
      <c r="Q159" s="45" t="s">
        <v>151</v>
      </c>
      <c r="R159" s="45"/>
      <c r="S159" s="45" t="s">
        <v>87</v>
      </c>
      <c r="T159" s="45"/>
      <c r="U159" s="46">
        <v>1000</v>
      </c>
      <c r="V159" s="46"/>
      <c r="W159" s="46">
        <v>3000</v>
      </c>
      <c r="X159" s="46"/>
      <c r="Y159" s="44" t="s">
        <v>141</v>
      </c>
    </row>
    <row r="160" spans="1:25" ht="21.75" customHeight="1" x14ac:dyDescent="0.3">
      <c r="A160" s="44" t="s">
        <v>28</v>
      </c>
      <c r="C160" s="44" t="s">
        <v>85</v>
      </c>
      <c r="E160" s="44" t="s">
        <v>151</v>
      </c>
      <c r="G160" s="45" t="s">
        <v>87</v>
      </c>
      <c r="I160" s="46">
        <v>6002000</v>
      </c>
      <c r="J160" s="46"/>
      <c r="K160" s="46">
        <v>3200</v>
      </c>
      <c r="L160" s="46"/>
      <c r="M160" s="47" t="s">
        <v>141</v>
      </c>
      <c r="N160" s="45"/>
      <c r="O160" s="45" t="s">
        <v>85</v>
      </c>
      <c r="P160" s="45"/>
      <c r="Q160" s="45" t="s">
        <v>151</v>
      </c>
      <c r="R160" s="45"/>
      <c r="S160" s="45" t="s">
        <v>87</v>
      </c>
      <c r="T160" s="45"/>
      <c r="U160" s="46">
        <v>6003000</v>
      </c>
      <c r="V160" s="46"/>
      <c r="W160" s="46">
        <v>3200</v>
      </c>
      <c r="X160" s="46"/>
      <c r="Y160" s="44" t="s">
        <v>141</v>
      </c>
    </row>
    <row r="161" spans="1:25" ht="21.75" customHeight="1" x14ac:dyDescent="0.3">
      <c r="A161" s="44" t="s">
        <v>29</v>
      </c>
      <c r="C161" s="44" t="s">
        <v>85</v>
      </c>
      <c r="E161" s="44" t="s">
        <v>151</v>
      </c>
      <c r="G161" s="45" t="s">
        <v>87</v>
      </c>
      <c r="I161" s="46">
        <v>2000</v>
      </c>
      <c r="J161" s="46"/>
      <c r="K161" s="46">
        <v>3400</v>
      </c>
      <c r="L161" s="46"/>
      <c r="M161" s="47" t="s">
        <v>141</v>
      </c>
      <c r="N161" s="45"/>
      <c r="O161" s="45" t="s">
        <v>85</v>
      </c>
      <c r="P161" s="45"/>
      <c r="Q161" s="45" t="s">
        <v>151</v>
      </c>
      <c r="R161" s="45"/>
      <c r="S161" s="45" t="s">
        <v>87</v>
      </c>
      <c r="T161" s="45"/>
      <c r="U161" s="46">
        <v>4004000</v>
      </c>
      <c r="V161" s="46"/>
      <c r="W161" s="46">
        <v>3400</v>
      </c>
      <c r="X161" s="46"/>
      <c r="Y161" s="44" t="s">
        <v>141</v>
      </c>
    </row>
    <row r="162" spans="1:25" ht="21.75" customHeight="1" x14ac:dyDescent="0.3">
      <c r="A162" s="44" t="s">
        <v>30</v>
      </c>
      <c r="C162" s="44" t="s">
        <v>85</v>
      </c>
      <c r="E162" s="44" t="s">
        <v>151</v>
      </c>
      <c r="G162" s="45" t="s">
        <v>87</v>
      </c>
      <c r="I162" s="46">
        <v>101000</v>
      </c>
      <c r="J162" s="46"/>
      <c r="K162" s="46">
        <v>13000</v>
      </c>
      <c r="L162" s="46"/>
      <c r="M162" s="47" t="s">
        <v>250</v>
      </c>
      <c r="N162" s="45"/>
      <c r="O162" s="45" t="s">
        <v>85</v>
      </c>
      <c r="P162" s="45"/>
      <c r="Q162" s="45" t="s">
        <v>87</v>
      </c>
      <c r="R162" s="45"/>
      <c r="S162" s="45" t="s">
        <v>87</v>
      </c>
      <c r="T162" s="45"/>
      <c r="U162" s="46">
        <v>0</v>
      </c>
      <c r="V162" s="46"/>
      <c r="W162" s="46">
        <v>0</v>
      </c>
      <c r="X162" s="46"/>
      <c r="Y162" s="44" t="s">
        <v>87</v>
      </c>
    </row>
    <row r="163" spans="1:25" ht="21.75" customHeight="1" x14ac:dyDescent="0.3">
      <c r="A163" s="44" t="s">
        <v>62</v>
      </c>
      <c r="C163" s="44" t="s">
        <v>85</v>
      </c>
      <c r="E163" s="44" t="s">
        <v>87</v>
      </c>
      <c r="G163" s="45" t="s">
        <v>87</v>
      </c>
      <c r="I163" s="46">
        <v>0</v>
      </c>
      <c r="J163" s="46"/>
      <c r="K163" s="46">
        <v>0</v>
      </c>
      <c r="L163" s="46"/>
      <c r="M163" s="47" t="s">
        <v>87</v>
      </c>
      <c r="N163" s="45"/>
      <c r="O163" s="45" t="s">
        <v>85</v>
      </c>
      <c r="P163" s="45"/>
      <c r="Q163" s="45" t="s">
        <v>151</v>
      </c>
      <c r="R163" s="45"/>
      <c r="S163" s="45" t="s">
        <v>87</v>
      </c>
      <c r="T163" s="45"/>
      <c r="U163" s="46">
        <v>6000000</v>
      </c>
      <c r="V163" s="46"/>
      <c r="W163" s="46">
        <v>40000</v>
      </c>
      <c r="X163" s="46"/>
      <c r="Y163" s="44" t="s">
        <v>202</v>
      </c>
    </row>
    <row r="164" spans="1:25" ht="21.75" customHeight="1" x14ac:dyDescent="0.3">
      <c r="A164" s="44" t="s">
        <v>56</v>
      </c>
      <c r="C164" s="44" t="s">
        <v>85</v>
      </c>
      <c r="E164" s="44" t="s">
        <v>87</v>
      </c>
      <c r="G164" s="45" t="s">
        <v>87</v>
      </c>
      <c r="I164" s="46">
        <v>0</v>
      </c>
      <c r="J164" s="46"/>
      <c r="K164" s="46">
        <v>0</v>
      </c>
      <c r="L164" s="46"/>
      <c r="M164" s="47" t="s">
        <v>87</v>
      </c>
      <c r="N164" s="45"/>
      <c r="O164" s="45" t="s">
        <v>85</v>
      </c>
      <c r="P164" s="45"/>
      <c r="Q164" s="45" t="s">
        <v>151</v>
      </c>
      <c r="R164" s="45"/>
      <c r="S164" s="45" t="s">
        <v>87</v>
      </c>
      <c r="T164" s="45"/>
      <c r="U164" s="46">
        <v>100000</v>
      </c>
      <c r="V164" s="46"/>
      <c r="W164" s="46">
        <v>45000</v>
      </c>
      <c r="X164" s="46"/>
      <c r="Y164" s="44" t="s">
        <v>202</v>
      </c>
    </row>
    <row r="165" spans="1:25" ht="21.75" customHeight="1" x14ac:dyDescent="0.3">
      <c r="A165" s="44" t="s">
        <v>73</v>
      </c>
      <c r="C165" s="44" t="s">
        <v>85</v>
      </c>
      <c r="E165" s="44" t="s">
        <v>87</v>
      </c>
      <c r="G165" s="45" t="s">
        <v>87</v>
      </c>
      <c r="I165" s="46">
        <v>0</v>
      </c>
      <c r="J165" s="46"/>
      <c r="K165" s="46">
        <v>0</v>
      </c>
      <c r="L165" s="46"/>
      <c r="M165" s="47" t="s">
        <v>87</v>
      </c>
      <c r="N165" s="45"/>
      <c r="O165" s="45" t="s">
        <v>85</v>
      </c>
      <c r="P165" s="45"/>
      <c r="Q165" s="45" t="s">
        <v>151</v>
      </c>
      <c r="R165" s="45"/>
      <c r="S165" s="45" t="s">
        <v>87</v>
      </c>
      <c r="T165" s="45"/>
      <c r="U165" s="46">
        <v>600000</v>
      </c>
      <c r="V165" s="46"/>
      <c r="W165" s="46">
        <v>18000</v>
      </c>
      <c r="X165" s="46"/>
      <c r="Y165" s="44" t="s">
        <v>115</v>
      </c>
    </row>
    <row r="166" spans="1:25" ht="21.75" customHeight="1" x14ac:dyDescent="0.3">
      <c r="A166" s="44" t="s">
        <v>58</v>
      </c>
      <c r="C166" s="44" t="s">
        <v>85</v>
      </c>
      <c r="E166" s="44" t="s">
        <v>87</v>
      </c>
      <c r="G166" s="45" t="s">
        <v>87</v>
      </c>
      <c r="I166" s="46">
        <v>0</v>
      </c>
      <c r="J166" s="46"/>
      <c r="K166" s="46">
        <v>0</v>
      </c>
      <c r="L166" s="46"/>
      <c r="M166" s="47" t="s">
        <v>87</v>
      </c>
      <c r="N166" s="45"/>
      <c r="O166" s="45" t="s">
        <v>85</v>
      </c>
      <c r="P166" s="45"/>
      <c r="Q166" s="45" t="s">
        <v>151</v>
      </c>
      <c r="R166" s="45"/>
      <c r="S166" s="45" t="s">
        <v>87</v>
      </c>
      <c r="T166" s="45"/>
      <c r="U166" s="46">
        <v>766000</v>
      </c>
      <c r="V166" s="46"/>
      <c r="W166" s="46">
        <v>17000</v>
      </c>
      <c r="X166" s="46"/>
      <c r="Y166" s="44" t="s">
        <v>244</v>
      </c>
    </row>
    <row r="167" spans="1:25" ht="21.75" customHeight="1" x14ac:dyDescent="0.3">
      <c r="A167" s="44" t="s">
        <v>59</v>
      </c>
      <c r="C167" s="44" t="s">
        <v>85</v>
      </c>
      <c r="E167" s="44" t="s">
        <v>87</v>
      </c>
      <c r="G167" s="45" t="s">
        <v>87</v>
      </c>
      <c r="I167" s="46">
        <v>0</v>
      </c>
      <c r="J167" s="46"/>
      <c r="K167" s="46">
        <v>0</v>
      </c>
      <c r="L167" s="46"/>
      <c r="M167" s="47" t="s">
        <v>87</v>
      </c>
      <c r="N167" s="45"/>
      <c r="O167" s="45" t="s">
        <v>85</v>
      </c>
      <c r="P167" s="45"/>
      <c r="Q167" s="45" t="s">
        <v>151</v>
      </c>
      <c r="R167" s="45"/>
      <c r="S167" s="45" t="s">
        <v>87</v>
      </c>
      <c r="T167" s="45"/>
      <c r="U167" s="46">
        <v>2000</v>
      </c>
      <c r="V167" s="46"/>
      <c r="W167" s="46">
        <v>18000</v>
      </c>
      <c r="X167" s="46"/>
      <c r="Y167" s="44" t="s">
        <v>244</v>
      </c>
    </row>
    <row r="168" spans="1:25" ht="21.75" customHeight="1" x14ac:dyDescent="0.3">
      <c r="A168" s="44" t="s">
        <v>60</v>
      </c>
      <c r="C168" s="44" t="s">
        <v>85</v>
      </c>
      <c r="E168" s="44" t="s">
        <v>87</v>
      </c>
      <c r="G168" s="45" t="s">
        <v>87</v>
      </c>
      <c r="I168" s="46">
        <v>0</v>
      </c>
      <c r="J168" s="46"/>
      <c r="K168" s="46">
        <v>0</v>
      </c>
      <c r="L168" s="46"/>
      <c r="M168" s="47" t="s">
        <v>87</v>
      </c>
      <c r="N168" s="45"/>
      <c r="O168" s="45" t="s">
        <v>85</v>
      </c>
      <c r="P168" s="45"/>
      <c r="Q168" s="45" t="s">
        <v>151</v>
      </c>
      <c r="R168" s="45"/>
      <c r="S168" s="45" t="s">
        <v>87</v>
      </c>
      <c r="T168" s="45"/>
      <c r="U168" s="46">
        <v>44000</v>
      </c>
      <c r="V168" s="46"/>
      <c r="W168" s="46">
        <v>19000</v>
      </c>
      <c r="X168" s="46"/>
      <c r="Y168" s="44" t="s">
        <v>244</v>
      </c>
    </row>
    <row r="169" spans="1:25" ht="21.75" customHeight="1" x14ac:dyDescent="0.3">
      <c r="A169" s="44" t="s">
        <v>74</v>
      </c>
      <c r="C169" s="44" t="s">
        <v>85</v>
      </c>
      <c r="E169" s="44" t="s">
        <v>87</v>
      </c>
      <c r="G169" s="45" t="s">
        <v>87</v>
      </c>
      <c r="I169" s="46">
        <v>0</v>
      </c>
      <c r="J169" s="46"/>
      <c r="K169" s="46">
        <v>0</v>
      </c>
      <c r="L169" s="46"/>
      <c r="M169" s="47" t="s">
        <v>87</v>
      </c>
      <c r="N169" s="45"/>
      <c r="O169" s="45" t="s">
        <v>85</v>
      </c>
      <c r="P169" s="45"/>
      <c r="Q169" s="45" t="s">
        <v>151</v>
      </c>
      <c r="R169" s="45"/>
      <c r="S169" s="45" t="s">
        <v>87</v>
      </c>
      <c r="T169" s="45"/>
      <c r="U169" s="46">
        <v>3184000</v>
      </c>
      <c r="V169" s="46"/>
      <c r="W169" s="46">
        <v>11000</v>
      </c>
      <c r="X169" s="46"/>
      <c r="Y169" s="44" t="s">
        <v>124</v>
      </c>
    </row>
    <row r="170" spans="1:25" ht="21.75" customHeight="1" x14ac:dyDescent="0.3">
      <c r="A170" s="44" t="s">
        <v>66</v>
      </c>
      <c r="C170" s="44" t="s">
        <v>85</v>
      </c>
      <c r="E170" s="44" t="s">
        <v>87</v>
      </c>
      <c r="G170" s="45" t="s">
        <v>87</v>
      </c>
      <c r="I170" s="46">
        <v>0</v>
      </c>
      <c r="J170" s="46"/>
      <c r="K170" s="46">
        <v>0</v>
      </c>
      <c r="L170" s="46"/>
      <c r="M170" s="47" t="s">
        <v>87</v>
      </c>
      <c r="N170" s="45"/>
      <c r="O170" s="45" t="s">
        <v>85</v>
      </c>
      <c r="P170" s="45"/>
      <c r="Q170" s="45" t="s">
        <v>151</v>
      </c>
      <c r="R170" s="45"/>
      <c r="S170" s="45" t="s">
        <v>87</v>
      </c>
      <c r="T170" s="45"/>
      <c r="U170" s="46">
        <v>3138000</v>
      </c>
      <c r="V170" s="46"/>
      <c r="W170" s="46">
        <v>11000</v>
      </c>
      <c r="X170" s="46"/>
      <c r="Y170" s="44" t="s">
        <v>202</v>
      </c>
    </row>
    <row r="171" spans="1:25" ht="21.75" customHeight="1" x14ac:dyDescent="0.3">
      <c r="A171" s="44" t="s">
        <v>57</v>
      </c>
      <c r="C171" s="44" t="s">
        <v>85</v>
      </c>
      <c r="E171" s="44" t="s">
        <v>87</v>
      </c>
      <c r="G171" s="45" t="s">
        <v>87</v>
      </c>
      <c r="I171" s="46">
        <v>0</v>
      </c>
      <c r="J171" s="46"/>
      <c r="K171" s="46">
        <v>0</v>
      </c>
      <c r="L171" s="46"/>
      <c r="M171" s="47" t="s">
        <v>87</v>
      </c>
      <c r="N171" s="45"/>
      <c r="O171" s="45" t="s">
        <v>85</v>
      </c>
      <c r="P171" s="45"/>
      <c r="Q171" s="45" t="s">
        <v>151</v>
      </c>
      <c r="R171" s="45"/>
      <c r="S171" s="45" t="s">
        <v>87</v>
      </c>
      <c r="T171" s="45"/>
      <c r="U171" s="46">
        <v>6051000</v>
      </c>
      <c r="V171" s="46"/>
      <c r="W171" s="46">
        <v>10000</v>
      </c>
      <c r="X171" s="46"/>
      <c r="Y171" s="44" t="s">
        <v>90</v>
      </c>
    </row>
    <row r="172" spans="1:25" ht="21.75" customHeight="1" x14ac:dyDescent="0.3">
      <c r="A172" s="44" t="s">
        <v>63</v>
      </c>
      <c r="C172" s="44" t="s">
        <v>85</v>
      </c>
      <c r="E172" s="44" t="s">
        <v>87</v>
      </c>
      <c r="G172" s="45" t="s">
        <v>87</v>
      </c>
      <c r="I172" s="46">
        <v>0</v>
      </c>
      <c r="J172" s="46"/>
      <c r="K172" s="46">
        <v>0</v>
      </c>
      <c r="L172" s="46"/>
      <c r="M172" s="47" t="s">
        <v>87</v>
      </c>
      <c r="N172" s="45"/>
      <c r="O172" s="45" t="s">
        <v>85</v>
      </c>
      <c r="P172" s="45"/>
      <c r="Q172" s="45" t="s">
        <v>151</v>
      </c>
      <c r="R172" s="45"/>
      <c r="S172" s="45" t="s">
        <v>87</v>
      </c>
      <c r="T172" s="45"/>
      <c r="U172" s="46">
        <v>1490000</v>
      </c>
      <c r="V172" s="46"/>
      <c r="W172" s="46">
        <v>8000</v>
      </c>
      <c r="X172" s="46"/>
      <c r="Y172" s="44" t="s">
        <v>88</v>
      </c>
    </row>
    <row r="173" spans="1:25" ht="21.75" customHeight="1" x14ac:dyDescent="0.3">
      <c r="A173" s="44" t="s">
        <v>70</v>
      </c>
      <c r="C173" s="44" t="s">
        <v>85</v>
      </c>
      <c r="E173" s="44" t="s">
        <v>87</v>
      </c>
      <c r="G173" s="45" t="s">
        <v>87</v>
      </c>
      <c r="I173" s="46">
        <v>0</v>
      </c>
      <c r="J173" s="46"/>
      <c r="K173" s="46">
        <v>0</v>
      </c>
      <c r="L173" s="46"/>
      <c r="M173" s="47" t="s">
        <v>87</v>
      </c>
      <c r="N173" s="45"/>
      <c r="O173" s="45" t="s">
        <v>85</v>
      </c>
      <c r="P173" s="45"/>
      <c r="Q173" s="45" t="s">
        <v>151</v>
      </c>
      <c r="R173" s="45"/>
      <c r="S173" s="45" t="s">
        <v>87</v>
      </c>
      <c r="T173" s="45"/>
      <c r="U173" s="46">
        <v>2001000</v>
      </c>
      <c r="V173" s="46"/>
      <c r="W173" s="46">
        <v>8000</v>
      </c>
      <c r="X173" s="46"/>
      <c r="Y173" s="44" t="s">
        <v>90</v>
      </c>
    </row>
    <row r="174" spans="1:25" ht="21.75" customHeight="1" x14ac:dyDescent="0.3">
      <c r="A174" s="44" t="s">
        <v>61</v>
      </c>
      <c r="C174" s="44" t="s">
        <v>85</v>
      </c>
      <c r="E174" s="44" t="s">
        <v>87</v>
      </c>
      <c r="G174" s="45" t="s">
        <v>87</v>
      </c>
      <c r="I174" s="46">
        <v>0</v>
      </c>
      <c r="J174" s="46"/>
      <c r="K174" s="46">
        <v>0</v>
      </c>
      <c r="L174" s="46"/>
      <c r="M174" s="47" t="s">
        <v>87</v>
      </c>
      <c r="N174" s="45"/>
      <c r="O174" s="45" t="s">
        <v>85</v>
      </c>
      <c r="P174" s="45"/>
      <c r="Q174" s="45" t="s">
        <v>151</v>
      </c>
      <c r="R174" s="45"/>
      <c r="S174" s="45" t="s">
        <v>87</v>
      </c>
      <c r="T174" s="45"/>
      <c r="U174" s="46">
        <v>5052000</v>
      </c>
      <c r="V174" s="46"/>
      <c r="W174" s="46">
        <v>3400</v>
      </c>
      <c r="X174" s="46"/>
      <c r="Y174" s="44" t="s">
        <v>199</v>
      </c>
    </row>
    <row r="175" spans="1:25" ht="21.75" customHeight="1" x14ac:dyDescent="0.3">
      <c r="A175" s="44" t="s">
        <v>67</v>
      </c>
      <c r="C175" s="44" t="s">
        <v>85</v>
      </c>
      <c r="E175" s="44" t="s">
        <v>87</v>
      </c>
      <c r="G175" s="45" t="s">
        <v>87</v>
      </c>
      <c r="I175" s="46">
        <v>0</v>
      </c>
      <c r="J175" s="46"/>
      <c r="K175" s="46">
        <v>0</v>
      </c>
      <c r="L175" s="46"/>
      <c r="M175" s="47" t="s">
        <v>87</v>
      </c>
      <c r="N175" s="45"/>
      <c r="O175" s="45" t="s">
        <v>85</v>
      </c>
      <c r="P175" s="45"/>
      <c r="Q175" s="45" t="s">
        <v>151</v>
      </c>
      <c r="R175" s="45"/>
      <c r="S175" s="45" t="s">
        <v>87</v>
      </c>
      <c r="T175" s="45"/>
      <c r="U175" s="46">
        <v>3000000</v>
      </c>
      <c r="V175" s="46"/>
      <c r="W175" s="46">
        <v>4000</v>
      </c>
      <c r="X175" s="46"/>
      <c r="Y175" s="44" t="s">
        <v>199</v>
      </c>
    </row>
    <row r="176" spans="1:25" ht="21.75" customHeight="1" x14ac:dyDescent="0.3">
      <c r="A176" s="44" t="s">
        <v>64</v>
      </c>
      <c r="C176" s="44" t="s">
        <v>201</v>
      </c>
      <c r="E176" s="44" t="s">
        <v>87</v>
      </c>
      <c r="G176" s="45" t="s">
        <v>87</v>
      </c>
      <c r="I176" s="46">
        <v>0</v>
      </c>
      <c r="J176" s="46"/>
      <c r="K176" s="46">
        <v>0</v>
      </c>
      <c r="L176" s="46"/>
      <c r="M176" s="47" t="s">
        <v>87</v>
      </c>
      <c r="N176" s="45"/>
      <c r="O176" s="45" t="s">
        <v>201</v>
      </c>
      <c r="P176" s="45"/>
      <c r="Q176" s="45" t="s">
        <v>151</v>
      </c>
      <c r="R176" s="45"/>
      <c r="S176" s="45" t="s">
        <v>87</v>
      </c>
      <c r="T176" s="45"/>
      <c r="U176" s="46">
        <v>11795000</v>
      </c>
      <c r="V176" s="46"/>
      <c r="W176" s="46">
        <v>2400</v>
      </c>
      <c r="X176" s="46"/>
      <c r="Y176" s="44" t="s">
        <v>166</v>
      </c>
    </row>
    <row r="177" spans="1:25" ht="21.75" customHeight="1" x14ac:dyDescent="0.3">
      <c r="A177" s="44" t="s">
        <v>72</v>
      </c>
      <c r="C177" s="44" t="s">
        <v>201</v>
      </c>
      <c r="E177" s="44" t="s">
        <v>87</v>
      </c>
      <c r="G177" s="45" t="s">
        <v>87</v>
      </c>
      <c r="I177" s="46">
        <v>0</v>
      </c>
      <c r="J177" s="46"/>
      <c r="K177" s="46">
        <v>0</v>
      </c>
      <c r="L177" s="46"/>
      <c r="M177" s="47" t="s">
        <v>87</v>
      </c>
      <c r="N177" s="45"/>
      <c r="O177" s="45" t="s">
        <v>201</v>
      </c>
      <c r="P177" s="45"/>
      <c r="Q177" s="45" t="s">
        <v>151</v>
      </c>
      <c r="R177" s="45"/>
      <c r="S177" s="45" t="s">
        <v>87</v>
      </c>
      <c r="T177" s="45"/>
      <c r="U177" s="46">
        <v>3000000</v>
      </c>
      <c r="V177" s="46"/>
      <c r="W177" s="46">
        <v>12000</v>
      </c>
      <c r="X177" s="46"/>
      <c r="Y177" s="44" t="s">
        <v>202</v>
      </c>
    </row>
    <row r="178" spans="1:25" ht="21.75" customHeight="1" x14ac:dyDescent="0.3">
      <c r="A178" s="172">
        <v>3</v>
      </c>
      <c r="B178" s="172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  <c r="U178" s="172"/>
      <c r="V178" s="172"/>
      <c r="W178" s="172"/>
      <c r="X178" s="172"/>
      <c r="Y178" s="172"/>
    </row>
    <row r="179" spans="1:25" ht="21.75" customHeight="1" x14ac:dyDescent="0.3"/>
    <row r="180" spans="1:25" ht="21.75" customHeight="1" x14ac:dyDescent="0.3"/>
    <row r="181" spans="1:25" ht="21.75" customHeight="1" x14ac:dyDescent="0.3"/>
    <row r="182" spans="1:25" ht="21.75" customHeight="1" x14ac:dyDescent="0.3"/>
    <row r="183" spans="1:25" ht="21.75" customHeight="1" x14ac:dyDescent="0.3"/>
    <row r="184" spans="1:25" ht="21.75" customHeight="1" x14ac:dyDescent="0.3"/>
    <row r="185" spans="1:25" ht="21.75" customHeight="1" x14ac:dyDescent="0.3"/>
    <row r="186" spans="1:25" ht="21.75" customHeight="1" x14ac:dyDescent="0.3"/>
    <row r="187" spans="1:25" ht="21.75" customHeight="1" x14ac:dyDescent="0.3"/>
    <row r="188" spans="1:25" ht="21.75" customHeight="1" x14ac:dyDescent="0.3"/>
    <row r="189" spans="1:25" ht="21.75" customHeight="1" x14ac:dyDescent="0.3"/>
    <row r="190" spans="1:25" ht="21.75" customHeight="1" x14ac:dyDescent="0.3"/>
    <row r="191" spans="1:25" ht="21.75" customHeight="1" x14ac:dyDescent="0.3"/>
    <row r="192" spans="1:25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</sheetData>
  <mergeCells count="12">
    <mergeCell ref="A178:Y178"/>
    <mergeCell ref="C91:M91"/>
    <mergeCell ref="O91:Y91"/>
    <mergeCell ref="A89:Y89"/>
    <mergeCell ref="A87:Y87"/>
    <mergeCell ref="A88:Y88"/>
    <mergeCell ref="A86:Y86"/>
    <mergeCell ref="A1:Y1"/>
    <mergeCell ref="A2:Y2"/>
    <mergeCell ref="A3:Y3"/>
    <mergeCell ref="C6:M6"/>
    <mergeCell ref="O6:Y6"/>
  </mergeCells>
  <pageMargins left="0.39" right="0.39" top="0.39" bottom="0.39" header="0" footer="0"/>
  <pageSetup scale="41" fitToHeight="0" orientation="portrait" r:id="rId1"/>
  <rowBreaks count="1" manualBreakCount="1">
    <brk id="86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20"/>
  <sheetViews>
    <sheetView rightToLeft="1" view="pageBreakPreview" zoomScale="98" zoomScaleNormal="100" zoomScaleSheetLayoutView="98" workbookViewId="0">
      <selection activeCell="AF22" sqref="AF16:AF22"/>
    </sheetView>
  </sheetViews>
  <sheetFormatPr defaultRowHeight="15" x14ac:dyDescent="0.2"/>
  <cols>
    <col min="1" max="1" width="5.85546875" style="75" bestFit="1" customWidth="1"/>
    <col min="2" max="2" width="24" style="75" customWidth="1"/>
    <col min="3" max="3" width="1.28515625" style="75" customWidth="1"/>
    <col min="4" max="4" width="10.42578125" style="83" customWidth="1"/>
    <col min="5" max="5" width="1.28515625" style="83" customWidth="1"/>
    <col min="6" max="6" width="11.140625" style="83" customWidth="1"/>
    <col min="7" max="7" width="1.28515625" style="75" customWidth="1"/>
    <col min="8" max="8" width="11.5703125" style="75" customWidth="1"/>
    <col min="9" max="9" width="1.28515625" style="75" customWidth="1"/>
    <col min="10" max="10" width="11.140625" style="75" customWidth="1"/>
    <col min="11" max="11" width="1.28515625" style="75" customWidth="1"/>
    <col min="12" max="12" width="7.42578125" style="75" customWidth="1"/>
    <col min="13" max="13" width="1.28515625" style="75" customWidth="1"/>
    <col min="14" max="14" width="10" style="75" bestFit="1" customWidth="1"/>
    <col min="15" max="15" width="1.28515625" style="75" customWidth="1"/>
    <col min="16" max="16" width="17.85546875" style="75" bestFit="1" customWidth="1"/>
    <col min="17" max="17" width="1.28515625" style="75" customWidth="1"/>
    <col min="18" max="18" width="18.140625" style="75" bestFit="1" customWidth="1"/>
    <col min="19" max="19" width="1.28515625" style="75" customWidth="1"/>
    <col min="20" max="20" width="8.42578125" style="75" bestFit="1" customWidth="1"/>
    <col min="21" max="21" width="1.28515625" style="75" customWidth="1"/>
    <col min="22" max="22" width="16.42578125" style="75" bestFit="1" customWidth="1"/>
    <col min="23" max="23" width="1.28515625" style="75" customWidth="1"/>
    <col min="24" max="24" width="8.42578125" style="75" bestFit="1" customWidth="1"/>
    <col min="25" max="25" width="1.28515625" style="75" customWidth="1"/>
    <col min="26" max="26" width="16.42578125" style="75" bestFit="1" customWidth="1"/>
    <col min="27" max="27" width="1.28515625" style="75" customWidth="1"/>
    <col min="28" max="28" width="8.42578125" style="75" bestFit="1" customWidth="1"/>
    <col min="29" max="29" width="1.28515625" style="75" customWidth="1"/>
    <col min="30" max="30" width="10" style="75" customWidth="1"/>
    <col min="31" max="31" width="1.28515625" style="75" customWidth="1"/>
    <col min="32" max="32" width="20.5703125" style="75" bestFit="1" customWidth="1"/>
    <col min="33" max="33" width="1.28515625" style="75" customWidth="1"/>
    <col min="34" max="34" width="16.28515625" style="75" bestFit="1" customWidth="1"/>
    <col min="35" max="35" width="1.28515625" style="75" customWidth="1"/>
    <col min="36" max="36" width="8.85546875" style="75" customWidth="1"/>
    <col min="37" max="37" width="0.28515625" style="75" customWidth="1"/>
    <col min="38" max="16384" width="9.140625" style="75"/>
  </cols>
  <sheetData>
    <row r="1" spans="1:36" ht="2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</row>
    <row r="2" spans="1:36" ht="21" x14ac:dyDescent="0.2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</row>
    <row r="3" spans="1:36" ht="21" x14ac:dyDescent="0.2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</row>
    <row r="5" spans="1:36" ht="21" x14ac:dyDescent="0.2">
      <c r="A5" s="76" t="s">
        <v>251</v>
      </c>
      <c r="B5" s="177" t="s">
        <v>252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</row>
    <row r="6" spans="1:36" ht="21" x14ac:dyDescent="0.2">
      <c r="A6" s="178" t="s">
        <v>253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 t="s">
        <v>7</v>
      </c>
      <c r="O6" s="178"/>
      <c r="P6" s="178"/>
      <c r="Q6" s="178"/>
      <c r="R6" s="178"/>
      <c r="S6" s="77"/>
      <c r="T6" s="178" t="s">
        <v>8</v>
      </c>
      <c r="U6" s="178"/>
      <c r="V6" s="178"/>
      <c r="W6" s="178"/>
      <c r="X6" s="178"/>
      <c r="Y6" s="178"/>
      <c r="Z6" s="178"/>
      <c r="AA6" s="77"/>
      <c r="AB6" s="178" t="s">
        <v>9</v>
      </c>
      <c r="AC6" s="178"/>
      <c r="AD6" s="178"/>
      <c r="AE6" s="178"/>
      <c r="AF6" s="178"/>
      <c r="AG6" s="178"/>
      <c r="AH6" s="178"/>
      <c r="AI6" s="178"/>
      <c r="AJ6" s="178"/>
    </row>
    <row r="7" spans="1:36" ht="21" x14ac:dyDescent="0.2">
      <c r="A7" s="78"/>
      <c r="B7" s="78"/>
      <c r="C7" s="78"/>
      <c r="D7" s="79"/>
      <c r="E7" s="79"/>
      <c r="F7" s="79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7"/>
      <c r="T7" s="167" t="s">
        <v>10</v>
      </c>
      <c r="U7" s="167"/>
      <c r="V7" s="167"/>
      <c r="W7" s="78"/>
      <c r="X7" s="167" t="s">
        <v>11</v>
      </c>
      <c r="Y7" s="167"/>
      <c r="Z7" s="167"/>
      <c r="AA7" s="77"/>
      <c r="AB7" s="78"/>
      <c r="AC7" s="78"/>
      <c r="AD7" s="78"/>
      <c r="AE7" s="78"/>
      <c r="AF7" s="78"/>
      <c r="AG7" s="78"/>
      <c r="AH7" s="78"/>
      <c r="AI7" s="78"/>
      <c r="AJ7" s="78"/>
    </row>
    <row r="8" spans="1:36" ht="58.5" customHeight="1" x14ac:dyDescent="0.2">
      <c r="A8" s="178" t="s">
        <v>254</v>
      </c>
      <c r="B8" s="178"/>
      <c r="C8" s="77"/>
      <c r="D8" s="14" t="s">
        <v>255</v>
      </c>
      <c r="E8" s="80"/>
      <c r="F8" s="90" t="s">
        <v>256</v>
      </c>
      <c r="G8" s="77"/>
      <c r="H8" s="14" t="s">
        <v>257</v>
      </c>
      <c r="I8" s="77"/>
      <c r="J8" s="14" t="s">
        <v>258</v>
      </c>
      <c r="K8" s="77"/>
      <c r="L8" s="90" t="s">
        <v>259</v>
      </c>
      <c r="M8" s="77"/>
      <c r="N8" s="2" t="s">
        <v>13</v>
      </c>
      <c r="O8" s="77"/>
      <c r="P8" s="2" t="s">
        <v>14</v>
      </c>
      <c r="Q8" s="77"/>
      <c r="R8" s="2" t="s">
        <v>15</v>
      </c>
      <c r="S8" s="77"/>
      <c r="T8" s="4" t="s">
        <v>13</v>
      </c>
      <c r="U8" s="78"/>
      <c r="V8" s="4" t="s">
        <v>14</v>
      </c>
      <c r="W8" s="77"/>
      <c r="X8" s="4" t="s">
        <v>13</v>
      </c>
      <c r="Y8" s="78"/>
      <c r="Z8" s="4" t="s">
        <v>16</v>
      </c>
      <c r="AA8" s="77"/>
      <c r="AB8" s="2" t="s">
        <v>13</v>
      </c>
      <c r="AC8" s="77"/>
      <c r="AD8" s="14" t="s">
        <v>17</v>
      </c>
      <c r="AE8" s="77"/>
      <c r="AF8" s="2" t="s">
        <v>14</v>
      </c>
      <c r="AG8" s="77"/>
      <c r="AH8" s="2" t="s">
        <v>15</v>
      </c>
      <c r="AI8" s="77"/>
      <c r="AJ8" s="91" t="s">
        <v>18</v>
      </c>
    </row>
    <row r="9" spans="1:36" ht="18.75" x14ac:dyDescent="0.2">
      <c r="A9" s="168" t="s">
        <v>260</v>
      </c>
      <c r="B9" s="168"/>
      <c r="C9" s="77"/>
      <c r="D9" s="81" t="s">
        <v>261</v>
      </c>
      <c r="E9" s="80"/>
      <c r="F9" s="81" t="s">
        <v>261</v>
      </c>
      <c r="G9" s="77"/>
      <c r="H9" s="5" t="s">
        <v>262</v>
      </c>
      <c r="I9" s="77"/>
      <c r="J9" s="5" t="s">
        <v>263</v>
      </c>
      <c r="K9" s="77"/>
      <c r="L9" s="84">
        <v>23</v>
      </c>
      <c r="M9" s="77"/>
      <c r="N9" s="6">
        <v>71000</v>
      </c>
      <c r="O9" s="77"/>
      <c r="P9" s="6">
        <v>71012868750</v>
      </c>
      <c r="Q9" s="77"/>
      <c r="R9" s="6">
        <v>70987131250</v>
      </c>
      <c r="S9" s="77"/>
      <c r="T9" s="6">
        <v>300000</v>
      </c>
      <c r="U9" s="77"/>
      <c r="V9" s="6">
        <v>300054375000</v>
      </c>
      <c r="W9" s="77"/>
      <c r="X9" s="84">
        <v>0</v>
      </c>
      <c r="Y9" s="80"/>
      <c r="Z9" s="84">
        <v>0</v>
      </c>
      <c r="AA9" s="77"/>
      <c r="AB9" s="6">
        <v>371000</v>
      </c>
      <c r="AC9" s="77"/>
      <c r="AD9" s="6">
        <v>900000</v>
      </c>
      <c r="AE9" s="77"/>
      <c r="AF9" s="6">
        <v>371067243750</v>
      </c>
      <c r="AG9" s="77"/>
      <c r="AH9" s="6">
        <v>333839480625</v>
      </c>
      <c r="AI9" s="77"/>
      <c r="AJ9" s="87">
        <f>AH9/سهام!$AC$9</f>
        <v>7.7981128719728773E-2</v>
      </c>
    </row>
    <row r="10" spans="1:36" ht="18.75" x14ac:dyDescent="0.2">
      <c r="A10" s="163" t="s">
        <v>264</v>
      </c>
      <c r="B10" s="163"/>
      <c r="C10" s="77"/>
      <c r="D10" s="72" t="s">
        <v>261</v>
      </c>
      <c r="E10" s="80"/>
      <c r="F10" s="72" t="s">
        <v>261</v>
      </c>
      <c r="G10" s="77"/>
      <c r="H10" s="7" t="s">
        <v>265</v>
      </c>
      <c r="I10" s="77"/>
      <c r="J10" s="7" t="s">
        <v>266</v>
      </c>
      <c r="K10" s="77"/>
      <c r="L10" s="85">
        <v>23</v>
      </c>
      <c r="M10" s="77"/>
      <c r="N10" s="8">
        <v>380000</v>
      </c>
      <c r="O10" s="77"/>
      <c r="P10" s="8">
        <v>380056473416</v>
      </c>
      <c r="Q10" s="77"/>
      <c r="R10" s="8">
        <v>399927280039</v>
      </c>
      <c r="S10" s="77"/>
      <c r="T10" s="85">
        <v>0</v>
      </c>
      <c r="U10" s="80"/>
      <c r="V10" s="85">
        <v>0</v>
      </c>
      <c r="W10" s="77"/>
      <c r="X10" s="8">
        <v>380000</v>
      </c>
      <c r="Y10" s="77"/>
      <c r="Z10" s="8">
        <v>379931125000</v>
      </c>
      <c r="AA10" s="77"/>
      <c r="AB10" s="85">
        <v>0</v>
      </c>
      <c r="AC10" s="80"/>
      <c r="AD10" s="85">
        <v>0</v>
      </c>
      <c r="AE10" s="80"/>
      <c r="AF10" s="85">
        <v>0</v>
      </c>
      <c r="AG10" s="80"/>
      <c r="AH10" s="85">
        <v>0</v>
      </c>
      <c r="AI10" s="77"/>
      <c r="AJ10" s="85">
        <f>AH10/سهام!$AC$9</f>
        <v>0</v>
      </c>
    </row>
    <row r="11" spans="1:36" ht="18.75" x14ac:dyDescent="0.2">
      <c r="A11" s="170" t="s">
        <v>267</v>
      </c>
      <c r="B11" s="170"/>
      <c r="C11" s="77"/>
      <c r="D11" s="72" t="s">
        <v>261</v>
      </c>
      <c r="E11" s="80"/>
      <c r="F11" s="72" t="s">
        <v>261</v>
      </c>
      <c r="G11" s="77"/>
      <c r="H11" s="7" t="s">
        <v>268</v>
      </c>
      <c r="I11" s="77"/>
      <c r="J11" s="7" t="s">
        <v>269</v>
      </c>
      <c r="K11" s="77"/>
      <c r="L11" s="85">
        <v>23</v>
      </c>
      <c r="M11" s="77"/>
      <c r="N11" s="10">
        <v>600000</v>
      </c>
      <c r="O11" s="77"/>
      <c r="P11" s="10">
        <v>600102627550</v>
      </c>
      <c r="Q11" s="77"/>
      <c r="R11" s="10">
        <v>659880375000</v>
      </c>
      <c r="S11" s="77"/>
      <c r="T11" s="86">
        <v>0</v>
      </c>
      <c r="U11" s="80"/>
      <c r="V11" s="86">
        <v>0</v>
      </c>
      <c r="W11" s="77"/>
      <c r="X11" s="10">
        <v>90000</v>
      </c>
      <c r="Y11" s="77"/>
      <c r="Z11" s="10">
        <v>89983687500</v>
      </c>
      <c r="AA11" s="77"/>
      <c r="AB11" s="8">
        <v>510000</v>
      </c>
      <c r="AC11" s="77"/>
      <c r="AD11" s="8">
        <v>956862</v>
      </c>
      <c r="AE11" s="77"/>
      <c r="AF11" s="10">
        <v>510087233416</v>
      </c>
      <c r="AG11" s="77"/>
      <c r="AH11" s="10">
        <v>487911170068</v>
      </c>
      <c r="AI11" s="77"/>
      <c r="AJ11" s="88">
        <f>AH11/سهام!$AC$9</f>
        <v>0.11397053363980379</v>
      </c>
    </row>
    <row r="12" spans="1:36" ht="21.75" thickBot="1" x14ac:dyDescent="0.25">
      <c r="A12" s="171" t="s">
        <v>75</v>
      </c>
      <c r="B12" s="171"/>
      <c r="C12" s="77"/>
      <c r="D12" s="85"/>
      <c r="E12" s="80"/>
      <c r="F12" s="85"/>
      <c r="G12" s="77"/>
      <c r="H12" s="8"/>
      <c r="I12" s="77"/>
      <c r="J12" s="8"/>
      <c r="K12" s="77"/>
      <c r="L12" s="8"/>
      <c r="M12" s="77"/>
      <c r="N12" s="12">
        <v>1051000</v>
      </c>
      <c r="O12" s="77"/>
      <c r="P12" s="12">
        <v>1051171969716</v>
      </c>
      <c r="Q12" s="77"/>
      <c r="R12" s="12">
        <v>1130794786289</v>
      </c>
      <c r="S12" s="77"/>
      <c r="T12" s="12">
        <v>300000</v>
      </c>
      <c r="U12" s="77"/>
      <c r="V12" s="12">
        <v>300054375000</v>
      </c>
      <c r="W12" s="77"/>
      <c r="X12" s="12">
        <v>470000</v>
      </c>
      <c r="Y12" s="77"/>
      <c r="Z12" s="12">
        <v>469914812500</v>
      </c>
      <c r="AA12" s="77"/>
      <c r="AB12" s="8"/>
      <c r="AC12" s="77"/>
      <c r="AD12" s="8"/>
      <c r="AE12" s="77"/>
      <c r="AF12" s="12">
        <f>SUM(AF9:AF11)</f>
        <v>881154477166</v>
      </c>
      <c r="AG12" s="77"/>
      <c r="AH12" s="12">
        <f>SUM(AH9:AH11)</f>
        <v>821750650693</v>
      </c>
      <c r="AI12" s="77"/>
      <c r="AJ12" s="89">
        <v>19.2</v>
      </c>
    </row>
    <row r="13" spans="1:36" ht="15.75" thickTop="1" x14ac:dyDescent="0.2"/>
    <row r="15" spans="1:36" ht="18.75" x14ac:dyDescent="0.2">
      <c r="A15" s="169">
        <v>4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</row>
    <row r="16" spans="1:36" x14ac:dyDescent="0.2">
      <c r="AF16" s="93"/>
    </row>
    <row r="17" spans="32:32" x14ac:dyDescent="0.2">
      <c r="AF17" s="93"/>
    </row>
    <row r="18" spans="32:32" x14ac:dyDescent="0.2">
      <c r="AF18" s="93"/>
    </row>
    <row r="19" spans="32:32" x14ac:dyDescent="0.2">
      <c r="AF19" s="93"/>
    </row>
    <row r="20" spans="32:32" x14ac:dyDescent="0.2">
      <c r="AF20" s="93"/>
    </row>
  </sheetData>
  <mergeCells count="16">
    <mergeCell ref="A15:AJ15"/>
    <mergeCell ref="A11:B11"/>
    <mergeCell ref="A12:B12"/>
    <mergeCell ref="T7:V7"/>
    <mergeCell ref="X7:Z7"/>
    <mergeCell ref="A8:B8"/>
    <mergeCell ref="A9:B9"/>
    <mergeCell ref="A10:B10"/>
    <mergeCell ref="A1:AJ1"/>
    <mergeCell ref="A2:AJ2"/>
    <mergeCell ref="A3:AJ3"/>
    <mergeCell ref="B5:AJ5"/>
    <mergeCell ref="A6:M6"/>
    <mergeCell ref="N6:R6"/>
    <mergeCell ref="T6:Z6"/>
    <mergeCell ref="AB6:AJ6"/>
  </mergeCells>
  <pageMargins left="0.39" right="0.39" top="0.39" bottom="0.39" header="0" footer="0"/>
  <pageSetup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1"/>
  <sheetViews>
    <sheetView rightToLeft="1" view="pageBreakPreview" zoomScale="98" zoomScaleNormal="100" zoomScaleSheetLayoutView="98" workbookViewId="0">
      <selection activeCell="U30" sqref="S30:U3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10.28515625" bestFit="1" customWidth="1"/>
    <col min="14" max="14" width="0.28515625" customWidth="1"/>
  </cols>
  <sheetData>
    <row r="1" spans="1:13" ht="25.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25.5" x14ac:dyDescent="0.2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13" ht="25.5" x14ac:dyDescent="0.2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3" ht="25.5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24" x14ac:dyDescent="0.2">
      <c r="A5" s="165" t="s">
        <v>270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3" ht="24" x14ac:dyDescent="0.2">
      <c r="A6" s="165" t="s">
        <v>271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8" spans="1:13" ht="21" x14ac:dyDescent="0.2">
      <c r="C8" s="178" t="s">
        <v>9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1:13" ht="21" x14ac:dyDescent="0.2">
      <c r="A9" s="2" t="s">
        <v>272</v>
      </c>
      <c r="C9" s="4" t="s">
        <v>13</v>
      </c>
      <c r="D9" s="3"/>
      <c r="E9" s="4" t="s">
        <v>273</v>
      </c>
      <c r="F9" s="3"/>
      <c r="G9" s="4" t="s">
        <v>274</v>
      </c>
      <c r="H9" s="3"/>
      <c r="I9" s="4" t="s">
        <v>275</v>
      </c>
      <c r="J9" s="3"/>
      <c r="K9" s="4" t="s">
        <v>276</v>
      </c>
      <c r="L9" s="3"/>
      <c r="M9" s="4" t="s">
        <v>277</v>
      </c>
    </row>
    <row r="10" spans="1:13" s="95" customFormat="1" ht="24" customHeight="1" x14ac:dyDescent="0.2">
      <c r="A10" s="94" t="s">
        <v>267</v>
      </c>
      <c r="C10" s="96">
        <v>510000</v>
      </c>
      <c r="E10" s="96">
        <v>1000000</v>
      </c>
      <c r="G10" s="96">
        <v>956862</v>
      </c>
      <c r="I10" s="97" t="s">
        <v>278</v>
      </c>
      <c r="K10" s="96">
        <v>487911170068</v>
      </c>
      <c r="M10" s="94" t="s">
        <v>776</v>
      </c>
    </row>
    <row r="11" spans="1:13" s="95" customFormat="1" ht="24" customHeight="1" x14ac:dyDescent="0.2">
      <c r="A11" s="98" t="s">
        <v>260</v>
      </c>
      <c r="C11" s="99">
        <v>371000</v>
      </c>
      <c r="E11" s="99">
        <v>1000000</v>
      </c>
      <c r="G11" s="99">
        <v>900000</v>
      </c>
      <c r="I11" s="100" t="s">
        <v>279</v>
      </c>
      <c r="K11" s="101">
        <v>333839480625</v>
      </c>
      <c r="M11" s="102" t="s">
        <v>776</v>
      </c>
    </row>
    <row r="12" spans="1:13" ht="21" x14ac:dyDescent="0.2">
      <c r="A12" s="11" t="s">
        <v>75</v>
      </c>
      <c r="C12" s="8"/>
      <c r="E12" s="8"/>
      <c r="G12" s="8"/>
      <c r="I12" s="8"/>
      <c r="K12" s="103">
        <v>821750650693</v>
      </c>
      <c r="M12" s="8"/>
    </row>
    <row r="21" spans="1:13" ht="27.75" x14ac:dyDescent="0.2">
      <c r="A21" s="179">
        <v>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</row>
  </sheetData>
  <mergeCells count="7">
    <mergeCell ref="A21:M21"/>
    <mergeCell ref="C8:M8"/>
    <mergeCell ref="A1:M1"/>
    <mergeCell ref="A2:M2"/>
    <mergeCell ref="A3:M3"/>
    <mergeCell ref="A5:M5"/>
    <mergeCell ref="A6:M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0"/>
  <sheetViews>
    <sheetView rightToLeft="1" view="pageBreakPreview" zoomScale="95" zoomScaleNormal="100" zoomScaleSheetLayoutView="95" workbookViewId="0">
      <selection activeCell="B19" sqref="B19"/>
    </sheetView>
  </sheetViews>
  <sheetFormatPr defaultRowHeight="12.75" x14ac:dyDescent="0.2"/>
  <cols>
    <col min="1" max="1" width="6.28515625" bestFit="1" customWidth="1"/>
    <col min="2" max="2" width="59.28515625" customWidth="1"/>
    <col min="3" max="3" width="1.28515625" customWidth="1"/>
    <col min="4" max="4" width="17.710937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6.28515625" bestFit="1" customWidth="1"/>
    <col min="11" max="11" width="1.28515625" customWidth="1"/>
    <col min="12" max="12" width="10.140625" style="104" customWidth="1"/>
    <col min="13" max="13" width="0.28515625" hidden="1" customWidth="1"/>
  </cols>
  <sheetData>
    <row r="1" spans="1:12" ht="25.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25.5" x14ac:dyDescent="0.2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ht="25.5" x14ac:dyDescent="0.2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14.45" customHeight="1" x14ac:dyDescent="0.2"/>
    <row r="5" spans="1:12" ht="36" customHeight="1" x14ac:dyDescent="0.2">
      <c r="A5" s="1" t="s">
        <v>280</v>
      </c>
      <c r="B5" s="165" t="s">
        <v>281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1:12" ht="36" customHeight="1" x14ac:dyDescent="0.2">
      <c r="D6" s="2" t="s">
        <v>7</v>
      </c>
      <c r="F6" s="178" t="s">
        <v>8</v>
      </c>
      <c r="G6" s="178"/>
      <c r="H6" s="178"/>
      <c r="J6" s="2" t="s">
        <v>9</v>
      </c>
    </row>
    <row r="7" spans="1:12" ht="36" customHeight="1" x14ac:dyDescent="0.2">
      <c r="A7" s="178" t="s">
        <v>282</v>
      </c>
      <c r="B7" s="178"/>
      <c r="D7" s="2" t="s">
        <v>283</v>
      </c>
      <c r="F7" s="2" t="s">
        <v>284</v>
      </c>
      <c r="H7" s="2" t="s">
        <v>285</v>
      </c>
      <c r="J7" s="2" t="s">
        <v>283</v>
      </c>
      <c r="L7" s="14" t="s">
        <v>18</v>
      </c>
    </row>
    <row r="8" spans="1:12" s="95" customFormat="1" ht="35.25" customHeight="1" x14ac:dyDescent="0.2">
      <c r="A8" s="181" t="s">
        <v>286</v>
      </c>
      <c r="B8" s="181"/>
      <c r="D8" s="96">
        <v>2246122638</v>
      </c>
      <c r="F8" s="96">
        <v>750971733932</v>
      </c>
      <c r="H8" s="96">
        <v>752243306483</v>
      </c>
      <c r="J8" s="96">
        <v>974550087</v>
      </c>
      <c r="L8" s="105">
        <f>(J8/سهام!$AC$9)*100</f>
        <v>2.2764388332947458E-2</v>
      </c>
    </row>
    <row r="9" spans="1:12" s="95" customFormat="1" ht="35.25" customHeight="1" x14ac:dyDescent="0.2">
      <c r="A9" s="182" t="s">
        <v>287</v>
      </c>
      <c r="B9" s="182"/>
      <c r="D9" s="99">
        <v>1475263537</v>
      </c>
      <c r="F9" s="99">
        <v>4138813439</v>
      </c>
      <c r="H9" s="99">
        <v>5463881870</v>
      </c>
      <c r="J9" s="99">
        <v>150195106</v>
      </c>
      <c r="L9" s="106">
        <f>(J9/سهام!$AC$9)*100</f>
        <v>3.5083878851392544E-3</v>
      </c>
    </row>
    <row r="10" spans="1:12" s="95" customFormat="1" ht="35.25" customHeight="1" x14ac:dyDescent="0.2">
      <c r="A10" s="182" t="s">
        <v>288</v>
      </c>
      <c r="B10" s="182"/>
      <c r="D10" s="99">
        <v>44500000000</v>
      </c>
      <c r="F10" s="99">
        <v>0</v>
      </c>
      <c r="H10" s="99">
        <v>25000000000</v>
      </c>
      <c r="J10" s="99">
        <v>19500000000</v>
      </c>
      <c r="L10" s="106">
        <f>(J10/سهام!$AC$9)*100</f>
        <v>0.45549795584028852</v>
      </c>
    </row>
    <row r="11" spans="1:12" s="95" customFormat="1" ht="35.25" customHeight="1" x14ac:dyDescent="0.2">
      <c r="A11" s="182" t="s">
        <v>289</v>
      </c>
      <c r="B11" s="182"/>
      <c r="D11" s="99">
        <v>786081576</v>
      </c>
      <c r="F11" s="99">
        <v>3216869</v>
      </c>
      <c r="H11" s="99">
        <v>0</v>
      </c>
      <c r="J11" s="99">
        <v>789298445</v>
      </c>
      <c r="L11" s="106">
        <f>(J11/سهام!$AC$9)*100</f>
        <v>1.8437119397200944E-2</v>
      </c>
    </row>
    <row r="12" spans="1:12" s="95" customFormat="1" ht="35.25" customHeight="1" x14ac:dyDescent="0.2">
      <c r="A12" s="182" t="s">
        <v>290</v>
      </c>
      <c r="B12" s="182"/>
      <c r="D12" s="99">
        <v>503642</v>
      </c>
      <c r="F12" s="99">
        <v>4694011</v>
      </c>
      <c r="H12" s="99">
        <v>0</v>
      </c>
      <c r="J12" s="99">
        <v>5197653</v>
      </c>
      <c r="L12" s="106">
        <f>(J12/سهام!$AC$9)*100</f>
        <v>1.2141129829062275E-4</v>
      </c>
    </row>
    <row r="13" spans="1:12" s="95" customFormat="1" ht="35.25" customHeight="1" x14ac:dyDescent="0.2">
      <c r="A13" s="182" t="s">
        <v>291</v>
      </c>
      <c r="B13" s="182"/>
      <c r="D13" s="99">
        <v>50000000000</v>
      </c>
      <c r="F13" s="99">
        <v>0</v>
      </c>
      <c r="H13" s="99">
        <v>50000000000</v>
      </c>
      <c r="J13" s="99">
        <v>0</v>
      </c>
      <c r="L13" s="106">
        <f>(J13/سهام!$AC$9)*100</f>
        <v>0</v>
      </c>
    </row>
    <row r="14" spans="1:12" s="95" customFormat="1" ht="35.25" customHeight="1" x14ac:dyDescent="0.2">
      <c r="A14" s="182" t="s">
        <v>292</v>
      </c>
      <c r="B14" s="182"/>
      <c r="D14" s="99">
        <v>17000000000</v>
      </c>
      <c r="F14" s="99">
        <v>0</v>
      </c>
      <c r="H14" s="99">
        <v>0</v>
      </c>
      <c r="J14" s="99">
        <v>17000000000</v>
      </c>
      <c r="L14" s="106">
        <f>(J14/سهام!$AC$9)*100</f>
        <v>0.39710078201461052</v>
      </c>
    </row>
    <row r="15" spans="1:12" s="95" customFormat="1" ht="35.25" customHeight="1" x14ac:dyDescent="0.2">
      <c r="A15" s="182" t="s">
        <v>293</v>
      </c>
      <c r="B15" s="182"/>
      <c r="D15" s="99">
        <v>60000000000</v>
      </c>
      <c r="F15" s="99">
        <v>0</v>
      </c>
      <c r="H15" s="99">
        <v>60000000000</v>
      </c>
      <c r="J15" s="99">
        <v>0</v>
      </c>
      <c r="L15" s="106">
        <f>(J15/سهام!$AC$9)*100</f>
        <v>0</v>
      </c>
    </row>
    <row r="16" spans="1:12" s="95" customFormat="1" ht="35.25" customHeight="1" x14ac:dyDescent="0.2">
      <c r="A16" s="182" t="s">
        <v>294</v>
      </c>
      <c r="B16" s="182"/>
      <c r="D16" s="99">
        <v>125600</v>
      </c>
      <c r="F16" s="99">
        <v>0</v>
      </c>
      <c r="H16" s="99">
        <v>0</v>
      </c>
      <c r="J16" s="99">
        <v>125600</v>
      </c>
      <c r="L16" s="106">
        <f>(J16/سهام!$AC$9)*100</f>
        <v>2.9338740130020638E-6</v>
      </c>
    </row>
    <row r="17" spans="1:12" s="95" customFormat="1" ht="35.25" customHeight="1" x14ac:dyDescent="0.2">
      <c r="A17" s="183" t="s">
        <v>295</v>
      </c>
      <c r="B17" s="183"/>
      <c r="D17" s="101">
        <v>100000000000</v>
      </c>
      <c r="F17" s="101">
        <v>0</v>
      </c>
      <c r="H17" s="101">
        <v>100000000000</v>
      </c>
      <c r="J17" s="101">
        <v>0</v>
      </c>
      <c r="L17" s="106">
        <f>(J17/سهام!$AC$9)*100</f>
        <v>0</v>
      </c>
    </row>
    <row r="18" spans="1:12" s="95" customFormat="1" ht="21" x14ac:dyDescent="0.2">
      <c r="A18" s="171" t="s">
        <v>75</v>
      </c>
      <c r="B18" s="171"/>
      <c r="D18" s="103">
        <v>276008096993</v>
      </c>
      <c r="F18" s="103">
        <v>755118458251</v>
      </c>
      <c r="H18" s="103">
        <v>992707188353</v>
      </c>
      <c r="J18" s="103">
        <v>38419366891</v>
      </c>
      <c r="L18" s="107">
        <f>SUM(L8:L17)</f>
        <v>0.89743297864249028</v>
      </c>
    </row>
    <row r="19" spans="1:12" ht="36" customHeight="1" x14ac:dyDescent="0.2">
      <c r="A19" s="48"/>
      <c r="B19" s="48"/>
      <c r="D19" s="8"/>
      <c r="F19" s="8"/>
      <c r="H19" s="8"/>
      <c r="J19" s="8"/>
      <c r="L19" s="108"/>
    </row>
    <row r="20" spans="1:12" ht="26.25" customHeight="1" x14ac:dyDescent="0.2">
      <c r="A20" s="169">
        <v>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</row>
  </sheetData>
  <mergeCells count="18">
    <mergeCell ref="A20:L20"/>
    <mergeCell ref="A17:B17"/>
    <mergeCell ref="A18:B18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8"/>
  <sheetViews>
    <sheetView rightToLeft="1" view="pageBreakPreview" zoomScale="106" zoomScaleNormal="100" zoomScaleSheetLayoutView="106" workbookViewId="0">
      <selection activeCell="P6" sqref="L6:P2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17.42578125" bestFit="1" customWidth="1"/>
    <col min="7" max="7" width="0.85546875" customWidth="1"/>
    <col min="8" max="8" width="11.5703125" customWidth="1"/>
    <col min="9" max="9" width="1.28515625" customWidth="1"/>
    <col min="10" max="10" width="12" customWidth="1"/>
    <col min="11" max="11" width="0.28515625" customWidth="1"/>
    <col min="12" max="12" width="17.7109375" bestFit="1" customWidth="1"/>
    <col min="13" max="13" width="33.5703125" bestFit="1" customWidth="1"/>
    <col min="14" max="14" width="19.85546875" style="19" bestFit="1" customWidth="1"/>
    <col min="15" max="15" width="23.85546875" bestFit="1" customWidth="1"/>
    <col min="16" max="16" width="17.7109375" bestFit="1" customWidth="1"/>
  </cols>
  <sheetData>
    <row r="1" spans="1:16" ht="25.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6" ht="25.5" x14ac:dyDescent="0.2">
      <c r="A2" s="180" t="s">
        <v>296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6" ht="25.5" x14ac:dyDescent="0.2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6" ht="14.45" customHeight="1" x14ac:dyDescent="0.2"/>
    <row r="5" spans="1:16" ht="29.1" customHeight="1" x14ac:dyDescent="0.2">
      <c r="A5" s="1" t="s">
        <v>297</v>
      </c>
      <c r="B5" s="165" t="s">
        <v>298</v>
      </c>
      <c r="C5" s="165"/>
      <c r="D5" s="165"/>
      <c r="E5" s="165"/>
      <c r="F5" s="165"/>
      <c r="G5" s="165"/>
      <c r="H5" s="165"/>
      <c r="I5" s="165"/>
      <c r="J5" s="165"/>
    </row>
    <row r="6" spans="1:16" ht="14.45" customHeight="1" x14ac:dyDescent="0.2"/>
    <row r="7" spans="1:16" ht="47.25" customHeight="1" x14ac:dyDescent="0.2">
      <c r="A7" s="178" t="s">
        <v>299</v>
      </c>
      <c r="B7" s="178"/>
      <c r="D7" s="2" t="s">
        <v>300</v>
      </c>
      <c r="F7" s="2" t="s">
        <v>283</v>
      </c>
      <c r="H7" s="14" t="s">
        <v>301</v>
      </c>
      <c r="J7" s="14" t="s">
        <v>302</v>
      </c>
    </row>
    <row r="8" spans="1:16" ht="21.75" customHeight="1" x14ac:dyDescent="0.2">
      <c r="A8" s="168" t="s">
        <v>303</v>
      </c>
      <c r="B8" s="168"/>
      <c r="D8" s="27" t="s">
        <v>304</v>
      </c>
      <c r="F8" s="49">
        <f>'1-2'!T493</f>
        <v>463863196736</v>
      </c>
      <c r="H8" s="87">
        <f>(F8/$F$12)*100</f>
        <v>74.949983752941051</v>
      </c>
      <c r="I8" s="104"/>
      <c r="J8" s="87">
        <f>(F8/سهام!$AC$9)*100</f>
        <v>10.83531989245075</v>
      </c>
      <c r="O8" s="54"/>
      <c r="P8" s="54"/>
    </row>
    <row r="9" spans="1:16" ht="21.75" customHeight="1" x14ac:dyDescent="0.2">
      <c r="A9" s="7" t="s">
        <v>306</v>
      </c>
      <c r="B9" s="7"/>
      <c r="D9" s="25" t="s">
        <v>305</v>
      </c>
      <c r="F9" s="50">
        <f>'2-2'!R13</f>
        <v>119568386085</v>
      </c>
      <c r="H9" s="108">
        <f t="shared" ref="H9:H11" si="0">(F9/$F$12)*100</f>
        <v>19.31959391798118</v>
      </c>
      <c r="I9" s="104"/>
      <c r="J9" s="108">
        <f>(F9/سهام!$AC$9)*100</f>
        <v>2.7929823305046106</v>
      </c>
      <c r="O9" s="19"/>
      <c r="P9" s="54"/>
    </row>
    <row r="10" spans="1:16" ht="21.75" customHeight="1" x14ac:dyDescent="0.2">
      <c r="A10" s="7" t="s">
        <v>308</v>
      </c>
      <c r="B10" s="7"/>
      <c r="D10" s="25" t="s">
        <v>307</v>
      </c>
      <c r="F10" s="50">
        <f>'3-2'!H18</f>
        <v>35144278944</v>
      </c>
      <c r="H10" s="108">
        <f t="shared" si="0"/>
        <v>5.6785344351445959</v>
      </c>
      <c r="I10" s="104"/>
      <c r="J10" s="108">
        <f>(F10/سهام!$AC$9)*100</f>
        <v>0.82093062658835347</v>
      </c>
    </row>
    <row r="11" spans="1:16" ht="21.75" customHeight="1" x14ac:dyDescent="0.2">
      <c r="A11" s="170" t="s">
        <v>310</v>
      </c>
      <c r="B11" s="170"/>
      <c r="D11" s="25" t="s">
        <v>309</v>
      </c>
      <c r="F11" s="51">
        <f>'4-2'!F11</f>
        <v>321132616</v>
      </c>
      <c r="H11" s="108">
        <f t="shared" si="0"/>
        <v>5.1887893933171558E-2</v>
      </c>
      <c r="I11" s="104"/>
      <c r="J11" s="108">
        <f>(F11/سهام!$AC$9)*100</f>
        <v>7.5012948790586847E-3</v>
      </c>
      <c r="O11" s="19"/>
      <c r="P11" s="54"/>
    </row>
    <row r="12" spans="1:16" ht="21.75" customHeight="1" x14ac:dyDescent="0.2">
      <c r="A12" s="171" t="s">
        <v>75</v>
      </c>
      <c r="B12" s="171"/>
      <c r="D12" s="8"/>
      <c r="F12" s="52">
        <f>SUM(F8:F11)</f>
        <v>618896994381</v>
      </c>
      <c r="H12" s="82">
        <f>SUM(H8:H11)</f>
        <v>100</v>
      </c>
      <c r="I12" s="104"/>
      <c r="J12" s="109">
        <f>SUM(J8:J11)</f>
        <v>14.456734144422773</v>
      </c>
      <c r="L12" s="54"/>
    </row>
    <row r="15" spans="1:16" x14ac:dyDescent="0.2">
      <c r="L15" s="54"/>
    </row>
    <row r="18" spans="1:10" ht="18" customHeight="1" x14ac:dyDescent="0.2">
      <c r="A18" s="184">
        <v>7</v>
      </c>
      <c r="B18" s="184"/>
      <c r="C18" s="184"/>
      <c r="D18" s="184"/>
      <c r="E18" s="184"/>
      <c r="F18" s="184"/>
      <c r="G18" s="184"/>
      <c r="H18" s="184"/>
      <c r="I18" s="184"/>
      <c r="J18" s="184"/>
    </row>
  </sheetData>
  <mergeCells count="9">
    <mergeCell ref="A18:J18"/>
    <mergeCell ref="A12:B12"/>
    <mergeCell ref="A8:B8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01"/>
  <sheetViews>
    <sheetView rightToLeft="1" view="pageBreakPreview" topLeftCell="A485" zoomScale="106" zoomScaleNormal="100" zoomScaleSheetLayoutView="106" workbookViewId="0">
      <selection activeCell="R496" sqref="N496:R498"/>
    </sheetView>
  </sheetViews>
  <sheetFormatPr defaultRowHeight="15" x14ac:dyDescent="0.2"/>
  <cols>
    <col min="1" max="1" width="5.5703125" style="75" bestFit="1" customWidth="1"/>
    <col min="2" max="2" width="24.5703125" style="75" customWidth="1"/>
    <col min="3" max="3" width="0.7109375" style="75" customWidth="1"/>
    <col min="4" max="4" width="9.85546875" style="75" customWidth="1"/>
    <col min="5" max="5" width="0.7109375" style="75" customWidth="1"/>
    <col min="6" max="6" width="16.85546875" style="75" customWidth="1"/>
    <col min="7" max="7" width="0.5703125" style="75" customWidth="1"/>
    <col min="8" max="8" width="17.28515625" style="75" bestFit="1" customWidth="1"/>
    <col min="9" max="9" width="0.85546875" style="75" customWidth="1"/>
    <col min="10" max="10" width="17.7109375" style="75" bestFit="1" customWidth="1"/>
    <col min="11" max="11" width="1" style="75" customWidth="1"/>
    <col min="12" max="12" width="9.140625" style="75" customWidth="1"/>
    <col min="13" max="13" width="0.85546875" style="75" customWidth="1"/>
    <col min="14" max="14" width="17.7109375" style="75" bestFit="1" customWidth="1"/>
    <col min="15" max="15" width="0.85546875" style="75" customWidth="1"/>
    <col min="16" max="16" width="16.5703125" style="75" customWidth="1"/>
    <col min="17" max="17" width="1" style="75" customWidth="1"/>
    <col min="18" max="18" width="16.140625" style="75" customWidth="1"/>
    <col min="19" max="19" width="0.85546875" style="75" customWidth="1"/>
    <col min="20" max="20" width="16.5703125" style="75" customWidth="1"/>
    <col min="21" max="21" width="0.7109375" style="75" customWidth="1"/>
    <col min="22" max="22" width="8.7109375" style="83" customWidth="1"/>
    <col min="23" max="23" width="0.28515625" style="75" customWidth="1"/>
    <col min="24" max="16384" width="9.140625" style="75"/>
  </cols>
  <sheetData>
    <row r="1" spans="1:22" ht="2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2" ht="21" x14ac:dyDescent="0.2">
      <c r="A2" s="176" t="s">
        <v>296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22" ht="21" x14ac:dyDescent="0.2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</row>
    <row r="5" spans="1:22" ht="21" x14ac:dyDescent="0.2">
      <c r="A5" s="76" t="s">
        <v>311</v>
      </c>
      <c r="B5" s="111" t="s">
        <v>312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9"/>
    </row>
    <row r="6" spans="1:22" ht="21" x14ac:dyDescent="0.2">
      <c r="D6" s="166" t="s">
        <v>313</v>
      </c>
      <c r="E6" s="166"/>
      <c r="F6" s="166"/>
      <c r="G6" s="166"/>
      <c r="H6" s="166"/>
      <c r="I6" s="166"/>
      <c r="J6" s="166"/>
      <c r="K6" s="166"/>
      <c r="L6" s="166"/>
      <c r="N6" s="166" t="s">
        <v>314</v>
      </c>
      <c r="O6" s="166"/>
      <c r="P6" s="166"/>
      <c r="Q6" s="166"/>
      <c r="R6" s="166"/>
      <c r="S6" s="166"/>
      <c r="T6" s="166"/>
      <c r="U6" s="166"/>
      <c r="V6" s="166"/>
    </row>
    <row r="7" spans="1:22" ht="37.5" x14ac:dyDescent="0.2">
      <c r="A7" s="166" t="s">
        <v>315</v>
      </c>
      <c r="B7" s="166"/>
      <c r="D7" s="110" t="s">
        <v>316</v>
      </c>
      <c r="F7" s="2" t="s">
        <v>317</v>
      </c>
      <c r="H7" s="2" t="s">
        <v>318</v>
      </c>
      <c r="J7" s="4" t="s">
        <v>283</v>
      </c>
      <c r="K7" s="112"/>
      <c r="L7" s="157" t="s">
        <v>301</v>
      </c>
      <c r="N7" s="2" t="s">
        <v>316</v>
      </c>
      <c r="P7" s="2" t="s">
        <v>317</v>
      </c>
      <c r="R7" s="2" t="s">
        <v>318</v>
      </c>
      <c r="T7" s="4" t="s">
        <v>283</v>
      </c>
      <c r="U7" s="112"/>
      <c r="V7" s="157" t="s">
        <v>301</v>
      </c>
    </row>
    <row r="8" spans="1:22" ht="18.75" x14ac:dyDescent="0.2">
      <c r="A8" s="163" t="s">
        <v>37</v>
      </c>
      <c r="B8" s="163"/>
      <c r="D8" s="22">
        <v>0</v>
      </c>
      <c r="E8" s="93"/>
      <c r="F8" s="22">
        <v>78262002</v>
      </c>
      <c r="G8" s="93"/>
      <c r="H8" s="22">
        <v>-89734865</v>
      </c>
      <c r="I8" s="93"/>
      <c r="J8" s="22">
        <f>H8+F8+D8</f>
        <v>-11472863</v>
      </c>
      <c r="K8" s="93"/>
      <c r="L8" s="59">
        <f>J8/درآمد!$F$12</f>
        <v>-1.8537596892799217E-5</v>
      </c>
      <c r="M8" s="93"/>
      <c r="N8" s="22">
        <v>0</v>
      </c>
      <c r="O8" s="93"/>
      <c r="P8" s="21">
        <v>-127634169</v>
      </c>
      <c r="Q8" s="93"/>
      <c r="R8" s="22">
        <v>-86801546</v>
      </c>
      <c r="S8" s="93"/>
      <c r="T8" s="22">
        <f>N8+P8+R8</f>
        <v>-214435715</v>
      </c>
      <c r="V8" s="108">
        <f>(T8/درآمد!$F$12)*100</f>
        <v>-3.4648045950598193E-2</v>
      </c>
    </row>
    <row r="9" spans="1:22" ht="18.75" x14ac:dyDescent="0.2">
      <c r="A9" s="163" t="s">
        <v>32</v>
      </c>
      <c r="B9" s="163"/>
      <c r="D9" s="22">
        <v>0</v>
      </c>
      <c r="E9" s="93"/>
      <c r="F9" s="22">
        <v>311684228001</v>
      </c>
      <c r="G9" s="93"/>
      <c r="H9" s="22">
        <v>457836831</v>
      </c>
      <c r="I9" s="93"/>
      <c r="J9" s="22">
        <f t="shared" ref="J9:J71" si="0">H9+F9+D9</f>
        <v>312142064832</v>
      </c>
      <c r="K9" s="93"/>
      <c r="L9" s="59">
        <f>J9/درآمد!$F$12</f>
        <v>0.50435220669344827</v>
      </c>
      <c r="M9" s="93"/>
      <c r="N9" s="22">
        <v>0</v>
      </c>
      <c r="O9" s="93"/>
      <c r="P9" s="21">
        <v>79589636465</v>
      </c>
      <c r="Q9" s="93"/>
      <c r="R9" s="22">
        <v>518877127</v>
      </c>
      <c r="S9" s="93"/>
      <c r="T9" s="22">
        <f t="shared" ref="T9:T69" si="1">N9+P9+R9</f>
        <v>80108513592</v>
      </c>
      <c r="V9" s="108">
        <f>(T9/درآمد!$F$12)*100</f>
        <v>12.9437554745474</v>
      </c>
    </row>
    <row r="10" spans="1:22" ht="18.75" x14ac:dyDescent="0.2">
      <c r="A10" s="163" t="s">
        <v>47</v>
      </c>
      <c r="B10" s="163"/>
      <c r="D10" s="22">
        <v>0</v>
      </c>
      <c r="E10" s="93"/>
      <c r="F10" s="22">
        <v>2072693653</v>
      </c>
      <c r="G10" s="93"/>
      <c r="H10" s="22">
        <v>77933554</v>
      </c>
      <c r="I10" s="93"/>
      <c r="J10" s="22">
        <f t="shared" si="0"/>
        <v>2150627207</v>
      </c>
      <c r="K10" s="93"/>
      <c r="L10" s="59">
        <f>J10/درآمد!$F$12</f>
        <v>3.4749356137219333E-3</v>
      </c>
      <c r="M10" s="93"/>
      <c r="N10" s="22">
        <v>1900000000</v>
      </c>
      <c r="O10" s="93"/>
      <c r="P10" s="21">
        <v>4180079653</v>
      </c>
      <c r="Q10" s="93"/>
      <c r="R10" s="22">
        <v>80057672</v>
      </c>
      <c r="S10" s="93"/>
      <c r="T10" s="22">
        <f t="shared" si="1"/>
        <v>6160137325</v>
      </c>
      <c r="V10" s="108">
        <f>(T10/درآمد!$F$12)*100</f>
        <v>0.9953412895729381</v>
      </c>
    </row>
    <row r="11" spans="1:22" ht="18.75" x14ac:dyDescent="0.2">
      <c r="A11" s="163" t="s">
        <v>36</v>
      </c>
      <c r="B11" s="163"/>
      <c r="D11" s="22">
        <v>0</v>
      </c>
      <c r="E11" s="93"/>
      <c r="F11" s="22">
        <v>414738877</v>
      </c>
      <c r="G11" s="93"/>
      <c r="H11" s="22">
        <v>-147248868</v>
      </c>
      <c r="I11" s="93"/>
      <c r="J11" s="22">
        <f t="shared" si="0"/>
        <v>267490009</v>
      </c>
      <c r="K11" s="93"/>
      <c r="L11" s="59">
        <f>J11/درآمد!$F$12</f>
        <v>4.3220440788783364E-4</v>
      </c>
      <c r="M11" s="93"/>
      <c r="N11" s="22">
        <v>500640000</v>
      </c>
      <c r="O11" s="93"/>
      <c r="P11" s="21">
        <v>165087260</v>
      </c>
      <c r="Q11" s="93"/>
      <c r="R11" s="22">
        <v>1524617506</v>
      </c>
      <c r="S11" s="93"/>
      <c r="T11" s="22">
        <f t="shared" si="1"/>
        <v>2190344766</v>
      </c>
      <c r="V11" s="108">
        <f>(T11/درآمد!$F$12)*100</f>
        <v>0.35391103622836451</v>
      </c>
    </row>
    <row r="12" spans="1:22" ht="18.75" x14ac:dyDescent="0.2">
      <c r="A12" s="163" t="s">
        <v>44</v>
      </c>
      <c r="B12" s="163"/>
      <c r="D12" s="22">
        <v>0</v>
      </c>
      <c r="E12" s="93"/>
      <c r="F12" s="22">
        <v>14854157791</v>
      </c>
      <c r="G12" s="93"/>
      <c r="H12" s="22">
        <v>-11053746563</v>
      </c>
      <c r="I12" s="93"/>
      <c r="J12" s="22">
        <f t="shared" si="0"/>
        <v>3800411228</v>
      </c>
      <c r="K12" s="93"/>
      <c r="L12" s="59">
        <f>J12/درآمد!$F$12</f>
        <v>6.1406199456519317E-3</v>
      </c>
      <c r="M12" s="93"/>
      <c r="N12" s="22">
        <v>0</v>
      </c>
      <c r="O12" s="93"/>
      <c r="P12" s="21">
        <v>-3640183458</v>
      </c>
      <c r="Q12" s="93"/>
      <c r="R12" s="22">
        <v>-10896147750</v>
      </c>
      <c r="S12" s="93"/>
      <c r="T12" s="22">
        <f t="shared" si="1"/>
        <v>-14536331208</v>
      </c>
      <c r="V12" s="108">
        <f>(T12/درآمد!$F$12)*100</f>
        <v>-2.3487480695456844</v>
      </c>
    </row>
    <row r="13" spans="1:22" ht="18.75" x14ac:dyDescent="0.2">
      <c r="A13" s="163" t="s">
        <v>19</v>
      </c>
      <c r="B13" s="163"/>
      <c r="D13" s="22">
        <v>0</v>
      </c>
      <c r="E13" s="93"/>
      <c r="F13" s="22">
        <v>-2673650460</v>
      </c>
      <c r="G13" s="93"/>
      <c r="H13" s="22">
        <v>-478541542</v>
      </c>
      <c r="I13" s="93"/>
      <c r="J13" s="22">
        <f t="shared" si="0"/>
        <v>-3152192002</v>
      </c>
      <c r="K13" s="93"/>
      <c r="L13" s="59">
        <f>J13/درآمد!$F$12</f>
        <v>-5.0932417358929274E-3</v>
      </c>
      <c r="M13" s="93"/>
      <c r="N13" s="22">
        <v>4241060000</v>
      </c>
      <c r="O13" s="93"/>
      <c r="P13" s="21">
        <v>-9895516196</v>
      </c>
      <c r="Q13" s="93"/>
      <c r="R13" s="22">
        <v>-492137780</v>
      </c>
      <c r="S13" s="93"/>
      <c r="T13" s="22">
        <f t="shared" si="1"/>
        <v>-6146593976</v>
      </c>
      <c r="V13" s="108">
        <f>(T13/درآمد!$F$12)*100</f>
        <v>-0.99315298536028873</v>
      </c>
    </row>
    <row r="14" spans="1:22" ht="18.75" x14ac:dyDescent="0.2">
      <c r="A14" s="163" t="s">
        <v>45</v>
      </c>
      <c r="B14" s="163"/>
      <c r="D14" s="22">
        <v>0</v>
      </c>
      <c r="E14" s="93"/>
      <c r="F14" s="22">
        <v>105667387533</v>
      </c>
      <c r="G14" s="93"/>
      <c r="H14" s="22">
        <v>10496707418</v>
      </c>
      <c r="I14" s="93"/>
      <c r="J14" s="22">
        <f t="shared" si="0"/>
        <v>116164094951</v>
      </c>
      <c r="K14" s="93"/>
      <c r="L14" s="59">
        <f>J14/درآمد!$F$12</f>
        <v>0.18769536127281314</v>
      </c>
      <c r="M14" s="93"/>
      <c r="N14" s="22">
        <v>0</v>
      </c>
      <c r="O14" s="93"/>
      <c r="P14" s="21">
        <v>33734519208</v>
      </c>
      <c r="Q14" s="93"/>
      <c r="R14" s="22">
        <v>11807741350</v>
      </c>
      <c r="S14" s="93"/>
      <c r="T14" s="22">
        <f t="shared" si="1"/>
        <v>45542260558</v>
      </c>
      <c r="V14" s="108">
        <f>(T14/درآمد!$F$12)*100</f>
        <v>7.3586171804808709</v>
      </c>
    </row>
    <row r="15" spans="1:22" ht="18.75" x14ac:dyDescent="0.2">
      <c r="A15" s="163" t="s">
        <v>39</v>
      </c>
      <c r="B15" s="163"/>
      <c r="D15" s="22">
        <v>0</v>
      </c>
      <c r="E15" s="93"/>
      <c r="F15" s="22">
        <v>11274853081</v>
      </c>
      <c r="G15" s="93"/>
      <c r="H15" s="22">
        <v>-9160710252</v>
      </c>
      <c r="I15" s="93"/>
      <c r="J15" s="22">
        <f t="shared" si="0"/>
        <v>2114142829</v>
      </c>
      <c r="K15" s="93"/>
      <c r="L15" s="59">
        <f>J15/درآمد!$F$12</f>
        <v>3.415984967117985E-3</v>
      </c>
      <c r="M15" s="93"/>
      <c r="N15" s="22">
        <v>4648500000</v>
      </c>
      <c r="O15" s="93"/>
      <c r="P15" s="21">
        <v>0</v>
      </c>
      <c r="Q15" s="93"/>
      <c r="R15" s="22">
        <v>-9129008359</v>
      </c>
      <c r="S15" s="93"/>
      <c r="T15" s="22">
        <f t="shared" si="1"/>
        <v>-4480508359</v>
      </c>
      <c r="V15" s="108">
        <f>(T15/درآمد!$F$12)*100</f>
        <v>-0.72395057653838724</v>
      </c>
    </row>
    <row r="16" spans="1:22" ht="18.75" x14ac:dyDescent="0.2">
      <c r="A16" s="163" t="s">
        <v>319</v>
      </c>
      <c r="B16" s="163"/>
      <c r="D16" s="22">
        <v>0</v>
      </c>
      <c r="E16" s="93"/>
      <c r="F16" s="22">
        <v>0</v>
      </c>
      <c r="G16" s="93"/>
      <c r="H16" s="22">
        <v>0</v>
      </c>
      <c r="I16" s="93"/>
      <c r="J16" s="22">
        <f t="shared" si="0"/>
        <v>0</v>
      </c>
      <c r="K16" s="93"/>
      <c r="L16" s="59">
        <f>J16/درآمد!$F$12</f>
        <v>0</v>
      </c>
      <c r="M16" s="93"/>
      <c r="N16" s="22">
        <v>1000000</v>
      </c>
      <c r="O16" s="93"/>
      <c r="P16" s="21">
        <v>0</v>
      </c>
      <c r="Q16" s="93"/>
      <c r="R16" s="22">
        <v>-18184065</v>
      </c>
      <c r="S16" s="93"/>
      <c r="T16" s="22">
        <f t="shared" si="1"/>
        <v>-17184065</v>
      </c>
      <c r="V16" s="108">
        <f>(T16/درآمد!$F$12)*100</f>
        <v>-2.7765630074172397E-3</v>
      </c>
    </row>
    <row r="17" spans="1:22" ht="18.75" x14ac:dyDescent="0.2">
      <c r="A17" s="163" t="s">
        <v>321</v>
      </c>
      <c r="B17" s="163"/>
      <c r="D17" s="22">
        <v>0</v>
      </c>
      <c r="E17" s="93"/>
      <c r="F17" s="22">
        <v>0</v>
      </c>
      <c r="G17" s="93"/>
      <c r="H17" s="22">
        <v>0</v>
      </c>
      <c r="I17" s="93"/>
      <c r="J17" s="22">
        <f t="shared" si="0"/>
        <v>0</v>
      </c>
      <c r="K17" s="93"/>
      <c r="L17" s="59">
        <f>J17/درآمد!$F$12</f>
        <v>0</v>
      </c>
      <c r="M17" s="93"/>
      <c r="N17" s="22">
        <v>0</v>
      </c>
      <c r="O17" s="93"/>
      <c r="P17" s="21">
        <v>0</v>
      </c>
      <c r="Q17" s="93"/>
      <c r="R17" s="22">
        <v>-2955611</v>
      </c>
      <c r="S17" s="93"/>
      <c r="T17" s="22">
        <f t="shared" si="1"/>
        <v>-2955611</v>
      </c>
      <c r="V17" s="108">
        <f>(T17/درآمد!$F$12)*100</f>
        <v>-4.7756105245851175E-4</v>
      </c>
    </row>
    <row r="18" spans="1:22" ht="18.75" x14ac:dyDescent="0.2">
      <c r="A18" s="163" t="s">
        <v>322</v>
      </c>
      <c r="B18" s="163"/>
      <c r="D18" s="22">
        <v>0</v>
      </c>
      <c r="E18" s="93"/>
      <c r="F18" s="22">
        <v>0</v>
      </c>
      <c r="G18" s="93"/>
      <c r="H18" s="22">
        <v>0</v>
      </c>
      <c r="I18" s="93"/>
      <c r="J18" s="22">
        <f t="shared" si="0"/>
        <v>0</v>
      </c>
      <c r="K18" s="93"/>
      <c r="L18" s="59">
        <f>J18/درآمد!$F$12</f>
        <v>0</v>
      </c>
      <c r="M18" s="93"/>
      <c r="N18" s="22">
        <v>26508650</v>
      </c>
      <c r="O18" s="93"/>
      <c r="P18" s="21">
        <v>0</v>
      </c>
      <c r="Q18" s="93"/>
      <c r="R18" s="22">
        <v>-2897061</v>
      </c>
      <c r="S18" s="93"/>
      <c r="T18" s="22">
        <f t="shared" si="1"/>
        <v>23611589</v>
      </c>
      <c r="V18" s="108">
        <f>(T18/درآمد!$F$12)*100</f>
        <v>3.815108041301044E-3</v>
      </c>
    </row>
    <row r="19" spans="1:22" ht="18.75" x14ac:dyDescent="0.2">
      <c r="A19" s="163" t="s">
        <v>323</v>
      </c>
      <c r="B19" s="163"/>
      <c r="D19" s="22">
        <v>0</v>
      </c>
      <c r="E19" s="93"/>
      <c r="F19" s="22">
        <v>0</v>
      </c>
      <c r="G19" s="93"/>
      <c r="H19" s="22">
        <v>0</v>
      </c>
      <c r="I19" s="93"/>
      <c r="J19" s="22">
        <f t="shared" si="0"/>
        <v>0</v>
      </c>
      <c r="K19" s="93"/>
      <c r="L19" s="59">
        <f>J19/درآمد!$F$12</f>
        <v>0</v>
      </c>
      <c r="M19" s="93"/>
      <c r="N19" s="22">
        <v>0</v>
      </c>
      <c r="O19" s="93"/>
      <c r="P19" s="21">
        <v>0</v>
      </c>
      <c r="Q19" s="93"/>
      <c r="R19" s="22">
        <v>-34514415</v>
      </c>
      <c r="S19" s="93"/>
      <c r="T19" s="22">
        <f t="shared" si="1"/>
        <v>-34514415</v>
      </c>
      <c r="V19" s="108">
        <f>(T19/درآمد!$F$12)*100</f>
        <v>-5.5767624198143273E-3</v>
      </c>
    </row>
    <row r="20" spans="1:22" ht="18.75" x14ac:dyDescent="0.2">
      <c r="A20" s="163" t="s">
        <v>48</v>
      </c>
      <c r="B20" s="163"/>
      <c r="D20" s="22">
        <v>0</v>
      </c>
      <c r="E20" s="93"/>
      <c r="F20" s="22">
        <v>138697287</v>
      </c>
      <c r="G20" s="93"/>
      <c r="H20" s="22">
        <v>0</v>
      </c>
      <c r="I20" s="93"/>
      <c r="J20" s="22">
        <f t="shared" si="0"/>
        <v>138697287</v>
      </c>
      <c r="K20" s="93"/>
      <c r="L20" s="59">
        <f>J20/درآمد!$F$12</f>
        <v>2.2410399187464204E-4</v>
      </c>
      <c r="M20" s="93"/>
      <c r="N20" s="22">
        <v>0</v>
      </c>
      <c r="O20" s="93"/>
      <c r="P20" s="21">
        <v>110504399</v>
      </c>
      <c r="Q20" s="93"/>
      <c r="R20" s="22">
        <v>-791867738</v>
      </c>
      <c r="S20" s="93"/>
      <c r="T20" s="22">
        <f t="shared" si="1"/>
        <v>-681363339</v>
      </c>
      <c r="V20" s="108">
        <f>(T20/درآمد!$F$12)*100</f>
        <v>-0.11009317304594066</v>
      </c>
    </row>
    <row r="21" spans="1:22" ht="18.75" x14ac:dyDescent="0.2">
      <c r="A21" s="163" t="s">
        <v>38</v>
      </c>
      <c r="B21" s="163"/>
      <c r="D21" s="22">
        <v>0</v>
      </c>
      <c r="E21" s="93"/>
      <c r="F21" s="22">
        <v>6843631660</v>
      </c>
      <c r="G21" s="93"/>
      <c r="H21" s="22">
        <v>0</v>
      </c>
      <c r="I21" s="93"/>
      <c r="J21" s="22">
        <f t="shared" si="0"/>
        <v>6843631660</v>
      </c>
      <c r="K21" s="93"/>
      <c r="L21" s="59">
        <f>J21/درآمد!$F$12</f>
        <v>1.1057787842134814E-2</v>
      </c>
      <c r="M21" s="93"/>
      <c r="N21" s="22">
        <v>10614000000</v>
      </c>
      <c r="O21" s="93"/>
      <c r="P21" s="21">
        <v>-30990667795</v>
      </c>
      <c r="Q21" s="93"/>
      <c r="R21" s="22">
        <v>-377120780</v>
      </c>
      <c r="S21" s="93"/>
      <c r="T21" s="22">
        <f t="shared" si="1"/>
        <v>-20753788575</v>
      </c>
      <c r="V21" s="108">
        <f>(T21/درآمد!$F$12)*100</f>
        <v>-3.3533510040321399</v>
      </c>
    </row>
    <row r="22" spans="1:22" ht="18.75" x14ac:dyDescent="0.2">
      <c r="A22" s="163" t="s">
        <v>53</v>
      </c>
      <c r="B22" s="163"/>
      <c r="D22" s="22">
        <v>0</v>
      </c>
      <c r="E22" s="93"/>
      <c r="F22" s="22">
        <v>75547800</v>
      </c>
      <c r="G22" s="93"/>
      <c r="H22" s="22">
        <v>0</v>
      </c>
      <c r="I22" s="93"/>
      <c r="J22" s="22">
        <f t="shared" si="0"/>
        <v>75547800</v>
      </c>
      <c r="K22" s="93"/>
      <c r="L22" s="59">
        <f>J22/درآمد!$F$12</f>
        <v>1.2206845514827612E-4</v>
      </c>
      <c r="M22" s="93"/>
      <c r="N22" s="22">
        <v>519480000</v>
      </c>
      <c r="O22" s="93"/>
      <c r="P22" s="21">
        <v>-32900892</v>
      </c>
      <c r="Q22" s="93"/>
      <c r="R22" s="22">
        <v>374155230</v>
      </c>
      <c r="S22" s="93"/>
      <c r="T22" s="22">
        <f t="shared" si="1"/>
        <v>860734338</v>
      </c>
      <c r="V22" s="108">
        <f>(T22/درآمد!$F$12)*100</f>
        <v>0.13907554016494741</v>
      </c>
    </row>
    <row r="23" spans="1:22" ht="18.75" x14ac:dyDescent="0.2">
      <c r="A23" s="163" t="s">
        <v>31</v>
      </c>
      <c r="B23" s="163"/>
      <c r="D23" s="22">
        <v>0</v>
      </c>
      <c r="E23" s="93"/>
      <c r="F23" s="22">
        <v>-27373453</v>
      </c>
      <c r="G23" s="93"/>
      <c r="H23" s="22">
        <v>0</v>
      </c>
      <c r="I23" s="93"/>
      <c r="J23" s="22">
        <f t="shared" si="0"/>
        <v>-27373453</v>
      </c>
      <c r="K23" s="93"/>
      <c r="L23" s="59">
        <f>J23/درآمد!$F$12</f>
        <v>-4.4229416604903711E-5</v>
      </c>
      <c r="M23" s="93"/>
      <c r="N23" s="22">
        <v>28848600</v>
      </c>
      <c r="O23" s="93"/>
      <c r="P23" s="21">
        <v>-168946299</v>
      </c>
      <c r="Q23" s="93"/>
      <c r="R23" s="22">
        <v>-2003</v>
      </c>
      <c r="S23" s="93"/>
      <c r="T23" s="22">
        <f t="shared" si="1"/>
        <v>-140099702</v>
      </c>
      <c r="V23" s="108">
        <f>(T23/درآمد!$F$12)*100</f>
        <v>-2.2636998284362816E-2</v>
      </c>
    </row>
    <row r="24" spans="1:22" ht="18.75" x14ac:dyDescent="0.2">
      <c r="A24" s="163" t="s">
        <v>324</v>
      </c>
      <c r="B24" s="163"/>
      <c r="D24" s="22">
        <v>0</v>
      </c>
      <c r="E24" s="93"/>
      <c r="F24" s="22">
        <v>0</v>
      </c>
      <c r="G24" s="93"/>
      <c r="H24" s="22">
        <v>0</v>
      </c>
      <c r="I24" s="93"/>
      <c r="J24" s="22">
        <f t="shared" si="0"/>
        <v>0</v>
      </c>
      <c r="K24" s="93"/>
      <c r="L24" s="59">
        <f>J24/درآمد!$F$12</f>
        <v>0</v>
      </c>
      <c r="M24" s="93"/>
      <c r="N24" s="22">
        <v>23730000</v>
      </c>
      <c r="O24" s="93"/>
      <c r="P24" s="21">
        <v>0</v>
      </c>
      <c r="Q24" s="93"/>
      <c r="R24" s="22">
        <v>-290189311</v>
      </c>
      <c r="S24" s="93"/>
      <c r="T24" s="22">
        <f t="shared" si="1"/>
        <v>-266459311</v>
      </c>
      <c r="V24" s="108">
        <f>(T24/درآمد!$F$12)*100</f>
        <v>-4.3053902898091093E-2</v>
      </c>
    </row>
    <row r="25" spans="1:22" ht="18.75" x14ac:dyDescent="0.2">
      <c r="A25" s="163" t="s">
        <v>34</v>
      </c>
      <c r="B25" s="163"/>
      <c r="D25" s="22">
        <v>0</v>
      </c>
      <c r="E25" s="93"/>
      <c r="F25" s="22">
        <v>3515444082</v>
      </c>
      <c r="G25" s="93"/>
      <c r="H25" s="22">
        <v>0</v>
      </c>
      <c r="I25" s="93"/>
      <c r="J25" s="22">
        <f t="shared" si="0"/>
        <v>3515444082</v>
      </c>
      <c r="K25" s="93"/>
      <c r="L25" s="59">
        <f>J25/درآمد!$F$12</f>
        <v>5.6801763684698921E-3</v>
      </c>
      <c r="M25" s="93"/>
      <c r="N25" s="22">
        <v>248128600</v>
      </c>
      <c r="O25" s="93"/>
      <c r="P25" s="21">
        <v>60534236</v>
      </c>
      <c r="Q25" s="93"/>
      <c r="R25" s="22">
        <v>13586374</v>
      </c>
      <c r="S25" s="93"/>
      <c r="T25" s="22">
        <f t="shared" si="1"/>
        <v>322249210</v>
      </c>
      <c r="V25" s="108">
        <f>(T25/درآمد!$F$12)*100</f>
        <v>5.2068310708521512E-2</v>
      </c>
    </row>
    <row r="26" spans="1:22" ht="18.75" x14ac:dyDescent="0.2">
      <c r="A26" s="163" t="s">
        <v>325</v>
      </c>
      <c r="B26" s="163"/>
      <c r="D26" s="22">
        <v>0</v>
      </c>
      <c r="E26" s="93"/>
      <c r="F26" s="22">
        <v>0</v>
      </c>
      <c r="G26" s="93"/>
      <c r="H26" s="22">
        <v>0</v>
      </c>
      <c r="I26" s="93"/>
      <c r="J26" s="22">
        <f t="shared" si="0"/>
        <v>0</v>
      </c>
      <c r="K26" s="93"/>
      <c r="L26" s="59">
        <f>J26/درآمد!$F$12</f>
        <v>0</v>
      </c>
      <c r="M26" s="93"/>
      <c r="N26" s="22">
        <v>0</v>
      </c>
      <c r="O26" s="93"/>
      <c r="P26" s="21">
        <v>0</v>
      </c>
      <c r="Q26" s="93"/>
      <c r="R26" s="22">
        <v>-3076343773</v>
      </c>
      <c r="S26" s="93"/>
      <c r="T26" s="22">
        <f t="shared" si="1"/>
        <v>-3076343773</v>
      </c>
      <c r="V26" s="108">
        <f>(T26/درآمد!$F$12)*100</f>
        <v>-0.4970687854247629</v>
      </c>
    </row>
    <row r="27" spans="1:22" ht="18.75" x14ac:dyDescent="0.2">
      <c r="A27" s="163" t="s">
        <v>326</v>
      </c>
      <c r="B27" s="163"/>
      <c r="D27" s="22">
        <v>0</v>
      </c>
      <c r="E27" s="93"/>
      <c r="F27" s="22">
        <v>0</v>
      </c>
      <c r="G27" s="93"/>
      <c r="H27" s="22">
        <v>0</v>
      </c>
      <c r="I27" s="93"/>
      <c r="J27" s="22">
        <f t="shared" si="0"/>
        <v>0</v>
      </c>
      <c r="K27" s="93"/>
      <c r="L27" s="59">
        <f>J27/درآمد!$F$12</f>
        <v>0</v>
      </c>
      <c r="M27" s="93"/>
      <c r="N27" s="22">
        <v>0</v>
      </c>
      <c r="O27" s="93"/>
      <c r="P27" s="21">
        <v>0</v>
      </c>
      <c r="Q27" s="93"/>
      <c r="R27" s="22">
        <v>-1347772304</v>
      </c>
      <c r="S27" s="93"/>
      <c r="T27" s="22">
        <f t="shared" si="1"/>
        <v>-1347772304</v>
      </c>
      <c r="V27" s="108">
        <f>(T27/درآمد!$F$12)*100</f>
        <v>-0.2177700515976809</v>
      </c>
    </row>
    <row r="28" spans="1:22" ht="18.75" x14ac:dyDescent="0.2">
      <c r="A28" s="163" t="s">
        <v>40</v>
      </c>
      <c r="B28" s="163"/>
      <c r="D28" s="22">
        <v>0</v>
      </c>
      <c r="E28" s="93"/>
      <c r="F28" s="122">
        <v>-24261460</v>
      </c>
      <c r="G28" s="123"/>
      <c r="H28" s="122">
        <v>0</v>
      </c>
      <c r="I28" s="123"/>
      <c r="J28" s="122">
        <f t="shared" si="0"/>
        <v>-24261460</v>
      </c>
      <c r="K28" s="123"/>
      <c r="L28" s="124">
        <f>J28/درآمد!$F$12</f>
        <v>-3.9201127522465182E-5</v>
      </c>
      <c r="M28" s="123"/>
      <c r="N28" s="122">
        <v>0</v>
      </c>
      <c r="O28" s="123"/>
      <c r="P28" s="125">
        <v>209547140</v>
      </c>
      <c r="Q28" s="123"/>
      <c r="R28" s="122">
        <v>-1449415</v>
      </c>
      <c r="S28" s="123"/>
      <c r="T28" s="122">
        <f t="shared" si="1"/>
        <v>208097725</v>
      </c>
      <c r="V28" s="108">
        <f>(T28/درآمد!$F$12)*100</f>
        <v>3.3623967621321603E-2</v>
      </c>
    </row>
    <row r="29" spans="1:22" ht="18.75" x14ac:dyDescent="0.2">
      <c r="A29" s="163" t="s">
        <v>327</v>
      </c>
      <c r="B29" s="163"/>
      <c r="D29" s="22">
        <v>0</v>
      </c>
      <c r="E29" s="93"/>
      <c r="F29" s="122">
        <v>0</v>
      </c>
      <c r="G29" s="123"/>
      <c r="H29" s="122">
        <v>0</v>
      </c>
      <c r="I29" s="123"/>
      <c r="J29" s="122">
        <f t="shared" si="0"/>
        <v>0</v>
      </c>
      <c r="K29" s="123"/>
      <c r="L29" s="124">
        <f>J29/درآمد!$F$12</f>
        <v>0</v>
      </c>
      <c r="M29" s="123"/>
      <c r="N29" s="122">
        <v>552740500</v>
      </c>
      <c r="O29" s="123"/>
      <c r="P29" s="125">
        <v>0</v>
      </c>
      <c r="Q29" s="123"/>
      <c r="R29" s="122">
        <v>-1304985822</v>
      </c>
      <c r="S29" s="123"/>
      <c r="T29" s="122">
        <f t="shared" si="1"/>
        <v>-752245322</v>
      </c>
      <c r="V29" s="108">
        <f>(T29/درآمد!$F$12)*100</f>
        <v>-0.12154612622612111</v>
      </c>
    </row>
    <row r="30" spans="1:22" ht="18.75" x14ac:dyDescent="0.2">
      <c r="A30" s="163" t="s">
        <v>54</v>
      </c>
      <c r="B30" s="163"/>
      <c r="D30" s="22">
        <v>0</v>
      </c>
      <c r="E30" s="93"/>
      <c r="F30" s="122">
        <v>-57227458</v>
      </c>
      <c r="G30" s="123"/>
      <c r="H30" s="122">
        <v>0</v>
      </c>
      <c r="I30" s="123"/>
      <c r="J30" s="122">
        <f t="shared" si="0"/>
        <v>-57227458</v>
      </c>
      <c r="K30" s="123"/>
      <c r="L30" s="124">
        <f>J30/درآمد!$F$12</f>
        <v>-9.2466853966930283E-5</v>
      </c>
      <c r="M30" s="123"/>
      <c r="N30" s="122">
        <v>200000000</v>
      </c>
      <c r="O30" s="123"/>
      <c r="P30" s="125">
        <v>234110592</v>
      </c>
      <c r="Q30" s="123"/>
      <c r="R30" s="122">
        <v>729207534</v>
      </c>
      <c r="S30" s="123"/>
      <c r="T30" s="122">
        <f t="shared" si="1"/>
        <v>1163318126</v>
      </c>
      <c r="V30" s="108">
        <f>(T30/درآمد!$F$12)*100</f>
        <v>0.18796635572022963</v>
      </c>
    </row>
    <row r="31" spans="1:22" ht="18.75" x14ac:dyDescent="0.2">
      <c r="A31" s="163" t="s">
        <v>33</v>
      </c>
      <c r="B31" s="163"/>
      <c r="D31" s="22">
        <v>0</v>
      </c>
      <c r="E31" s="93"/>
      <c r="F31" s="122">
        <v>3331657980</v>
      </c>
      <c r="G31" s="123"/>
      <c r="H31" s="122">
        <v>0</v>
      </c>
      <c r="I31" s="123"/>
      <c r="J31" s="122">
        <f t="shared" si="0"/>
        <v>3331657980</v>
      </c>
      <c r="K31" s="123"/>
      <c r="L31" s="124">
        <f>J31/درآمد!$F$12</f>
        <v>5.383218872038977E-3</v>
      </c>
      <c r="M31" s="123"/>
      <c r="N31" s="122">
        <v>15676320000</v>
      </c>
      <c r="O31" s="123"/>
      <c r="P31" s="125">
        <v>9304620496</v>
      </c>
      <c r="Q31" s="123"/>
      <c r="R31" s="122">
        <v>18787860442</v>
      </c>
      <c r="S31" s="123"/>
      <c r="T31" s="122">
        <f t="shared" si="1"/>
        <v>43768800938</v>
      </c>
      <c r="V31" s="108">
        <f>(T31/درآمد!$F$12)*100</f>
        <v>7.0720655190410291</v>
      </c>
    </row>
    <row r="32" spans="1:22" ht="18.75" x14ac:dyDescent="0.2">
      <c r="A32" s="163" t="s">
        <v>328</v>
      </c>
      <c r="B32" s="163"/>
      <c r="D32" s="22">
        <v>0</v>
      </c>
      <c r="E32" s="93"/>
      <c r="F32" s="122">
        <v>0</v>
      </c>
      <c r="G32" s="123"/>
      <c r="H32" s="122">
        <v>0</v>
      </c>
      <c r="I32" s="123"/>
      <c r="J32" s="122">
        <f t="shared" si="0"/>
        <v>0</v>
      </c>
      <c r="K32" s="123"/>
      <c r="L32" s="124">
        <f>J32/درآمد!$F$12</f>
        <v>0</v>
      </c>
      <c r="M32" s="123"/>
      <c r="N32" s="122">
        <v>0</v>
      </c>
      <c r="O32" s="123"/>
      <c r="P32" s="125">
        <v>0</v>
      </c>
      <c r="Q32" s="123"/>
      <c r="R32" s="122">
        <v>-4255</v>
      </c>
      <c r="S32" s="123"/>
      <c r="T32" s="122">
        <f t="shared" si="1"/>
        <v>-4255</v>
      </c>
      <c r="V32" s="108">
        <f>(T32/درآمد!$F$12)*100</f>
        <v>-6.8751343739449047E-7</v>
      </c>
    </row>
    <row r="33" spans="1:22" ht="18.75" x14ac:dyDescent="0.2">
      <c r="A33" s="163" t="s">
        <v>49</v>
      </c>
      <c r="B33" s="163"/>
      <c r="D33" s="22">
        <v>0</v>
      </c>
      <c r="E33" s="93"/>
      <c r="F33" s="122">
        <v>2230648200</v>
      </c>
      <c r="G33" s="123"/>
      <c r="H33" s="122">
        <v>0</v>
      </c>
      <c r="I33" s="123"/>
      <c r="J33" s="122">
        <f t="shared" si="0"/>
        <v>2230648200</v>
      </c>
      <c r="K33" s="123"/>
      <c r="L33" s="124">
        <f>J33/درآمد!$F$12</f>
        <v>3.6042317546412057E-3</v>
      </c>
      <c r="M33" s="123"/>
      <c r="N33" s="122">
        <v>819000000</v>
      </c>
      <c r="O33" s="123"/>
      <c r="P33" s="125">
        <v>772363885</v>
      </c>
      <c r="Q33" s="123"/>
      <c r="R33" s="122">
        <v>0</v>
      </c>
      <c r="S33" s="123"/>
      <c r="T33" s="122">
        <f t="shared" si="1"/>
        <v>1591363885</v>
      </c>
      <c r="V33" s="108">
        <f>(T33/درآمد!$F$12)*100</f>
        <v>0.25712903753743849</v>
      </c>
    </row>
    <row r="34" spans="1:22" ht="18.75" x14ac:dyDescent="0.2">
      <c r="A34" s="163" t="s">
        <v>50</v>
      </c>
      <c r="B34" s="163"/>
      <c r="D34" s="22">
        <v>0</v>
      </c>
      <c r="E34" s="93"/>
      <c r="F34" s="122">
        <v>1722191625</v>
      </c>
      <c r="G34" s="123"/>
      <c r="H34" s="122">
        <v>0</v>
      </c>
      <c r="I34" s="123"/>
      <c r="J34" s="122">
        <f t="shared" si="0"/>
        <v>1722191625</v>
      </c>
      <c r="K34" s="123"/>
      <c r="L34" s="124">
        <f>J34/درآمد!$F$12</f>
        <v>2.7826789282156365E-3</v>
      </c>
      <c r="M34" s="123"/>
      <c r="N34" s="122">
        <v>822257200</v>
      </c>
      <c r="O34" s="123"/>
      <c r="P34" s="125">
        <v>-347075584</v>
      </c>
      <c r="Q34" s="123"/>
      <c r="R34" s="122">
        <v>0</v>
      </c>
      <c r="S34" s="123"/>
      <c r="T34" s="122">
        <f t="shared" si="1"/>
        <v>475181616</v>
      </c>
      <c r="V34" s="108">
        <f>(T34/درآمد!$F$12)*100</f>
        <v>7.6778788766822287E-2</v>
      </c>
    </row>
    <row r="35" spans="1:22" ht="18.75" x14ac:dyDescent="0.2">
      <c r="A35" s="163" t="s">
        <v>35</v>
      </c>
      <c r="B35" s="163"/>
      <c r="D35" s="22">
        <v>0</v>
      </c>
      <c r="E35" s="93"/>
      <c r="F35" s="122">
        <v>30890679074</v>
      </c>
      <c r="G35" s="123"/>
      <c r="H35" s="122">
        <v>0</v>
      </c>
      <c r="I35" s="123"/>
      <c r="J35" s="122">
        <f t="shared" si="0"/>
        <v>30890679074</v>
      </c>
      <c r="K35" s="123"/>
      <c r="L35" s="124">
        <f>J35/درآمد!$F$12</f>
        <v>4.9912472276417853E-2</v>
      </c>
      <c r="M35" s="123"/>
      <c r="N35" s="122">
        <v>4887938000</v>
      </c>
      <c r="O35" s="123"/>
      <c r="P35" s="125">
        <v>14161472141</v>
      </c>
      <c r="Q35" s="123"/>
      <c r="R35" s="122">
        <v>0</v>
      </c>
      <c r="S35" s="123"/>
      <c r="T35" s="122">
        <f t="shared" si="1"/>
        <v>19049410141</v>
      </c>
      <c r="V35" s="108">
        <f>(T35/درآمد!$F$12)*100</f>
        <v>3.0779613269979733</v>
      </c>
    </row>
    <row r="36" spans="1:22" ht="18.75" x14ac:dyDescent="0.2">
      <c r="A36" s="163" t="s">
        <v>329</v>
      </c>
      <c r="B36" s="163"/>
      <c r="D36" s="22">
        <v>0</v>
      </c>
      <c r="E36" s="93"/>
      <c r="F36" s="122">
        <v>0</v>
      </c>
      <c r="G36" s="123"/>
      <c r="H36" s="122">
        <v>0</v>
      </c>
      <c r="I36" s="123"/>
      <c r="J36" s="122">
        <f t="shared" si="0"/>
        <v>0</v>
      </c>
      <c r="K36" s="123"/>
      <c r="L36" s="124">
        <f>J36/درآمد!$F$12</f>
        <v>0</v>
      </c>
      <c r="M36" s="123"/>
      <c r="N36" s="122">
        <v>263840000</v>
      </c>
      <c r="O36" s="123"/>
      <c r="P36" s="125">
        <v>0</v>
      </c>
      <c r="Q36" s="123"/>
      <c r="R36" s="122">
        <v>0</v>
      </c>
      <c r="S36" s="123"/>
      <c r="T36" s="122">
        <f t="shared" si="1"/>
        <v>263840000</v>
      </c>
      <c r="V36" s="108">
        <f>(T36/درآمد!$F$12)*100</f>
        <v>4.2630680451742037E-2</v>
      </c>
    </row>
    <row r="37" spans="1:22" ht="18.75" x14ac:dyDescent="0.2">
      <c r="A37" s="163" t="s">
        <v>42</v>
      </c>
      <c r="B37" s="163"/>
      <c r="D37" s="22">
        <v>0</v>
      </c>
      <c r="E37" s="93"/>
      <c r="F37" s="122">
        <v>92412853</v>
      </c>
      <c r="G37" s="123"/>
      <c r="H37" s="122">
        <v>0</v>
      </c>
      <c r="I37" s="123"/>
      <c r="J37" s="122">
        <f t="shared" si="0"/>
        <v>92412853</v>
      </c>
      <c r="K37" s="123"/>
      <c r="L37" s="124">
        <f>J37/درآمد!$F$12</f>
        <v>1.4931863272728968E-4</v>
      </c>
      <c r="M37" s="123"/>
      <c r="N37" s="122">
        <v>89452000</v>
      </c>
      <c r="O37" s="123"/>
      <c r="P37" s="125">
        <v>-630818166</v>
      </c>
      <c r="Q37" s="123"/>
      <c r="R37" s="122">
        <v>0</v>
      </c>
      <c r="S37" s="123"/>
      <c r="T37" s="122">
        <f t="shared" si="1"/>
        <v>-541366166</v>
      </c>
      <c r="V37" s="108">
        <f>(T37/درآمد!$F$12)*100</f>
        <v>-8.7472741169385762E-2</v>
      </c>
    </row>
    <row r="38" spans="1:22" ht="18.75" x14ac:dyDescent="0.2">
      <c r="A38" s="163" t="s">
        <v>46</v>
      </c>
      <c r="B38" s="163"/>
      <c r="D38" s="22">
        <v>0</v>
      </c>
      <c r="E38" s="93"/>
      <c r="F38" s="122">
        <v>116600474589</v>
      </c>
      <c r="G38" s="123"/>
      <c r="H38" s="122">
        <v>0</v>
      </c>
      <c r="I38" s="123"/>
      <c r="J38" s="122">
        <f t="shared" si="0"/>
        <v>116600474589</v>
      </c>
      <c r="K38" s="123"/>
      <c r="L38" s="124">
        <f>J38/درآمد!$F$12</f>
        <v>0.18840045378733805</v>
      </c>
      <c r="M38" s="123"/>
      <c r="N38" s="122">
        <v>111927000000</v>
      </c>
      <c r="O38" s="123"/>
      <c r="P38" s="125">
        <v>31783725771</v>
      </c>
      <c r="Q38" s="123"/>
      <c r="R38" s="122">
        <v>0</v>
      </c>
      <c r="S38" s="123"/>
      <c r="T38" s="122">
        <f t="shared" si="1"/>
        <v>143710725771</v>
      </c>
      <c r="V38" s="108">
        <f>(T38/درآمد!$F$12)*100</f>
        <v>23.220459474800752</v>
      </c>
    </row>
    <row r="39" spans="1:22" ht="18.75" x14ac:dyDescent="0.2">
      <c r="A39" s="163" t="s">
        <v>43</v>
      </c>
      <c r="B39" s="163"/>
      <c r="D39" s="22">
        <v>0</v>
      </c>
      <c r="E39" s="93"/>
      <c r="F39" s="122">
        <v>1232114716</v>
      </c>
      <c r="G39" s="123"/>
      <c r="H39" s="122">
        <v>0</v>
      </c>
      <c r="I39" s="123"/>
      <c r="J39" s="122">
        <f t="shared" si="0"/>
        <v>1232114716</v>
      </c>
      <c r="K39" s="123"/>
      <c r="L39" s="124">
        <f>J39/درآمد!$F$12</f>
        <v>1.9908235573713197E-3</v>
      </c>
      <c r="M39" s="123"/>
      <c r="N39" s="122">
        <v>0</v>
      </c>
      <c r="O39" s="123"/>
      <c r="P39" s="125">
        <v>-564832177</v>
      </c>
      <c r="Q39" s="123"/>
      <c r="R39" s="122">
        <v>0</v>
      </c>
      <c r="S39" s="123"/>
      <c r="T39" s="122">
        <f t="shared" si="1"/>
        <v>-564832177</v>
      </c>
      <c r="V39" s="108">
        <f>(T39/درآمد!$F$12)*100</f>
        <v>-9.1264327041194665E-2</v>
      </c>
    </row>
    <row r="40" spans="1:22" ht="18.75" x14ac:dyDescent="0.2">
      <c r="A40" s="163" t="s">
        <v>73</v>
      </c>
      <c r="B40" s="163"/>
      <c r="D40" s="22">
        <v>0</v>
      </c>
      <c r="E40" s="93"/>
      <c r="F40" s="122">
        <v>254833620</v>
      </c>
      <c r="G40" s="123"/>
      <c r="H40" s="122">
        <v>0</v>
      </c>
      <c r="I40" s="123"/>
      <c r="J40" s="122">
        <f t="shared" si="0"/>
        <v>254833620</v>
      </c>
      <c r="K40" s="123"/>
      <c r="L40" s="124">
        <f>J40/درآمد!$F$12</f>
        <v>4.1175449600442158E-4</v>
      </c>
      <c r="M40" s="123"/>
      <c r="N40" s="122">
        <v>0</v>
      </c>
      <c r="O40" s="123"/>
      <c r="P40" s="125">
        <v>254833620</v>
      </c>
      <c r="Q40" s="123"/>
      <c r="R40" s="122">
        <v>0</v>
      </c>
      <c r="S40" s="123"/>
      <c r="T40" s="122">
        <f t="shared" si="1"/>
        <v>254833620</v>
      </c>
      <c r="V40" s="108">
        <f>(T40/درآمد!$F$12)*100</f>
        <v>4.1175449600442157E-2</v>
      </c>
    </row>
    <row r="41" spans="1:22" ht="18.75" x14ac:dyDescent="0.2">
      <c r="A41" s="163" t="s">
        <v>51</v>
      </c>
      <c r="B41" s="163"/>
      <c r="D41" s="22">
        <v>0</v>
      </c>
      <c r="E41" s="93"/>
      <c r="F41" s="122">
        <v>1806532429</v>
      </c>
      <c r="G41" s="123"/>
      <c r="H41" s="122">
        <v>0</v>
      </c>
      <c r="I41" s="123"/>
      <c r="J41" s="122">
        <f t="shared" si="0"/>
        <v>1806532429</v>
      </c>
      <c r="K41" s="123"/>
      <c r="L41" s="124">
        <f>J41/درآمد!$F$12</f>
        <v>2.9189549236813359E-3</v>
      </c>
      <c r="M41" s="123"/>
      <c r="N41" s="122">
        <v>0</v>
      </c>
      <c r="O41" s="123"/>
      <c r="P41" s="125">
        <v>651840377</v>
      </c>
      <c r="Q41" s="123"/>
      <c r="R41" s="122">
        <v>0</v>
      </c>
      <c r="S41" s="123"/>
      <c r="T41" s="122">
        <f t="shared" si="1"/>
        <v>651840377</v>
      </c>
      <c r="V41" s="108">
        <f>(T41/درآمد!$F$12)*100</f>
        <v>0.1053229185014784</v>
      </c>
    </row>
    <row r="42" spans="1:22" ht="18.75" x14ac:dyDescent="0.2">
      <c r="A42" s="163" t="s">
        <v>58</v>
      </c>
      <c r="B42" s="163"/>
      <c r="D42" s="22">
        <v>0</v>
      </c>
      <c r="E42" s="93"/>
      <c r="F42" s="122">
        <v>-168430449</v>
      </c>
      <c r="G42" s="123"/>
      <c r="H42" s="122">
        <v>0</v>
      </c>
      <c r="I42" s="123"/>
      <c r="J42" s="122">
        <f t="shared" si="0"/>
        <v>-168430449</v>
      </c>
      <c r="K42" s="123"/>
      <c r="L42" s="124">
        <f>J42/درآمد!$F$12</f>
        <v>-2.7214617380467082E-4</v>
      </c>
      <c r="M42" s="123"/>
      <c r="N42" s="122">
        <v>0</v>
      </c>
      <c r="O42" s="123"/>
      <c r="P42" s="125">
        <v>-168430448</v>
      </c>
      <c r="Q42" s="123"/>
      <c r="R42" s="122">
        <v>0</v>
      </c>
      <c r="S42" s="123"/>
      <c r="T42" s="122">
        <f t="shared" si="1"/>
        <v>-168430448</v>
      </c>
      <c r="V42" s="108">
        <f>(T42/درآمد!$F$12)*100</f>
        <v>-2.7214617218889306E-2</v>
      </c>
    </row>
    <row r="43" spans="1:22" ht="18.75" x14ac:dyDescent="0.2">
      <c r="A43" s="163" t="s">
        <v>29</v>
      </c>
      <c r="B43" s="163"/>
      <c r="D43" s="22">
        <v>0</v>
      </c>
      <c r="E43" s="93"/>
      <c r="F43" s="122">
        <v>599506965</v>
      </c>
      <c r="G43" s="123"/>
      <c r="H43" s="122">
        <v>0</v>
      </c>
      <c r="I43" s="123"/>
      <c r="J43" s="122">
        <f t="shared" si="0"/>
        <v>599506965</v>
      </c>
      <c r="K43" s="123"/>
      <c r="L43" s="124">
        <f>J43/درآمد!$F$12</f>
        <v>9.6867002173698833E-4</v>
      </c>
      <c r="M43" s="123"/>
      <c r="N43" s="122">
        <v>0</v>
      </c>
      <c r="O43" s="123"/>
      <c r="P43" s="125">
        <v>599506407</v>
      </c>
      <c r="Q43" s="123"/>
      <c r="R43" s="122">
        <v>-799184</v>
      </c>
      <c r="S43" s="123"/>
      <c r="T43" s="122">
        <f t="shared" si="1"/>
        <v>598707223</v>
      </c>
      <c r="V43" s="108">
        <f>(T43/درآمد!$F$12)*100</f>
        <v>9.6737781639868348E-2</v>
      </c>
    </row>
    <row r="44" spans="1:22" ht="18.75" x14ac:dyDescent="0.2">
      <c r="A44" s="163" t="s">
        <v>70</v>
      </c>
      <c r="B44" s="163"/>
      <c r="D44" s="22">
        <v>0</v>
      </c>
      <c r="E44" s="93"/>
      <c r="F44" s="122">
        <v>2467412744</v>
      </c>
      <c r="G44" s="123"/>
      <c r="H44" s="122">
        <v>0</v>
      </c>
      <c r="I44" s="123"/>
      <c r="J44" s="122">
        <f t="shared" si="0"/>
        <v>2467412744</v>
      </c>
      <c r="K44" s="123"/>
      <c r="L44" s="124">
        <f>J44/درآمد!$F$12</f>
        <v>3.9867906394792296E-3</v>
      </c>
      <c r="M44" s="123"/>
      <c r="N44" s="122">
        <v>0</v>
      </c>
      <c r="O44" s="123"/>
      <c r="P44" s="125">
        <v>2467412744</v>
      </c>
      <c r="Q44" s="123"/>
      <c r="R44" s="122">
        <v>0</v>
      </c>
      <c r="S44" s="123"/>
      <c r="T44" s="122">
        <f t="shared" si="1"/>
        <v>2467412744</v>
      </c>
      <c r="V44" s="108">
        <f>(T44/درآمد!$F$12)*100</f>
        <v>0.39867906394792296</v>
      </c>
    </row>
    <row r="45" spans="1:22" ht="18.75" x14ac:dyDescent="0.2">
      <c r="A45" s="163" t="s">
        <v>330</v>
      </c>
      <c r="B45" s="163"/>
      <c r="D45" s="22">
        <v>0</v>
      </c>
      <c r="E45" s="93"/>
      <c r="F45" s="122">
        <v>5545548721</v>
      </c>
      <c r="G45" s="123"/>
      <c r="H45" s="122">
        <v>0</v>
      </c>
      <c r="I45" s="123"/>
      <c r="J45" s="122">
        <f t="shared" si="0"/>
        <v>5545548721</v>
      </c>
      <c r="K45" s="123"/>
      <c r="L45" s="124">
        <f>J45/درآمد!$F$12</f>
        <v>8.9603742970936085E-3</v>
      </c>
      <c r="M45" s="123"/>
      <c r="N45" s="122">
        <v>0</v>
      </c>
      <c r="O45" s="123"/>
      <c r="P45" s="125">
        <v>22685251659</v>
      </c>
      <c r="Q45" s="123"/>
      <c r="R45" s="122">
        <v>0</v>
      </c>
      <c r="S45" s="123"/>
      <c r="T45" s="122">
        <f t="shared" si="1"/>
        <v>22685251659</v>
      </c>
      <c r="V45" s="108">
        <f>(T45/درآمد!$F$12)*100</f>
        <v>3.665432513804503</v>
      </c>
    </row>
    <row r="46" spans="1:22" ht="18.75" x14ac:dyDescent="0.2">
      <c r="A46" s="163" t="s">
        <v>62</v>
      </c>
      <c r="B46" s="163"/>
      <c r="D46" s="22">
        <v>0</v>
      </c>
      <c r="E46" s="93"/>
      <c r="F46" s="122">
        <v>4363113158</v>
      </c>
      <c r="G46" s="123"/>
      <c r="H46" s="122">
        <v>0</v>
      </c>
      <c r="I46" s="123"/>
      <c r="J46" s="122">
        <f t="shared" si="0"/>
        <v>4363113158</v>
      </c>
      <c r="K46" s="123"/>
      <c r="L46" s="124">
        <f>J46/درآمد!$F$12</f>
        <v>7.0498212103353953E-3</v>
      </c>
      <c r="M46" s="123"/>
      <c r="N46" s="122">
        <v>0</v>
      </c>
      <c r="O46" s="123"/>
      <c r="P46" s="125">
        <v>4363113158</v>
      </c>
      <c r="Q46" s="123"/>
      <c r="R46" s="122">
        <v>0</v>
      </c>
      <c r="S46" s="123"/>
      <c r="T46" s="122">
        <f t="shared" si="1"/>
        <v>4363113158</v>
      </c>
      <c r="V46" s="108">
        <f>(T46/درآمد!$F$12)*100</f>
        <v>0.70498212103353952</v>
      </c>
    </row>
    <row r="47" spans="1:22" ht="18.75" x14ac:dyDescent="0.2">
      <c r="A47" s="163" t="s">
        <v>61</v>
      </c>
      <c r="B47" s="163"/>
      <c r="D47" s="22">
        <v>0</v>
      </c>
      <c r="E47" s="93"/>
      <c r="F47" s="122">
        <v>3158348885</v>
      </c>
      <c r="G47" s="123"/>
      <c r="H47" s="122">
        <v>409883</v>
      </c>
      <c r="I47" s="123"/>
      <c r="J47" s="122">
        <f t="shared" si="0"/>
        <v>3158758768</v>
      </c>
      <c r="K47" s="123"/>
      <c r="L47" s="124">
        <f>J47/درآمد!$F$12</f>
        <v>5.103852170358792E-3</v>
      </c>
      <c r="M47" s="123"/>
      <c r="N47" s="122">
        <v>0</v>
      </c>
      <c r="O47" s="123"/>
      <c r="P47" s="125">
        <v>3158348885</v>
      </c>
      <c r="Q47" s="123"/>
      <c r="R47" s="122">
        <v>409883</v>
      </c>
      <c r="S47" s="123"/>
      <c r="T47" s="122">
        <f t="shared" si="1"/>
        <v>3158758768</v>
      </c>
      <c r="V47" s="108">
        <f>(T47/درآمد!$F$12)*100</f>
        <v>0.51038521703587925</v>
      </c>
    </row>
    <row r="48" spans="1:22" ht="18.75" x14ac:dyDescent="0.2">
      <c r="A48" s="163" t="s">
        <v>64</v>
      </c>
      <c r="B48" s="163"/>
      <c r="D48" s="22">
        <v>0</v>
      </c>
      <c r="E48" s="93"/>
      <c r="F48" s="122">
        <v>-401277643</v>
      </c>
      <c r="G48" s="123"/>
      <c r="H48" s="122">
        <v>1198030</v>
      </c>
      <c r="I48" s="123"/>
      <c r="J48" s="122">
        <f t="shared" si="0"/>
        <v>-400079613</v>
      </c>
      <c r="K48" s="123"/>
      <c r="L48" s="124">
        <f>J48/درآمد!$F$12</f>
        <v>-6.4643974139856055E-4</v>
      </c>
      <c r="M48" s="123"/>
      <c r="N48" s="122">
        <v>0</v>
      </c>
      <c r="O48" s="123"/>
      <c r="P48" s="125">
        <v>-401277642</v>
      </c>
      <c r="Q48" s="123"/>
      <c r="R48" s="122">
        <v>1198030</v>
      </c>
      <c r="S48" s="123"/>
      <c r="T48" s="122">
        <f t="shared" si="1"/>
        <v>-400079612</v>
      </c>
      <c r="V48" s="108">
        <f>(T48/درآمد!$F$12)*100</f>
        <v>-6.4643973978278271E-2</v>
      </c>
    </row>
    <row r="49" spans="1:22" ht="18.75" x14ac:dyDescent="0.2">
      <c r="A49" s="163" t="s">
        <v>27</v>
      </c>
      <c r="B49" s="163"/>
      <c r="D49" s="22">
        <v>0</v>
      </c>
      <c r="E49" s="93"/>
      <c r="F49" s="122">
        <v>0</v>
      </c>
      <c r="G49" s="123"/>
      <c r="H49" s="122">
        <v>0</v>
      </c>
      <c r="I49" s="123"/>
      <c r="J49" s="122">
        <f t="shared" si="0"/>
        <v>0</v>
      </c>
      <c r="K49" s="123"/>
      <c r="L49" s="124">
        <f>J49/درآمد!$F$12</f>
        <v>0</v>
      </c>
      <c r="M49" s="123"/>
      <c r="N49" s="122">
        <v>0</v>
      </c>
      <c r="O49" s="123"/>
      <c r="P49" s="125">
        <v>139578</v>
      </c>
      <c r="Q49" s="123"/>
      <c r="R49" s="122">
        <v>0</v>
      </c>
      <c r="S49" s="123"/>
      <c r="T49" s="122">
        <f t="shared" si="1"/>
        <v>139578</v>
      </c>
      <c r="V49" s="108">
        <f>(T49/درآمد!$F$12)*100</f>
        <v>2.2552702835404981E-5</v>
      </c>
    </row>
    <row r="50" spans="1:22" ht="18.75" x14ac:dyDescent="0.2">
      <c r="A50" s="163" t="s">
        <v>72</v>
      </c>
      <c r="B50" s="163"/>
      <c r="D50" s="22">
        <v>0</v>
      </c>
      <c r="E50" s="93"/>
      <c r="F50" s="22">
        <v>235672084</v>
      </c>
      <c r="G50" s="93"/>
      <c r="H50" s="22">
        <v>0</v>
      </c>
      <c r="I50" s="93"/>
      <c r="J50" s="22">
        <f t="shared" si="0"/>
        <v>235672084</v>
      </c>
      <c r="K50" s="93"/>
      <c r="L50" s="59">
        <f>J50/درآمد!$F$12</f>
        <v>3.8079371226501318E-4</v>
      </c>
      <c r="M50" s="93"/>
      <c r="N50" s="22">
        <v>0</v>
      </c>
      <c r="O50" s="93"/>
      <c r="P50" s="21">
        <v>235672084</v>
      </c>
      <c r="Q50" s="93"/>
      <c r="R50" s="22">
        <v>0</v>
      </c>
      <c r="S50" s="93"/>
      <c r="T50" s="22">
        <f t="shared" si="1"/>
        <v>235672084</v>
      </c>
      <c r="V50" s="108">
        <f>(T50/درآمد!$F$12)*100</f>
        <v>3.8079371226501318E-2</v>
      </c>
    </row>
    <row r="51" spans="1:22" ht="18.75" x14ac:dyDescent="0.2">
      <c r="A51" s="163" t="s">
        <v>59</v>
      </c>
      <c r="B51" s="163"/>
      <c r="D51" s="22">
        <v>0</v>
      </c>
      <c r="E51" s="93"/>
      <c r="F51" s="22">
        <v>-610794</v>
      </c>
      <c r="G51" s="93"/>
      <c r="H51" s="22">
        <v>0</v>
      </c>
      <c r="I51" s="93"/>
      <c r="J51" s="22">
        <f t="shared" si="0"/>
        <v>-610794</v>
      </c>
      <c r="K51" s="93"/>
      <c r="L51" s="59">
        <f>J51/درآمد!$F$12</f>
        <v>-9.869073618799776E-7</v>
      </c>
      <c r="M51" s="93"/>
      <c r="N51" s="22">
        <v>0</v>
      </c>
      <c r="O51" s="93"/>
      <c r="P51" s="21">
        <v>-610793</v>
      </c>
      <c r="Q51" s="93"/>
      <c r="R51" s="22">
        <v>0</v>
      </c>
      <c r="S51" s="93"/>
      <c r="T51" s="22">
        <f t="shared" si="1"/>
        <v>-610793</v>
      </c>
      <c r="V51" s="108">
        <f>(T51/درآمد!$F$12)*100</f>
        <v>-9.8690574610221619E-5</v>
      </c>
    </row>
    <row r="52" spans="1:22" ht="18.75" x14ac:dyDescent="0.2">
      <c r="A52" s="163" t="s">
        <v>56</v>
      </c>
      <c r="B52" s="163"/>
      <c r="D52" s="22">
        <v>0</v>
      </c>
      <c r="E52" s="93"/>
      <c r="F52" s="22">
        <v>-103000</v>
      </c>
      <c r="G52" s="93"/>
      <c r="H52" s="22">
        <v>0</v>
      </c>
      <c r="I52" s="93"/>
      <c r="J52" s="22">
        <f t="shared" si="0"/>
        <v>-103000</v>
      </c>
      <c r="K52" s="93"/>
      <c r="L52" s="59">
        <f>J52/درآمد!$F$12</f>
        <v>-1.6642510940454178E-7</v>
      </c>
      <c r="M52" s="93"/>
      <c r="N52" s="22">
        <v>0</v>
      </c>
      <c r="O52" s="93"/>
      <c r="P52" s="21">
        <v>-103000</v>
      </c>
      <c r="Q52" s="93"/>
      <c r="R52" s="22">
        <v>0</v>
      </c>
      <c r="S52" s="93"/>
      <c r="T52" s="22">
        <f t="shared" si="1"/>
        <v>-103000</v>
      </c>
      <c r="V52" s="108">
        <f>(T52/درآمد!$F$12)*100</f>
        <v>-1.6642510940454179E-5</v>
      </c>
    </row>
    <row r="53" spans="1:22" ht="18.75" x14ac:dyDescent="0.2">
      <c r="A53" s="163" t="s">
        <v>67</v>
      </c>
      <c r="B53" s="163"/>
      <c r="D53" s="22">
        <v>0</v>
      </c>
      <c r="E53" s="93"/>
      <c r="F53" s="22">
        <v>257779068</v>
      </c>
      <c r="G53" s="93"/>
      <c r="H53" s="22">
        <v>0</v>
      </c>
      <c r="I53" s="93"/>
      <c r="J53" s="22">
        <f t="shared" si="0"/>
        <v>257779068</v>
      </c>
      <c r="K53" s="93"/>
      <c r="L53" s="59">
        <f>J53/درآمد!$F$12</f>
        <v>4.1651368537961957E-4</v>
      </c>
      <c r="M53" s="93"/>
      <c r="N53" s="22">
        <v>0</v>
      </c>
      <c r="O53" s="93"/>
      <c r="P53" s="21">
        <v>257779068</v>
      </c>
      <c r="Q53" s="93"/>
      <c r="R53" s="22">
        <v>0</v>
      </c>
      <c r="S53" s="93"/>
      <c r="T53" s="22">
        <f t="shared" si="1"/>
        <v>257779068</v>
      </c>
      <c r="V53" s="108">
        <f>(T53/درآمد!$F$12)*100</f>
        <v>4.1651368537961954E-2</v>
      </c>
    </row>
    <row r="54" spans="1:22" ht="18.75" x14ac:dyDescent="0.2">
      <c r="A54" s="163" t="s">
        <v>66</v>
      </c>
      <c r="B54" s="163"/>
      <c r="D54" s="22">
        <v>0</v>
      </c>
      <c r="E54" s="93"/>
      <c r="F54" s="22">
        <v>268263029</v>
      </c>
      <c r="G54" s="93"/>
      <c r="H54" s="22">
        <v>0</v>
      </c>
      <c r="I54" s="93"/>
      <c r="J54" s="22">
        <f t="shared" si="0"/>
        <v>268263029</v>
      </c>
      <c r="K54" s="93"/>
      <c r="L54" s="59">
        <f>J54/درآمد!$F$12</f>
        <v>4.334534364128035E-4</v>
      </c>
      <c r="M54" s="93"/>
      <c r="N54" s="22">
        <v>0</v>
      </c>
      <c r="O54" s="93"/>
      <c r="P54" s="21">
        <v>268263029</v>
      </c>
      <c r="Q54" s="93"/>
      <c r="R54" s="22">
        <v>0</v>
      </c>
      <c r="S54" s="93"/>
      <c r="T54" s="22">
        <f t="shared" si="1"/>
        <v>268263029</v>
      </c>
      <c r="V54" s="108">
        <f>(T54/درآمد!$F$12)*100</f>
        <v>4.334534364128035E-2</v>
      </c>
    </row>
    <row r="55" spans="1:22" ht="18.75" x14ac:dyDescent="0.2">
      <c r="A55" s="163" t="s">
        <v>21</v>
      </c>
      <c r="B55" s="163"/>
      <c r="D55" s="22">
        <v>0</v>
      </c>
      <c r="E55" s="93"/>
      <c r="F55" s="22">
        <v>39406375947</v>
      </c>
      <c r="G55" s="93"/>
      <c r="H55" s="22">
        <v>332771007</v>
      </c>
      <c r="I55" s="93"/>
      <c r="J55" s="22">
        <f t="shared" si="0"/>
        <v>39739146954</v>
      </c>
      <c r="K55" s="93"/>
      <c r="L55" s="59">
        <f>J55/درآمد!$F$12</f>
        <v>6.420962989769527E-2</v>
      </c>
      <c r="M55" s="93"/>
      <c r="N55" s="22">
        <v>0</v>
      </c>
      <c r="O55" s="93"/>
      <c r="P55" s="21">
        <v>12640131856</v>
      </c>
      <c r="Q55" s="93"/>
      <c r="R55" s="22">
        <v>335674935</v>
      </c>
      <c r="S55" s="93"/>
      <c r="T55" s="22">
        <f t="shared" si="1"/>
        <v>12975806791</v>
      </c>
      <c r="V55" s="108">
        <f>(T55/درآمد!$F$12)*100</f>
        <v>2.096602004664438</v>
      </c>
    </row>
    <row r="56" spans="1:22" ht="18.75" x14ac:dyDescent="0.2">
      <c r="A56" s="163" t="s">
        <v>60</v>
      </c>
      <c r="B56" s="163"/>
      <c r="D56" s="22">
        <v>0</v>
      </c>
      <c r="E56" s="93"/>
      <c r="F56" s="22">
        <v>-10700553</v>
      </c>
      <c r="G56" s="93"/>
      <c r="H56" s="22">
        <v>0</v>
      </c>
      <c r="I56" s="93"/>
      <c r="J56" s="22">
        <f t="shared" si="0"/>
        <v>-10700553</v>
      </c>
      <c r="K56" s="93"/>
      <c r="L56" s="59">
        <f>J56/درآمد!$F$12</f>
        <v>-1.7289715570039783E-5</v>
      </c>
      <c r="M56" s="93"/>
      <c r="N56" s="22">
        <v>0</v>
      </c>
      <c r="O56" s="93"/>
      <c r="P56" s="21">
        <v>-10700552</v>
      </c>
      <c r="Q56" s="93"/>
      <c r="R56" s="22">
        <v>0</v>
      </c>
      <c r="S56" s="93"/>
      <c r="T56" s="22">
        <f t="shared" si="1"/>
        <v>-10700552</v>
      </c>
      <c r="V56" s="108">
        <f>(T56/درآمد!$F$12)*100</f>
        <v>-1.7289713954262024E-3</v>
      </c>
    </row>
    <row r="57" spans="1:22" ht="18.75" x14ac:dyDescent="0.2">
      <c r="A57" s="163" t="s">
        <v>57</v>
      </c>
      <c r="B57" s="163"/>
      <c r="D57" s="22">
        <v>0</v>
      </c>
      <c r="E57" s="93"/>
      <c r="F57" s="22">
        <v>-296939170</v>
      </c>
      <c r="G57" s="93"/>
      <c r="H57" s="22">
        <v>0</v>
      </c>
      <c r="I57" s="93"/>
      <c r="J57" s="22">
        <f t="shared" si="0"/>
        <v>-296939170</v>
      </c>
      <c r="K57" s="93"/>
      <c r="L57" s="59">
        <f>J57/درآمد!$F$12</f>
        <v>-4.7978770731790126E-4</v>
      </c>
      <c r="M57" s="93"/>
      <c r="N57" s="22">
        <v>0</v>
      </c>
      <c r="O57" s="93"/>
      <c r="P57" s="21">
        <v>-296939169</v>
      </c>
      <c r="Q57" s="93"/>
      <c r="R57" s="22">
        <v>0</v>
      </c>
      <c r="S57" s="93"/>
      <c r="T57" s="22">
        <f t="shared" si="1"/>
        <v>-296939169</v>
      </c>
      <c r="V57" s="108">
        <f>(T57/درآمد!$F$12)*100</f>
        <v>-4.7978770570212347E-2</v>
      </c>
    </row>
    <row r="58" spans="1:22" ht="18.75" x14ac:dyDescent="0.2">
      <c r="A58" s="163" t="s">
        <v>74</v>
      </c>
      <c r="B58" s="163"/>
      <c r="D58" s="22">
        <v>0</v>
      </c>
      <c r="E58" s="93"/>
      <c r="F58" s="22">
        <v>1766337015</v>
      </c>
      <c r="G58" s="93"/>
      <c r="H58" s="22">
        <v>53403975</v>
      </c>
      <c r="I58" s="93"/>
      <c r="J58" s="22">
        <f t="shared" si="0"/>
        <v>1819740990</v>
      </c>
      <c r="K58" s="93"/>
      <c r="L58" s="59">
        <f>J58/درآمد!$F$12</f>
        <v>2.9402970228027104E-3</v>
      </c>
      <c r="M58" s="93"/>
      <c r="N58" s="22">
        <v>0</v>
      </c>
      <c r="O58" s="93"/>
      <c r="P58" s="21">
        <v>1766337015</v>
      </c>
      <c r="Q58" s="93"/>
      <c r="R58" s="22">
        <v>53403975</v>
      </c>
      <c r="S58" s="93"/>
      <c r="T58" s="22">
        <f t="shared" si="1"/>
        <v>1819740990</v>
      </c>
      <c r="V58" s="108">
        <f>(T58/درآمد!$F$12)*100</f>
        <v>0.29402970228027103</v>
      </c>
    </row>
    <row r="59" spans="1:22" ht="18.75" x14ac:dyDescent="0.2">
      <c r="A59" s="163" t="s">
        <v>28</v>
      </c>
      <c r="B59" s="163"/>
      <c r="D59" s="22">
        <v>0</v>
      </c>
      <c r="E59" s="93"/>
      <c r="F59" s="22">
        <v>600045037</v>
      </c>
      <c r="G59" s="93"/>
      <c r="H59" s="22">
        <v>0</v>
      </c>
      <c r="I59" s="93"/>
      <c r="J59" s="22">
        <f t="shared" si="0"/>
        <v>600045037</v>
      </c>
      <c r="K59" s="93"/>
      <c r="L59" s="59">
        <f>J59/درآمد!$F$12</f>
        <v>9.6953942650851758E-4</v>
      </c>
      <c r="M59" s="93"/>
      <c r="N59" s="22">
        <v>0</v>
      </c>
      <c r="O59" s="93"/>
      <c r="P59" s="21">
        <v>2995759408</v>
      </c>
      <c r="Q59" s="93"/>
      <c r="R59" s="22">
        <v>749060</v>
      </c>
      <c r="S59" s="93"/>
      <c r="T59" s="22">
        <f t="shared" si="1"/>
        <v>2996508468</v>
      </c>
      <c r="V59" s="108">
        <f>(T59/درآمد!$F$12)*100</f>
        <v>0.48416917438692797</v>
      </c>
    </row>
    <row r="60" spans="1:22" ht="18.75" x14ac:dyDescent="0.2">
      <c r="A60" s="163" t="s">
        <v>63</v>
      </c>
      <c r="B60" s="163"/>
      <c r="D60" s="55">
        <v>0</v>
      </c>
      <c r="E60" s="113"/>
      <c r="F60" s="55">
        <v>2034836339</v>
      </c>
      <c r="G60" s="113"/>
      <c r="H60" s="55">
        <v>544934</v>
      </c>
      <c r="I60" s="113"/>
      <c r="J60" s="22">
        <f t="shared" si="0"/>
        <v>2035381273</v>
      </c>
      <c r="K60" s="113"/>
      <c r="L60" s="59">
        <f>J60/درآمد!$F$12</f>
        <v>3.2887237964949563E-3</v>
      </c>
      <c r="M60" s="113"/>
      <c r="N60" s="55">
        <v>0</v>
      </c>
      <c r="O60" s="113"/>
      <c r="P60" s="57">
        <v>2034836339</v>
      </c>
      <c r="Q60" s="113"/>
      <c r="R60" s="55">
        <v>544934</v>
      </c>
      <c r="S60" s="113"/>
      <c r="T60" s="22">
        <f t="shared" si="1"/>
        <v>2035381273</v>
      </c>
      <c r="V60" s="108">
        <f>(T60/درآمد!$F$12)*100</f>
        <v>0.32887237964949562</v>
      </c>
    </row>
    <row r="61" spans="1:22" ht="18.75" x14ac:dyDescent="0.2">
      <c r="A61" s="163" t="s">
        <v>492</v>
      </c>
      <c r="B61" s="163"/>
      <c r="D61" s="55">
        <v>0</v>
      </c>
      <c r="E61" s="113"/>
      <c r="F61" s="55">
        <v>0</v>
      </c>
      <c r="G61" s="113"/>
      <c r="H61" s="55">
        <v>0</v>
      </c>
      <c r="I61" s="113"/>
      <c r="J61" s="22">
        <f t="shared" si="0"/>
        <v>0</v>
      </c>
      <c r="K61" s="113"/>
      <c r="L61" s="59">
        <f>J61/درآمد!$F$12</f>
        <v>0</v>
      </c>
      <c r="M61" s="113"/>
      <c r="N61" s="55">
        <v>0</v>
      </c>
      <c r="O61" s="113"/>
      <c r="P61" s="57">
        <v>702913</v>
      </c>
      <c r="Q61" s="113"/>
      <c r="R61" s="55">
        <v>0</v>
      </c>
      <c r="S61" s="113"/>
      <c r="T61" s="22">
        <f t="shared" si="1"/>
        <v>702913</v>
      </c>
      <c r="V61" s="108">
        <f>(T61/درآمد!$F$12)*100</f>
        <v>1.1357511934648026E-4</v>
      </c>
    </row>
    <row r="62" spans="1:22" ht="18.75" x14ac:dyDescent="0.2">
      <c r="A62" s="163" t="s">
        <v>123</v>
      </c>
      <c r="B62" s="163"/>
      <c r="D62" s="55">
        <v>0</v>
      </c>
      <c r="E62" s="113"/>
      <c r="F62" s="55">
        <v>-53435863</v>
      </c>
      <c r="G62" s="113"/>
      <c r="H62" s="55">
        <v>0</v>
      </c>
      <c r="I62" s="113"/>
      <c r="J62" s="22">
        <f t="shared" si="0"/>
        <v>-53435863</v>
      </c>
      <c r="K62" s="113"/>
      <c r="L62" s="59">
        <f>J62/درآمد!$F$12</f>
        <v>-8.6340479086418503E-5</v>
      </c>
      <c r="M62" s="113"/>
      <c r="N62" s="55">
        <v>0</v>
      </c>
      <c r="O62" s="113"/>
      <c r="P62" s="57">
        <v>-15926207</v>
      </c>
      <c r="Q62" s="113"/>
      <c r="R62" s="55">
        <v>0</v>
      </c>
      <c r="S62" s="113"/>
      <c r="T62" s="22">
        <f t="shared" si="1"/>
        <v>-15926207</v>
      </c>
      <c r="V62" s="108">
        <f>(T62/درآمد!$F$12)*100</f>
        <v>-2.573321109101339E-3</v>
      </c>
    </row>
    <row r="63" spans="1:22" ht="18.75" x14ac:dyDescent="0.2">
      <c r="A63" s="163" t="s">
        <v>493</v>
      </c>
      <c r="B63" s="163"/>
      <c r="D63" s="55">
        <v>0</v>
      </c>
      <c r="E63" s="113"/>
      <c r="F63" s="55">
        <v>0</v>
      </c>
      <c r="G63" s="113"/>
      <c r="H63" s="55">
        <v>0</v>
      </c>
      <c r="I63" s="113"/>
      <c r="J63" s="22">
        <f t="shared" si="0"/>
        <v>0</v>
      </c>
      <c r="K63" s="113"/>
      <c r="L63" s="59">
        <f>J63/درآمد!$F$12</f>
        <v>0</v>
      </c>
      <c r="M63" s="113"/>
      <c r="N63" s="55">
        <v>0</v>
      </c>
      <c r="O63" s="113"/>
      <c r="P63" s="57">
        <v>-651563364</v>
      </c>
      <c r="Q63" s="113"/>
      <c r="R63" s="55">
        <v>4939581022</v>
      </c>
      <c r="S63" s="113"/>
      <c r="T63" s="22">
        <f t="shared" si="1"/>
        <v>4288017658</v>
      </c>
      <c r="V63" s="108">
        <f>(T63/درآمد!$F$12)*100</f>
        <v>0.69284835714685145</v>
      </c>
    </row>
    <row r="64" spans="1:22" ht="18.75" x14ac:dyDescent="0.2">
      <c r="A64" s="163" t="s">
        <v>494</v>
      </c>
      <c r="B64" s="163"/>
      <c r="D64" s="55">
        <v>0</v>
      </c>
      <c r="E64" s="113"/>
      <c r="F64" s="55">
        <v>0</v>
      </c>
      <c r="G64" s="113"/>
      <c r="H64" s="55">
        <v>0</v>
      </c>
      <c r="I64" s="113"/>
      <c r="J64" s="22">
        <f t="shared" si="0"/>
        <v>0</v>
      </c>
      <c r="K64" s="113"/>
      <c r="L64" s="59">
        <f>J64/درآمد!$F$12</f>
        <v>0</v>
      </c>
      <c r="M64" s="113"/>
      <c r="N64" s="55">
        <v>0</v>
      </c>
      <c r="O64" s="113"/>
      <c r="P64" s="57">
        <v>87168109</v>
      </c>
      <c r="Q64" s="113"/>
      <c r="R64" s="55">
        <v>0</v>
      </c>
      <c r="S64" s="113"/>
      <c r="T64" s="22">
        <f t="shared" si="1"/>
        <v>87168109</v>
      </c>
      <c r="V64" s="108">
        <f>(T64/درآمد!$F$12)*100</f>
        <v>1.408442920088546E-2</v>
      </c>
    </row>
    <row r="65" spans="1:22" ht="18.75" x14ac:dyDescent="0.2">
      <c r="A65" s="163" t="s">
        <v>165</v>
      </c>
      <c r="B65" s="163"/>
      <c r="D65" s="55">
        <v>0</v>
      </c>
      <c r="E65" s="113"/>
      <c r="F65" s="55">
        <v>-605844</v>
      </c>
      <c r="G65" s="113"/>
      <c r="H65" s="55">
        <v>0</v>
      </c>
      <c r="I65" s="113"/>
      <c r="J65" s="22">
        <f t="shared" si="0"/>
        <v>-605844</v>
      </c>
      <c r="K65" s="113"/>
      <c r="L65" s="59">
        <f>J65/درآمد!$F$12</f>
        <v>-9.7890926196199235E-7</v>
      </c>
      <c r="M65" s="113"/>
      <c r="N65" s="55">
        <v>0</v>
      </c>
      <c r="O65" s="113"/>
      <c r="P65" s="57">
        <v>-295756</v>
      </c>
      <c r="Q65" s="113"/>
      <c r="R65" s="55">
        <v>0</v>
      </c>
      <c r="S65" s="113"/>
      <c r="T65" s="22">
        <f t="shared" si="1"/>
        <v>-295756</v>
      </c>
      <c r="V65" s="108">
        <f>(T65/درآمد!$F$12)*100</f>
        <v>-4.7787596754417144E-5</v>
      </c>
    </row>
    <row r="66" spans="1:22" ht="18.75" x14ac:dyDescent="0.2">
      <c r="A66" s="163" t="s">
        <v>222</v>
      </c>
      <c r="B66" s="163"/>
      <c r="D66" s="55">
        <v>0</v>
      </c>
      <c r="E66" s="113"/>
      <c r="F66" s="55">
        <v>-1107570</v>
      </c>
      <c r="G66" s="113"/>
      <c r="H66" s="55">
        <v>0</v>
      </c>
      <c r="I66" s="113"/>
      <c r="J66" s="22">
        <f t="shared" si="0"/>
        <v>-1107570</v>
      </c>
      <c r="K66" s="113"/>
      <c r="L66" s="59">
        <f>J66/درآمد!$F$12</f>
        <v>-1.789586974982411E-6</v>
      </c>
      <c r="M66" s="113"/>
      <c r="N66" s="55">
        <v>0</v>
      </c>
      <c r="O66" s="113"/>
      <c r="P66" s="57">
        <v>-1107570</v>
      </c>
      <c r="Q66" s="113"/>
      <c r="R66" s="55">
        <v>0</v>
      </c>
      <c r="S66" s="113"/>
      <c r="T66" s="22">
        <f t="shared" si="1"/>
        <v>-1107570</v>
      </c>
      <c r="V66" s="108">
        <f>(T66/درآمد!$F$12)*100</f>
        <v>-1.7895869749824111E-4</v>
      </c>
    </row>
    <row r="67" spans="1:22" ht="18.75" x14ac:dyDescent="0.2">
      <c r="A67" s="163" t="s">
        <v>240</v>
      </c>
      <c r="B67" s="163"/>
      <c r="D67" s="55">
        <v>0</v>
      </c>
      <c r="E67" s="113"/>
      <c r="F67" s="55">
        <v>-127854121</v>
      </c>
      <c r="G67" s="113"/>
      <c r="H67" s="55">
        <v>0</v>
      </c>
      <c r="I67" s="113"/>
      <c r="J67" s="22">
        <f t="shared" si="0"/>
        <v>-127854121</v>
      </c>
      <c r="K67" s="113"/>
      <c r="L67" s="59">
        <f>J67/درآمد!$F$12</f>
        <v>-2.0658384539074293E-4</v>
      </c>
      <c r="M67" s="113"/>
      <c r="N67" s="55">
        <v>0</v>
      </c>
      <c r="O67" s="113"/>
      <c r="P67" s="57">
        <v>-127854121</v>
      </c>
      <c r="Q67" s="113"/>
      <c r="R67" s="55">
        <v>10135857</v>
      </c>
      <c r="S67" s="113"/>
      <c r="T67" s="22">
        <f t="shared" si="1"/>
        <v>-117718264</v>
      </c>
      <c r="V67" s="108">
        <f>(T67/درآمد!$F$12)*100</f>
        <v>-1.9020655305934692E-2</v>
      </c>
    </row>
    <row r="68" spans="1:22" ht="18.75" x14ac:dyDescent="0.2">
      <c r="A68" s="163" t="s">
        <v>175</v>
      </c>
      <c r="B68" s="163"/>
      <c r="D68" s="55">
        <v>0</v>
      </c>
      <c r="E68" s="114"/>
      <c r="F68" s="55">
        <v>-88938</v>
      </c>
      <c r="G68" s="114"/>
      <c r="H68" s="55">
        <v>47503</v>
      </c>
      <c r="I68" s="114"/>
      <c r="J68" s="22">
        <f t="shared" si="0"/>
        <v>-41435</v>
      </c>
      <c r="K68" s="114"/>
      <c r="L68" s="59">
        <f>J68/درآمد!$F$12</f>
        <v>-6.6949751535700863E-8</v>
      </c>
      <c r="M68" s="114"/>
      <c r="N68" s="55">
        <v>0</v>
      </c>
      <c r="O68" s="114"/>
      <c r="P68" s="57">
        <v>-88938</v>
      </c>
      <c r="Q68" s="114"/>
      <c r="R68" s="55">
        <v>147278622</v>
      </c>
      <c r="S68" s="114"/>
      <c r="T68" s="22">
        <f>N68+P68+R68</f>
        <v>147189684</v>
      </c>
      <c r="V68" s="108">
        <f>(T68/درآمد!$F$12)*100</f>
        <v>2.3782581808660129E-2</v>
      </c>
    </row>
    <row r="69" spans="1:22" ht="18.75" x14ac:dyDescent="0.2">
      <c r="A69" s="163" t="s">
        <v>233</v>
      </c>
      <c r="B69" s="163"/>
      <c r="D69" s="55">
        <v>0</v>
      </c>
      <c r="E69" s="113"/>
      <c r="F69" s="55">
        <v>-4400932221</v>
      </c>
      <c r="G69" s="113"/>
      <c r="H69" s="55">
        <v>0</v>
      </c>
      <c r="I69" s="113"/>
      <c r="J69" s="22">
        <f t="shared" si="0"/>
        <v>-4400932221</v>
      </c>
      <c r="K69" s="113"/>
      <c r="L69" s="59">
        <f>J69/درآمد!$F$12</f>
        <v>-7.1109284112805633E-3</v>
      </c>
      <c r="M69" s="113"/>
      <c r="N69" s="55">
        <v>0</v>
      </c>
      <c r="O69" s="113"/>
      <c r="P69" s="57">
        <v>-4400932221</v>
      </c>
      <c r="Q69" s="113"/>
      <c r="R69" s="55">
        <v>0</v>
      </c>
      <c r="S69" s="113"/>
      <c r="T69" s="22">
        <f t="shared" si="1"/>
        <v>-4400932221</v>
      </c>
      <c r="V69" s="108">
        <f>(T69/درآمد!$F$12)*100</f>
        <v>-0.71109284112805637</v>
      </c>
    </row>
    <row r="70" spans="1:22" ht="18.75" x14ac:dyDescent="0.2">
      <c r="A70" s="163" t="s">
        <v>164</v>
      </c>
      <c r="B70" s="163"/>
      <c r="D70" s="55">
        <v>0</v>
      </c>
      <c r="E70" s="113"/>
      <c r="F70" s="55">
        <v>-6201373538</v>
      </c>
      <c r="G70" s="113"/>
      <c r="H70" s="55">
        <v>0</v>
      </c>
      <c r="I70" s="113"/>
      <c r="J70" s="22">
        <f t="shared" si="0"/>
        <v>-6201373538</v>
      </c>
      <c r="K70" s="113"/>
      <c r="L70" s="59">
        <f>J70/درآمد!$F$12</f>
        <v>-1.0020041451651265E-2</v>
      </c>
      <c r="M70" s="113"/>
      <c r="N70" s="55">
        <v>0</v>
      </c>
      <c r="O70" s="113"/>
      <c r="P70" s="57">
        <v>-6136244960</v>
      </c>
      <c r="Q70" s="113"/>
      <c r="R70" s="55">
        <v>0</v>
      </c>
      <c r="S70" s="113"/>
      <c r="T70" s="22">
        <f t="shared" ref="T70:T142" si="2">N70+P70+R70</f>
        <v>-6136244960</v>
      </c>
      <c r="V70" s="108">
        <f>(T70/درآمد!$F$12)*100</f>
        <v>-0.99148081436996904</v>
      </c>
    </row>
    <row r="71" spans="1:22" ht="18.75" x14ac:dyDescent="0.2">
      <c r="A71" s="163" t="s">
        <v>139</v>
      </c>
      <c r="B71" s="163"/>
      <c r="D71" s="55">
        <v>0</v>
      </c>
      <c r="E71" s="113"/>
      <c r="F71" s="55">
        <v>-559657688</v>
      </c>
      <c r="G71" s="113"/>
      <c r="H71" s="55">
        <v>0</v>
      </c>
      <c r="I71" s="113"/>
      <c r="J71" s="22">
        <f t="shared" si="0"/>
        <v>-559657688</v>
      </c>
      <c r="K71" s="113"/>
      <c r="L71" s="59">
        <f>J71/درآمد!$F$12</f>
        <v>-9.042824461601253E-4</v>
      </c>
      <c r="M71" s="113"/>
      <c r="N71" s="55">
        <v>0</v>
      </c>
      <c r="O71" s="113"/>
      <c r="P71" s="57">
        <v>-564611301</v>
      </c>
      <c r="Q71" s="113"/>
      <c r="R71" s="55">
        <v>0</v>
      </c>
      <c r="S71" s="113"/>
      <c r="T71" s="22">
        <f t="shared" si="2"/>
        <v>-564611301</v>
      </c>
      <c r="V71" s="108">
        <f>(T71/درآمد!$F$12)*100</f>
        <v>-9.1228638388316186E-2</v>
      </c>
    </row>
    <row r="72" spans="1:22" ht="18.75" x14ac:dyDescent="0.2">
      <c r="A72" s="163" t="s">
        <v>495</v>
      </c>
      <c r="B72" s="163"/>
      <c r="D72" s="55">
        <v>0</v>
      </c>
      <c r="E72" s="113"/>
      <c r="F72" s="55">
        <v>-731811</v>
      </c>
      <c r="G72" s="113"/>
      <c r="H72" s="55">
        <v>0</v>
      </c>
      <c r="I72" s="113"/>
      <c r="J72" s="22">
        <f t="shared" ref="J72:J144" si="3">H72+F72+D72</f>
        <v>-731811</v>
      </c>
      <c r="K72" s="113"/>
      <c r="L72" s="59">
        <f>J72/درآمد!$F$12</f>
        <v>-1.1824439392082246E-6</v>
      </c>
      <c r="M72" s="113"/>
      <c r="N72" s="55">
        <v>0</v>
      </c>
      <c r="O72" s="113"/>
      <c r="P72" s="57">
        <v>-707138</v>
      </c>
      <c r="Q72" s="113"/>
      <c r="R72" s="55">
        <v>0</v>
      </c>
      <c r="S72" s="113"/>
      <c r="T72" s="22">
        <f t="shared" si="2"/>
        <v>-707138</v>
      </c>
      <c r="V72" s="108">
        <f>(T72/درآمد!$F$12)*100</f>
        <v>-1.1425778545059112E-4</v>
      </c>
    </row>
    <row r="73" spans="1:22" ht="18.75" x14ac:dyDescent="0.2">
      <c r="A73" s="163" t="s">
        <v>126</v>
      </c>
      <c r="B73" s="163"/>
      <c r="D73" s="55">
        <v>0</v>
      </c>
      <c r="E73" s="113"/>
      <c r="F73" s="55">
        <v>-8595793</v>
      </c>
      <c r="G73" s="113"/>
      <c r="H73" s="55">
        <v>0</v>
      </c>
      <c r="I73" s="113"/>
      <c r="J73" s="22">
        <f t="shared" si="3"/>
        <v>-8595793</v>
      </c>
      <c r="K73" s="113"/>
      <c r="L73" s="59">
        <f>J73/درآمد!$F$12</f>
        <v>-1.3888891169357227E-5</v>
      </c>
      <c r="M73" s="113"/>
      <c r="N73" s="55">
        <v>0</v>
      </c>
      <c r="O73" s="113"/>
      <c r="P73" s="57">
        <v>-12786600</v>
      </c>
      <c r="Q73" s="113"/>
      <c r="R73" s="55">
        <v>0</v>
      </c>
      <c r="S73" s="113"/>
      <c r="T73" s="22">
        <f t="shared" si="2"/>
        <v>-12786600</v>
      </c>
      <c r="V73" s="108">
        <f>(T73/درآمد!$F$12)*100</f>
        <v>-2.0660303921476832E-3</v>
      </c>
    </row>
    <row r="74" spans="1:22" ht="18.75" x14ac:dyDescent="0.2">
      <c r="A74" s="163" t="s">
        <v>55</v>
      </c>
      <c r="B74" s="163"/>
      <c r="D74" s="55">
        <v>0</v>
      </c>
      <c r="E74" s="113"/>
      <c r="F74" s="57">
        <v>4472569</v>
      </c>
      <c r="G74" s="113"/>
      <c r="H74" s="55">
        <v>-810453157</v>
      </c>
      <c r="I74" s="113"/>
      <c r="J74" s="22">
        <f t="shared" si="3"/>
        <v>-805980588</v>
      </c>
      <c r="K74" s="113"/>
      <c r="L74" s="59">
        <f>J74/درآمد!$F$12</f>
        <v>-1.302285510056669E-3</v>
      </c>
      <c r="M74" s="113"/>
      <c r="N74" s="55">
        <v>0</v>
      </c>
      <c r="O74" s="113"/>
      <c r="P74" s="57">
        <v>-5313679</v>
      </c>
      <c r="Q74" s="113"/>
      <c r="R74" s="55">
        <v>-810453157</v>
      </c>
      <c r="S74" s="113"/>
      <c r="T74" s="22">
        <f t="shared" si="2"/>
        <v>-815766836</v>
      </c>
      <c r="V74" s="108">
        <f>(T74/درآمد!$F$12)*100</f>
        <v>-0.13180979119407465</v>
      </c>
    </row>
    <row r="75" spans="1:22" ht="18.75" x14ac:dyDescent="0.2">
      <c r="A75" s="163" t="s">
        <v>496</v>
      </c>
      <c r="B75" s="163"/>
      <c r="D75" s="55">
        <v>0</v>
      </c>
      <c r="E75" s="113"/>
      <c r="F75" s="57">
        <v>-10501305111</v>
      </c>
      <c r="G75" s="113"/>
      <c r="H75" s="55">
        <v>0</v>
      </c>
      <c r="I75" s="113"/>
      <c r="J75" s="22">
        <f t="shared" si="3"/>
        <v>-10501305111</v>
      </c>
      <c r="K75" s="113"/>
      <c r="L75" s="59">
        <f>J75/درآمد!$F$12</f>
        <v>-1.6967775262025715E-2</v>
      </c>
      <c r="M75" s="113"/>
      <c r="N75" s="55">
        <v>0</v>
      </c>
      <c r="O75" s="113"/>
      <c r="P75" s="57">
        <v>-10346674569</v>
      </c>
      <c r="Q75" s="113"/>
      <c r="R75" s="55">
        <v>0</v>
      </c>
      <c r="S75" s="113"/>
      <c r="T75" s="22">
        <f t="shared" si="2"/>
        <v>-10346674569</v>
      </c>
      <c r="V75" s="108">
        <f>(T75/درآمد!$F$12)*100</f>
        <v>-1.6717926671058398</v>
      </c>
    </row>
    <row r="76" spans="1:22" ht="18.75" x14ac:dyDescent="0.2">
      <c r="A76" s="163" t="s">
        <v>84</v>
      </c>
      <c r="B76" s="163"/>
      <c r="D76" s="55">
        <v>0</v>
      </c>
      <c r="E76" s="113"/>
      <c r="F76" s="57">
        <v>-4630070717</v>
      </c>
      <c r="G76" s="113"/>
      <c r="H76" s="55">
        <v>-291146469</v>
      </c>
      <c r="I76" s="113"/>
      <c r="J76" s="22">
        <f t="shared" si="3"/>
        <v>-4921217186</v>
      </c>
      <c r="K76" s="113"/>
      <c r="L76" s="59">
        <f>J76/درآمد!$F$12</f>
        <v>-7.9515932872190401E-3</v>
      </c>
      <c r="M76" s="113"/>
      <c r="N76" s="55">
        <v>0</v>
      </c>
      <c r="O76" s="113"/>
      <c r="P76" s="57">
        <v>-3582552063</v>
      </c>
      <c r="Q76" s="113"/>
      <c r="R76" s="55">
        <v>-291146469</v>
      </c>
      <c r="S76" s="113"/>
      <c r="T76" s="22">
        <f t="shared" si="2"/>
        <v>-3873698532</v>
      </c>
      <c r="V76" s="108">
        <f>(T76/درآمد!$F$12)*100</f>
        <v>-0.62590359416341057</v>
      </c>
    </row>
    <row r="77" spans="1:22" ht="18.75" x14ac:dyDescent="0.2">
      <c r="A77" s="163" t="s">
        <v>248</v>
      </c>
      <c r="B77" s="163"/>
      <c r="D77" s="55">
        <v>0</v>
      </c>
      <c r="E77" s="113"/>
      <c r="F77" s="55">
        <v>6026265</v>
      </c>
      <c r="G77" s="113"/>
      <c r="H77" s="55">
        <v>0</v>
      </c>
      <c r="I77" s="113"/>
      <c r="J77" s="22">
        <f t="shared" si="3"/>
        <v>6026265</v>
      </c>
      <c r="K77" s="113"/>
      <c r="L77" s="59">
        <f>J77/درآمد!$F$12</f>
        <v>9.7371049701530194E-6</v>
      </c>
      <c r="M77" s="113"/>
      <c r="N77" s="55">
        <v>0</v>
      </c>
      <c r="O77" s="113"/>
      <c r="P77" s="57">
        <v>6026265</v>
      </c>
      <c r="Q77" s="113"/>
      <c r="R77" s="55">
        <v>0</v>
      </c>
      <c r="S77" s="113"/>
      <c r="T77" s="22">
        <f t="shared" si="2"/>
        <v>6026265</v>
      </c>
      <c r="V77" s="108">
        <f>(T77/درآمد!$F$12)*100</f>
        <v>9.7371049701530199E-4</v>
      </c>
    </row>
    <row r="78" spans="1:22" ht="18.75" x14ac:dyDescent="0.2">
      <c r="A78" s="163" t="s">
        <v>243</v>
      </c>
      <c r="B78" s="163"/>
      <c r="D78" s="55">
        <v>0</v>
      </c>
      <c r="E78" s="113"/>
      <c r="F78" s="55">
        <v>43794930</v>
      </c>
      <c r="G78" s="113"/>
      <c r="H78" s="55">
        <v>0</v>
      </c>
      <c r="I78" s="113"/>
      <c r="J78" s="22">
        <f t="shared" si="3"/>
        <v>43794930</v>
      </c>
      <c r="K78" s="113"/>
      <c r="L78" s="59">
        <f>J78/درآمد!$F$12</f>
        <v>7.0762873947711154E-5</v>
      </c>
      <c r="M78" s="113"/>
      <c r="N78" s="55">
        <v>0</v>
      </c>
      <c r="O78" s="113"/>
      <c r="P78" s="57">
        <v>43794930</v>
      </c>
      <c r="Q78" s="113"/>
      <c r="R78" s="55">
        <v>0</v>
      </c>
      <c r="S78" s="113"/>
      <c r="T78" s="22">
        <f t="shared" si="2"/>
        <v>43794930</v>
      </c>
      <c r="V78" s="108">
        <f>(T78/درآمد!$F$12)*100</f>
        <v>7.0762873947711157E-3</v>
      </c>
    </row>
    <row r="79" spans="1:22" ht="18.75" x14ac:dyDescent="0.2">
      <c r="A79" s="163" t="s">
        <v>138</v>
      </c>
      <c r="B79" s="163"/>
      <c r="D79" s="55">
        <v>0</v>
      </c>
      <c r="E79" s="113"/>
      <c r="F79" s="55">
        <v>-4648380961</v>
      </c>
      <c r="G79" s="113"/>
      <c r="H79" s="55">
        <v>0</v>
      </c>
      <c r="I79" s="113"/>
      <c r="J79" s="22">
        <f t="shared" si="3"/>
        <v>-4648380961</v>
      </c>
      <c r="K79" s="113"/>
      <c r="L79" s="59">
        <f>J79/درآمد!$F$12</f>
        <v>-7.5107505824117864E-3</v>
      </c>
      <c r="M79" s="113"/>
      <c r="N79" s="55">
        <v>0</v>
      </c>
      <c r="O79" s="113"/>
      <c r="P79" s="57">
        <v>-4482570083</v>
      </c>
      <c r="Q79" s="113"/>
      <c r="R79" s="55">
        <v>0</v>
      </c>
      <c r="S79" s="113"/>
      <c r="T79" s="22">
        <f t="shared" si="2"/>
        <v>-4482570083</v>
      </c>
      <c r="V79" s="108">
        <f>(T79/درآمد!$F$12)*100</f>
        <v>-0.72428370531728237</v>
      </c>
    </row>
    <row r="80" spans="1:22" ht="18.75" x14ac:dyDescent="0.2">
      <c r="A80" s="163" t="s">
        <v>497</v>
      </c>
      <c r="B80" s="163"/>
      <c r="D80" s="55">
        <v>0</v>
      </c>
      <c r="E80" s="113"/>
      <c r="F80" s="55">
        <v>-653560383</v>
      </c>
      <c r="G80" s="113"/>
      <c r="H80" s="55">
        <v>0</v>
      </c>
      <c r="I80" s="113"/>
      <c r="J80" s="22">
        <f t="shared" si="3"/>
        <v>-653560383</v>
      </c>
      <c r="K80" s="113"/>
      <c r="L80" s="59">
        <f>J80/درآمد!$F$12</f>
        <v>-1.0560083324587302E-3</v>
      </c>
      <c r="M80" s="113"/>
      <c r="N80" s="55">
        <v>0</v>
      </c>
      <c r="O80" s="113"/>
      <c r="P80" s="57">
        <v>-657705426</v>
      </c>
      <c r="Q80" s="113"/>
      <c r="R80" s="55">
        <v>0</v>
      </c>
      <c r="S80" s="113"/>
      <c r="T80" s="22">
        <f t="shared" si="2"/>
        <v>-657705426</v>
      </c>
      <c r="V80" s="108">
        <f>(T80/درآمد!$F$12)*100</f>
        <v>-0.10627058007573859</v>
      </c>
    </row>
    <row r="81" spans="1:22" ht="18.75" x14ac:dyDescent="0.2">
      <c r="A81" s="163" t="s">
        <v>152</v>
      </c>
      <c r="B81" s="163"/>
      <c r="D81" s="55">
        <v>0</v>
      </c>
      <c r="E81" s="113"/>
      <c r="F81" s="55">
        <v>-60488705</v>
      </c>
      <c r="G81" s="113"/>
      <c r="H81" s="55">
        <v>0</v>
      </c>
      <c r="I81" s="113"/>
      <c r="J81" s="22">
        <f t="shared" si="3"/>
        <v>-60488705</v>
      </c>
      <c r="K81" s="113"/>
      <c r="L81" s="59">
        <f>J81/درآمد!$F$12</f>
        <v>-9.7736304343340325E-5</v>
      </c>
      <c r="M81" s="113"/>
      <c r="N81" s="55">
        <v>0</v>
      </c>
      <c r="O81" s="113"/>
      <c r="P81" s="57">
        <v>-46016998</v>
      </c>
      <c r="Q81" s="113"/>
      <c r="R81" s="55">
        <v>0</v>
      </c>
      <c r="S81" s="113"/>
      <c r="T81" s="22">
        <f t="shared" si="2"/>
        <v>-46016998</v>
      </c>
      <c r="V81" s="108">
        <f>(T81/درآمد!$F$12)*100</f>
        <v>-7.4353242006005632E-3</v>
      </c>
    </row>
    <row r="82" spans="1:22" ht="18.75" x14ac:dyDescent="0.2">
      <c r="A82" s="163" t="s">
        <v>100</v>
      </c>
      <c r="B82" s="163"/>
      <c r="D82" s="55">
        <v>0</v>
      </c>
      <c r="E82" s="113"/>
      <c r="F82" s="57">
        <v>-20805657436</v>
      </c>
      <c r="G82" s="113"/>
      <c r="H82" s="55">
        <v>-9816602045</v>
      </c>
      <c r="I82" s="113"/>
      <c r="J82" s="22">
        <f t="shared" si="3"/>
        <v>-30622259481</v>
      </c>
      <c r="K82" s="113"/>
      <c r="L82" s="59">
        <f>J82/درآمد!$F$12</f>
        <v>-4.9478765867375644E-2</v>
      </c>
      <c r="M82" s="113"/>
      <c r="N82" s="55">
        <v>0</v>
      </c>
      <c r="O82" s="113"/>
      <c r="P82" s="57">
        <v>-20066914098</v>
      </c>
      <c r="Q82" s="113"/>
      <c r="R82" s="55">
        <v>-9816602045</v>
      </c>
      <c r="S82" s="113"/>
      <c r="T82" s="22">
        <f t="shared" si="2"/>
        <v>-29883516143</v>
      </c>
      <c r="V82" s="108">
        <f>(T82/درآمد!$F$12)*100</f>
        <v>-4.828512081059384</v>
      </c>
    </row>
    <row r="83" spans="1:22" ht="18.75" x14ac:dyDescent="0.2">
      <c r="A83" s="163" t="s">
        <v>106</v>
      </c>
      <c r="B83" s="163"/>
      <c r="D83" s="55">
        <v>0</v>
      </c>
      <c r="E83" s="113"/>
      <c r="F83" s="57">
        <v>-13690533662</v>
      </c>
      <c r="G83" s="113"/>
      <c r="H83" s="55">
        <v>3093466127</v>
      </c>
      <c r="I83" s="113"/>
      <c r="J83" s="22">
        <f t="shared" si="3"/>
        <v>-10597067535</v>
      </c>
      <c r="K83" s="113"/>
      <c r="L83" s="59">
        <f>J83/درآمد!$F$12</f>
        <v>-1.7122506057084395E-2</v>
      </c>
      <c r="M83" s="113"/>
      <c r="N83" s="55">
        <v>0</v>
      </c>
      <c r="O83" s="113"/>
      <c r="P83" s="57">
        <v>-7631369325</v>
      </c>
      <c r="Q83" s="113"/>
      <c r="R83" s="55">
        <v>3093466127</v>
      </c>
      <c r="S83" s="113"/>
      <c r="T83" s="22">
        <f t="shared" si="2"/>
        <v>-4537903198</v>
      </c>
      <c r="V83" s="108">
        <f>(T83/درآمد!$F$12)*100</f>
        <v>-0.73322430698482521</v>
      </c>
    </row>
    <row r="84" spans="1:22" ht="18.75" x14ac:dyDescent="0.2">
      <c r="A84" s="163" t="s">
        <v>110</v>
      </c>
      <c r="B84" s="163"/>
      <c r="D84" s="55">
        <v>0</v>
      </c>
      <c r="E84" s="113"/>
      <c r="F84" s="55">
        <v>-165335888</v>
      </c>
      <c r="G84" s="113"/>
      <c r="H84" s="55">
        <v>0</v>
      </c>
      <c r="I84" s="113"/>
      <c r="J84" s="22">
        <f t="shared" si="3"/>
        <v>-165335888</v>
      </c>
      <c r="K84" s="113"/>
      <c r="L84" s="59">
        <f>J84/درآمد!$F$12</f>
        <v>-2.6714605096016567E-4</v>
      </c>
      <c r="M84" s="113"/>
      <c r="N84" s="55">
        <v>0</v>
      </c>
      <c r="O84" s="113"/>
      <c r="P84" s="57">
        <v>-163354982</v>
      </c>
      <c r="Q84" s="113"/>
      <c r="R84" s="55">
        <v>0</v>
      </c>
      <c r="S84" s="113"/>
      <c r="T84" s="22">
        <f t="shared" si="2"/>
        <v>-163354982</v>
      </c>
      <c r="V84" s="108">
        <f>(T84/درآمد!$F$12)*100</f>
        <v>-2.6394534709831996E-2</v>
      </c>
    </row>
    <row r="85" spans="1:22" ht="18.75" x14ac:dyDescent="0.2">
      <c r="A85" s="163" t="s">
        <v>241</v>
      </c>
      <c r="B85" s="163"/>
      <c r="D85" s="55">
        <v>0</v>
      </c>
      <c r="E85" s="113"/>
      <c r="F85" s="55">
        <v>-439226761</v>
      </c>
      <c r="G85" s="113"/>
      <c r="H85" s="55">
        <v>0</v>
      </c>
      <c r="I85" s="113"/>
      <c r="J85" s="22">
        <f t="shared" si="3"/>
        <v>-439226761</v>
      </c>
      <c r="K85" s="113"/>
      <c r="L85" s="59">
        <f>J85/درآمد!$F$12</f>
        <v>-7.0969283255172347E-4</v>
      </c>
      <c r="M85" s="113"/>
      <c r="N85" s="55">
        <v>0</v>
      </c>
      <c r="O85" s="113"/>
      <c r="P85" s="57">
        <v>-439226761</v>
      </c>
      <c r="Q85" s="113"/>
      <c r="R85" s="55">
        <v>0</v>
      </c>
      <c r="S85" s="113"/>
      <c r="T85" s="22">
        <f t="shared" si="2"/>
        <v>-439226761</v>
      </c>
      <c r="V85" s="108">
        <f>(T85/درآمد!$F$12)*100</f>
        <v>-7.096928325517235E-2</v>
      </c>
    </row>
    <row r="86" spans="1:22" ht="18.75" x14ac:dyDescent="0.2">
      <c r="A86" s="163" t="s">
        <v>183</v>
      </c>
      <c r="B86" s="163"/>
      <c r="D86" s="55">
        <v>0</v>
      </c>
      <c r="E86" s="113"/>
      <c r="F86" s="57">
        <v>-21559757731</v>
      </c>
      <c r="G86" s="113"/>
      <c r="H86" s="55">
        <v>-2359762293</v>
      </c>
      <c r="I86" s="113"/>
      <c r="J86" s="22">
        <f t="shared" si="3"/>
        <v>-23919520024</v>
      </c>
      <c r="K86" s="113"/>
      <c r="L86" s="59">
        <f>J86/درآمد!$F$12</f>
        <v>-3.8648628513575999E-2</v>
      </c>
      <c r="M86" s="113"/>
      <c r="N86" s="55">
        <v>0</v>
      </c>
      <c r="O86" s="113"/>
      <c r="P86" s="57">
        <v>-20795782507</v>
      </c>
      <c r="Q86" s="113"/>
      <c r="R86" s="55">
        <v>-2359762293</v>
      </c>
      <c r="S86" s="113"/>
      <c r="T86" s="22">
        <f t="shared" si="2"/>
        <v>-23155544800</v>
      </c>
      <c r="V86" s="108">
        <f>(T86/درآمد!$F$12)*100</f>
        <v>-3.741421433652202</v>
      </c>
    </row>
    <row r="87" spans="1:22" ht="18.75" x14ac:dyDescent="0.2">
      <c r="A87" s="163" t="s">
        <v>219</v>
      </c>
      <c r="B87" s="163"/>
      <c r="D87" s="55">
        <v>0</v>
      </c>
      <c r="E87" s="113"/>
      <c r="F87" s="55">
        <v>-16315963</v>
      </c>
      <c r="G87" s="113"/>
      <c r="H87" s="55">
        <v>0</v>
      </c>
      <c r="I87" s="113"/>
      <c r="J87" s="22">
        <f t="shared" si="3"/>
        <v>-16315963</v>
      </c>
      <c r="K87" s="113"/>
      <c r="L87" s="59">
        <f>J87/درآمد!$F$12</f>
        <v>-2.6362970168111218E-5</v>
      </c>
      <c r="M87" s="113"/>
      <c r="N87" s="55">
        <v>0</v>
      </c>
      <c r="O87" s="113"/>
      <c r="P87" s="57">
        <v>-16315963</v>
      </c>
      <c r="Q87" s="113"/>
      <c r="R87" s="55">
        <v>0</v>
      </c>
      <c r="S87" s="113"/>
      <c r="T87" s="22">
        <f t="shared" si="2"/>
        <v>-16315963</v>
      </c>
      <c r="V87" s="108">
        <f>(T87/درآمد!$F$12)*100</f>
        <v>-2.6362970168111216E-3</v>
      </c>
    </row>
    <row r="88" spans="1:22" ht="18.75" x14ac:dyDescent="0.2">
      <c r="A88" s="163" t="s">
        <v>225</v>
      </c>
      <c r="B88" s="163"/>
      <c r="D88" s="55">
        <v>0</v>
      </c>
      <c r="E88" s="113"/>
      <c r="F88" s="55">
        <v>474101</v>
      </c>
      <c r="G88" s="113"/>
      <c r="H88" s="55">
        <v>0</v>
      </c>
      <c r="I88" s="113"/>
      <c r="J88" s="22">
        <f t="shared" si="3"/>
        <v>474101</v>
      </c>
      <c r="K88" s="113"/>
      <c r="L88" s="59">
        <f>J88/درآمد!$F$12</f>
        <v>7.6604185236701614E-7</v>
      </c>
      <c r="M88" s="113"/>
      <c r="N88" s="55">
        <v>0</v>
      </c>
      <c r="O88" s="113"/>
      <c r="P88" s="57">
        <v>474101</v>
      </c>
      <c r="Q88" s="113"/>
      <c r="R88" s="55">
        <v>0</v>
      </c>
      <c r="S88" s="113"/>
      <c r="T88" s="22">
        <f t="shared" si="2"/>
        <v>474101</v>
      </c>
      <c r="V88" s="108">
        <f>(T88/درآمد!$F$12)*100</f>
        <v>7.6604185236701615E-5</v>
      </c>
    </row>
    <row r="89" spans="1:22" ht="19.5" thickBot="1" x14ac:dyDescent="0.25">
      <c r="A89" s="186" t="s">
        <v>741</v>
      </c>
      <c r="B89" s="186"/>
      <c r="D89" s="126">
        <v>0</v>
      </c>
      <c r="E89" s="123"/>
      <c r="F89" s="126">
        <f>SUM(F8:F88)</f>
        <v>583353602565</v>
      </c>
      <c r="G89" s="123"/>
      <c r="H89" s="126">
        <f>SUM(H8:H88)</f>
        <v>-19693626792</v>
      </c>
      <c r="I89" s="123"/>
      <c r="J89" s="126">
        <f>SUM(J8:J88)</f>
        <v>563659975773</v>
      </c>
      <c r="K89" s="123"/>
      <c r="L89" s="127">
        <f>SUM(L8:L88)</f>
        <v>0.91074925373769833</v>
      </c>
      <c r="M89" s="123"/>
      <c r="N89" s="126">
        <f>SUM(N8:N88)</f>
        <v>157990443550</v>
      </c>
      <c r="O89" s="123"/>
      <c r="P89" s="126">
        <f>SUM(P8:P88)</f>
        <v>101401041821</v>
      </c>
      <c r="Q89" s="123"/>
      <c r="R89" s="126">
        <f>SUM(R8:R88)</f>
        <v>1287400544</v>
      </c>
      <c r="S89" s="123"/>
      <c r="T89" s="126">
        <f>SUM(T8:T88)</f>
        <v>260678885915</v>
      </c>
      <c r="U89" s="128"/>
      <c r="V89" s="129">
        <f>(T89/درآمد!$F$12)*100</f>
        <v>42.119914667823245</v>
      </c>
    </row>
    <row r="90" spans="1:22" ht="19.5" thickTop="1" x14ac:dyDescent="0.2">
      <c r="A90" s="187">
        <v>8</v>
      </c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</row>
    <row r="91" spans="1:22" ht="21" x14ac:dyDescent="0.2">
      <c r="A91" s="176" t="s">
        <v>0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</row>
    <row r="92" spans="1:22" ht="21" x14ac:dyDescent="0.2">
      <c r="A92" s="176" t="s">
        <v>296</v>
      </c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</row>
    <row r="93" spans="1:22" ht="21" x14ac:dyDescent="0.2">
      <c r="A93" s="176" t="s">
        <v>2</v>
      </c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</row>
    <row r="94" spans="1:22" ht="21" x14ac:dyDescent="0.2">
      <c r="A94" s="76" t="s">
        <v>311</v>
      </c>
      <c r="B94" s="111" t="s">
        <v>312</v>
      </c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9"/>
    </row>
    <row r="95" spans="1:22" ht="21" x14ac:dyDescent="0.2">
      <c r="D95" s="166" t="s">
        <v>313</v>
      </c>
      <c r="E95" s="166"/>
      <c r="F95" s="166"/>
      <c r="G95" s="166"/>
      <c r="H95" s="166"/>
      <c r="I95" s="166"/>
      <c r="J95" s="166"/>
      <c r="K95" s="166"/>
      <c r="L95" s="166"/>
      <c r="N95" s="166" t="s">
        <v>314</v>
      </c>
      <c r="O95" s="166"/>
      <c r="P95" s="166"/>
      <c r="Q95" s="166"/>
      <c r="R95" s="166"/>
      <c r="S95" s="166"/>
      <c r="T95" s="166"/>
      <c r="U95" s="166"/>
      <c r="V95" s="166"/>
    </row>
    <row r="96" spans="1:22" ht="31.5" x14ac:dyDescent="0.2">
      <c r="A96" s="166" t="s">
        <v>315</v>
      </c>
      <c r="B96" s="166"/>
      <c r="D96" s="2" t="s">
        <v>316</v>
      </c>
      <c r="F96" s="2" t="s">
        <v>317</v>
      </c>
      <c r="H96" s="2" t="s">
        <v>318</v>
      </c>
      <c r="J96" s="4" t="s">
        <v>283</v>
      </c>
      <c r="K96" s="112"/>
      <c r="L96" s="157" t="s">
        <v>301</v>
      </c>
      <c r="N96" s="2" t="s">
        <v>316</v>
      </c>
      <c r="P96" s="2" t="s">
        <v>317</v>
      </c>
      <c r="R96" s="2" t="s">
        <v>318</v>
      </c>
      <c r="T96" s="4" t="s">
        <v>283</v>
      </c>
      <c r="U96" s="112"/>
      <c r="V96" s="157" t="s">
        <v>301</v>
      </c>
    </row>
    <row r="97" spans="1:22" ht="18.75" x14ac:dyDescent="0.2">
      <c r="A97" s="189" t="s">
        <v>742</v>
      </c>
      <c r="B97" s="189"/>
      <c r="D97" s="55">
        <f>D89</f>
        <v>0</v>
      </c>
      <c r="E97" s="113"/>
      <c r="F97" s="130">
        <f>F89</f>
        <v>583353602565</v>
      </c>
      <c r="G97" s="131"/>
      <c r="H97" s="130">
        <f>H89</f>
        <v>-19693626792</v>
      </c>
      <c r="I97" s="131"/>
      <c r="J97" s="130">
        <f>J89</f>
        <v>563659975773</v>
      </c>
      <c r="K97" s="131"/>
      <c r="L97" s="132">
        <f>L89</f>
        <v>0.91074925373769833</v>
      </c>
      <c r="M97" s="131"/>
      <c r="N97" s="130">
        <f>N89</f>
        <v>157990443550</v>
      </c>
      <c r="O97" s="131"/>
      <c r="P97" s="130">
        <f>P89</f>
        <v>101401041821</v>
      </c>
      <c r="Q97" s="131"/>
      <c r="R97" s="130">
        <f>R89</f>
        <v>1287400544</v>
      </c>
      <c r="S97" s="131"/>
      <c r="T97" s="130">
        <f>T89</f>
        <v>260678885915</v>
      </c>
      <c r="U97" s="128"/>
      <c r="V97" s="133">
        <f>V89</f>
        <v>42.119914667823245</v>
      </c>
    </row>
    <row r="98" spans="1:22" ht="18.75" x14ac:dyDescent="0.2">
      <c r="A98" s="163" t="s">
        <v>122</v>
      </c>
      <c r="B98" s="163"/>
      <c r="D98" s="55">
        <v>0</v>
      </c>
      <c r="E98" s="113"/>
      <c r="F98" s="55">
        <v>-8599854909</v>
      </c>
      <c r="G98" s="113"/>
      <c r="H98" s="55">
        <v>0</v>
      </c>
      <c r="I98" s="113"/>
      <c r="J98" s="22">
        <f t="shared" si="3"/>
        <v>-8599854909</v>
      </c>
      <c r="K98" s="113"/>
      <c r="L98" s="59">
        <f>J98/درآمد!$F$12</f>
        <v>-1.3895454311587481E-2</v>
      </c>
      <c r="M98" s="113"/>
      <c r="N98" s="55">
        <v>0</v>
      </c>
      <c r="O98" s="113"/>
      <c r="P98" s="57">
        <v>-6689645942</v>
      </c>
      <c r="Q98" s="113"/>
      <c r="R98" s="55">
        <v>0</v>
      </c>
      <c r="S98" s="113"/>
      <c r="T98" s="22">
        <f t="shared" si="2"/>
        <v>-6689645942</v>
      </c>
      <c r="V98" s="108">
        <f>T98/درآمد!$F$12</f>
        <v>-1.0808981143446592E-2</v>
      </c>
    </row>
    <row r="99" spans="1:22" ht="18.75" x14ac:dyDescent="0.2">
      <c r="A99" s="163" t="s">
        <v>157</v>
      </c>
      <c r="B99" s="163"/>
      <c r="D99" s="55">
        <v>0</v>
      </c>
      <c r="E99" s="113"/>
      <c r="F99" s="55">
        <v>-21057576</v>
      </c>
      <c r="G99" s="113"/>
      <c r="H99" s="55">
        <v>0</v>
      </c>
      <c r="I99" s="113"/>
      <c r="J99" s="22">
        <f t="shared" si="3"/>
        <v>-21057576</v>
      </c>
      <c r="K99" s="113"/>
      <c r="L99" s="59">
        <f>J99/درآمد!$F$12</f>
        <v>-3.4024363005771389E-5</v>
      </c>
      <c r="M99" s="113"/>
      <c r="N99" s="55">
        <v>0</v>
      </c>
      <c r="O99" s="113"/>
      <c r="P99" s="57">
        <v>-12738706</v>
      </c>
      <c r="Q99" s="113"/>
      <c r="R99" s="55">
        <v>0</v>
      </c>
      <c r="S99" s="113"/>
      <c r="T99" s="22">
        <f t="shared" si="2"/>
        <v>-12738706</v>
      </c>
      <c r="V99" s="108">
        <f>T99/درآمد!$F$12</f>
        <v>-2.0582917861381481E-5</v>
      </c>
    </row>
    <row r="100" spans="1:22" ht="18.75" x14ac:dyDescent="0.2">
      <c r="A100" s="163" t="s">
        <v>207</v>
      </c>
      <c r="B100" s="163"/>
      <c r="D100" s="55">
        <v>0</v>
      </c>
      <c r="E100" s="113"/>
      <c r="F100" s="55">
        <v>-12895519</v>
      </c>
      <c r="G100" s="113"/>
      <c r="H100" s="55">
        <v>0</v>
      </c>
      <c r="I100" s="113"/>
      <c r="J100" s="22">
        <f t="shared" si="3"/>
        <v>-12895519</v>
      </c>
      <c r="K100" s="113"/>
      <c r="L100" s="59">
        <f>J100/درآمد!$F$12</f>
        <v>-2.0836292819449974E-5</v>
      </c>
      <c r="M100" s="113"/>
      <c r="N100" s="55">
        <v>0</v>
      </c>
      <c r="O100" s="113"/>
      <c r="P100" s="57">
        <v>-12895519</v>
      </c>
      <c r="Q100" s="113"/>
      <c r="R100" s="55">
        <v>0</v>
      </c>
      <c r="S100" s="113"/>
      <c r="T100" s="22">
        <f t="shared" si="2"/>
        <v>-12895519</v>
      </c>
      <c r="V100" s="108">
        <f>T100/درآمد!$F$12</f>
        <v>-2.0836292819449974E-5</v>
      </c>
    </row>
    <row r="101" spans="1:22" ht="18.75" x14ac:dyDescent="0.2">
      <c r="A101" s="163" t="s">
        <v>196</v>
      </c>
      <c r="B101" s="163"/>
      <c r="D101" s="55">
        <v>0</v>
      </c>
      <c r="E101" s="113"/>
      <c r="F101" s="55">
        <v>-3198842</v>
      </c>
      <c r="G101" s="113"/>
      <c r="H101" s="55">
        <v>0</v>
      </c>
      <c r="I101" s="113"/>
      <c r="J101" s="22">
        <f t="shared" si="3"/>
        <v>-3198842</v>
      </c>
      <c r="K101" s="113"/>
      <c r="L101" s="59">
        <f>J101/درآمد!$F$12</f>
        <v>-5.1686177652217785E-6</v>
      </c>
      <c r="M101" s="113"/>
      <c r="N101" s="55">
        <v>0</v>
      </c>
      <c r="O101" s="113"/>
      <c r="P101" s="57">
        <v>-3198842</v>
      </c>
      <c r="Q101" s="113"/>
      <c r="R101" s="55">
        <v>0</v>
      </c>
      <c r="S101" s="113"/>
      <c r="T101" s="22">
        <f t="shared" si="2"/>
        <v>-3198842</v>
      </c>
      <c r="V101" s="108">
        <f>T101/درآمد!$F$12</f>
        <v>-5.1686177652217785E-6</v>
      </c>
    </row>
    <row r="102" spans="1:22" ht="18.75" x14ac:dyDescent="0.2">
      <c r="A102" s="163" t="s">
        <v>122</v>
      </c>
      <c r="B102" s="163"/>
      <c r="D102" s="55">
        <v>0</v>
      </c>
      <c r="E102" s="113"/>
      <c r="F102" s="57">
        <v>-2497544714</v>
      </c>
      <c r="G102" s="113"/>
      <c r="H102" s="55">
        <v>519498143</v>
      </c>
      <c r="I102" s="113"/>
      <c r="J102" s="22">
        <f t="shared" si="3"/>
        <v>-1978046571</v>
      </c>
      <c r="K102" s="113"/>
      <c r="L102" s="59">
        <f>J102/درآمد!$F$12</f>
        <v>-3.1960836600578029E-3</v>
      </c>
      <c r="M102" s="113"/>
      <c r="N102" s="55">
        <v>0</v>
      </c>
      <c r="O102" s="113"/>
      <c r="P102" s="57">
        <v>-2216606732</v>
      </c>
      <c r="Q102" s="113"/>
      <c r="R102" s="55">
        <v>519498143</v>
      </c>
      <c r="S102" s="113"/>
      <c r="T102" s="22">
        <f t="shared" si="2"/>
        <v>-1697108589</v>
      </c>
      <c r="V102" s="108">
        <f>T102/درآمد!$F$12</f>
        <v>-2.7421503164632285E-3</v>
      </c>
    </row>
    <row r="103" spans="1:22" ht="18.75" x14ac:dyDescent="0.2">
      <c r="A103" s="163" t="s">
        <v>114</v>
      </c>
      <c r="B103" s="163"/>
      <c r="D103" s="55">
        <v>0</v>
      </c>
      <c r="E103" s="113"/>
      <c r="F103" s="57">
        <v>643264343</v>
      </c>
      <c r="G103" s="113"/>
      <c r="H103" s="55">
        <v>-13004892</v>
      </c>
      <c r="I103" s="113"/>
      <c r="J103" s="22">
        <f t="shared" si="3"/>
        <v>630259451</v>
      </c>
      <c r="K103" s="113"/>
      <c r="L103" s="59">
        <f>J103/درآمد!$F$12</f>
        <v>1.0183592047176839E-3</v>
      </c>
      <c r="M103" s="113"/>
      <c r="N103" s="55">
        <v>0</v>
      </c>
      <c r="O103" s="113"/>
      <c r="P103" s="57">
        <v>639266918</v>
      </c>
      <c r="Q103" s="113"/>
      <c r="R103" s="55">
        <v>-13004892</v>
      </c>
      <c r="S103" s="113"/>
      <c r="T103" s="22">
        <f t="shared" si="2"/>
        <v>626262026</v>
      </c>
      <c r="V103" s="108">
        <f>T103/درآمد!$F$12</f>
        <v>1.0119002543005824E-3</v>
      </c>
    </row>
    <row r="104" spans="1:22" ht="18.75" x14ac:dyDescent="0.2">
      <c r="A104" s="163" t="s">
        <v>182</v>
      </c>
      <c r="B104" s="163"/>
      <c r="D104" s="55">
        <v>0</v>
      </c>
      <c r="E104" s="113"/>
      <c r="F104" s="57">
        <v>-10074877</v>
      </c>
      <c r="G104" s="113"/>
      <c r="H104" s="55">
        <v>194120472</v>
      </c>
      <c r="I104" s="113"/>
      <c r="J104" s="22">
        <f t="shared" si="3"/>
        <v>184045595</v>
      </c>
      <c r="K104" s="113"/>
      <c r="L104" s="59">
        <f>J104/درآمد!$F$12</f>
        <v>2.9737677944950474E-4</v>
      </c>
      <c r="M104" s="113"/>
      <c r="N104" s="55">
        <v>0</v>
      </c>
      <c r="O104" s="113"/>
      <c r="P104" s="57">
        <v>12122932</v>
      </c>
      <c r="Q104" s="113"/>
      <c r="R104" s="55">
        <v>194120472</v>
      </c>
      <c r="S104" s="113"/>
      <c r="T104" s="22">
        <f t="shared" si="2"/>
        <v>206243404</v>
      </c>
      <c r="V104" s="108">
        <f>T104/درآمد!$F$12</f>
        <v>3.3324350557927289E-4</v>
      </c>
    </row>
    <row r="105" spans="1:22" ht="18.75" x14ac:dyDescent="0.2">
      <c r="A105" s="163" t="s">
        <v>224</v>
      </c>
      <c r="B105" s="163"/>
      <c r="D105" s="55">
        <v>0</v>
      </c>
      <c r="E105" s="113"/>
      <c r="F105" s="55">
        <v>3851158</v>
      </c>
      <c r="G105" s="113"/>
      <c r="H105" s="55">
        <v>0</v>
      </c>
      <c r="I105" s="113"/>
      <c r="J105" s="22">
        <f t="shared" si="3"/>
        <v>3851158</v>
      </c>
      <c r="K105" s="113"/>
      <c r="L105" s="59">
        <f>J105/درآمد!$F$12</f>
        <v>6.2226154513026828E-6</v>
      </c>
      <c r="M105" s="113"/>
      <c r="N105" s="55">
        <v>0</v>
      </c>
      <c r="O105" s="113"/>
      <c r="P105" s="57">
        <v>3851158</v>
      </c>
      <c r="Q105" s="113"/>
      <c r="R105" s="55">
        <v>0</v>
      </c>
      <c r="S105" s="113"/>
      <c r="T105" s="22">
        <f t="shared" si="2"/>
        <v>3851158</v>
      </c>
      <c r="V105" s="108">
        <f>T105/درآمد!$F$12</f>
        <v>6.2226154513026828E-6</v>
      </c>
    </row>
    <row r="106" spans="1:22" ht="18.75" x14ac:dyDescent="0.2">
      <c r="A106" s="163" t="s">
        <v>232</v>
      </c>
      <c r="B106" s="163"/>
      <c r="D106" s="55">
        <v>0</v>
      </c>
      <c r="E106" s="113"/>
      <c r="F106" s="55">
        <v>-2899227</v>
      </c>
      <c r="G106" s="113"/>
      <c r="H106" s="55">
        <v>0</v>
      </c>
      <c r="I106" s="113"/>
      <c r="J106" s="22">
        <f t="shared" si="3"/>
        <v>-2899227</v>
      </c>
      <c r="K106" s="113"/>
      <c r="L106" s="59">
        <f>J106/درآمد!$F$12</f>
        <v>-4.6845065112971013E-6</v>
      </c>
      <c r="M106" s="113"/>
      <c r="N106" s="55">
        <v>0</v>
      </c>
      <c r="O106" s="113"/>
      <c r="P106" s="57">
        <v>-2899227</v>
      </c>
      <c r="Q106" s="113"/>
      <c r="R106" s="55">
        <v>0</v>
      </c>
      <c r="S106" s="113"/>
      <c r="T106" s="22">
        <f t="shared" si="2"/>
        <v>-2899227</v>
      </c>
      <c r="V106" s="108">
        <f>T106/درآمد!$F$12</f>
        <v>-4.6845065112971013E-6</v>
      </c>
    </row>
    <row r="107" spans="1:22" ht="18.75" x14ac:dyDescent="0.2">
      <c r="A107" s="163" t="s">
        <v>146</v>
      </c>
      <c r="B107" s="163"/>
      <c r="D107" s="55">
        <v>0</v>
      </c>
      <c r="E107" s="113"/>
      <c r="F107" s="57">
        <v>-439867709</v>
      </c>
      <c r="G107" s="113"/>
      <c r="H107" s="55">
        <v>54037667</v>
      </c>
      <c r="I107" s="113"/>
      <c r="J107" s="22">
        <f t="shared" si="3"/>
        <v>-385830042</v>
      </c>
      <c r="K107" s="113"/>
      <c r="L107" s="59">
        <f>J107/درآمد!$F$12</f>
        <v>-6.234156014699898E-4</v>
      </c>
      <c r="M107" s="113"/>
      <c r="N107" s="55">
        <v>0</v>
      </c>
      <c r="O107" s="113"/>
      <c r="P107" s="57">
        <v>144728977</v>
      </c>
      <c r="Q107" s="113"/>
      <c r="R107" s="55">
        <v>54037667</v>
      </c>
      <c r="S107" s="113"/>
      <c r="T107" s="22">
        <f t="shared" si="2"/>
        <v>198766644</v>
      </c>
      <c r="V107" s="108">
        <f>T107/درآمد!$F$12</f>
        <v>3.2116272304537482E-4</v>
      </c>
    </row>
    <row r="108" spans="1:22" ht="18.75" x14ac:dyDescent="0.2">
      <c r="A108" s="163" t="s">
        <v>217</v>
      </c>
      <c r="B108" s="163"/>
      <c r="D108" s="55">
        <v>0</v>
      </c>
      <c r="E108" s="113"/>
      <c r="F108" s="55">
        <v>-707674934</v>
      </c>
      <c r="G108" s="113"/>
      <c r="H108" s="55">
        <v>0</v>
      </c>
      <c r="I108" s="113"/>
      <c r="J108" s="22">
        <f t="shared" si="3"/>
        <v>-707674934</v>
      </c>
      <c r="K108" s="113"/>
      <c r="L108" s="59">
        <f>J108/درآمد!$F$12</f>
        <v>-1.1434454205223484E-3</v>
      </c>
      <c r="M108" s="113"/>
      <c r="N108" s="55">
        <v>0</v>
      </c>
      <c r="O108" s="113"/>
      <c r="P108" s="57">
        <v>-707674934</v>
      </c>
      <c r="Q108" s="113"/>
      <c r="R108" s="55">
        <v>0</v>
      </c>
      <c r="S108" s="113"/>
      <c r="T108" s="22">
        <f t="shared" si="2"/>
        <v>-707674934</v>
      </c>
      <c r="V108" s="108">
        <f>T108/درآمد!$F$12</f>
        <v>-1.1434454205223484E-3</v>
      </c>
    </row>
    <row r="109" spans="1:22" ht="18.75" x14ac:dyDescent="0.2">
      <c r="A109" s="163" t="s">
        <v>137</v>
      </c>
      <c r="B109" s="163"/>
      <c r="D109" s="55">
        <v>0</v>
      </c>
      <c r="E109" s="113"/>
      <c r="F109" s="55">
        <v>-3685156523</v>
      </c>
      <c r="G109" s="113"/>
      <c r="H109" s="55">
        <v>0</v>
      </c>
      <c r="I109" s="113"/>
      <c r="J109" s="22">
        <f t="shared" si="3"/>
        <v>-3685156523</v>
      </c>
      <c r="K109" s="113"/>
      <c r="L109" s="59">
        <f>J109/درآمد!$F$12</f>
        <v>-5.9543939564382113E-3</v>
      </c>
      <c r="M109" s="113"/>
      <c r="N109" s="55">
        <v>0</v>
      </c>
      <c r="O109" s="113"/>
      <c r="P109" s="57">
        <v>-3704111353</v>
      </c>
      <c r="Q109" s="113"/>
      <c r="R109" s="55">
        <v>0</v>
      </c>
      <c r="S109" s="113"/>
      <c r="T109" s="22">
        <f t="shared" si="2"/>
        <v>-3704111353</v>
      </c>
      <c r="V109" s="108">
        <f>T109/درآمد!$F$12</f>
        <v>-5.9850207492197112E-3</v>
      </c>
    </row>
    <row r="110" spans="1:22" ht="18.75" x14ac:dyDescent="0.2">
      <c r="A110" s="163" t="s">
        <v>111</v>
      </c>
      <c r="B110" s="163"/>
      <c r="D110" s="55">
        <v>0</v>
      </c>
      <c r="E110" s="113"/>
      <c r="F110" s="55">
        <v>-75970902</v>
      </c>
      <c r="G110" s="113"/>
      <c r="H110" s="55">
        <v>0</v>
      </c>
      <c r="I110" s="113"/>
      <c r="J110" s="22">
        <f t="shared" si="3"/>
        <v>-75970902</v>
      </c>
      <c r="K110" s="113"/>
      <c r="L110" s="59">
        <f>J110/درآمد!$F$12</f>
        <v>-1.2275209395059923E-4</v>
      </c>
      <c r="M110" s="113"/>
      <c r="N110" s="55">
        <v>0</v>
      </c>
      <c r="O110" s="113"/>
      <c r="P110" s="57">
        <v>-75769409</v>
      </c>
      <c r="Q110" s="113"/>
      <c r="R110" s="55">
        <v>0</v>
      </c>
      <c r="S110" s="113"/>
      <c r="T110" s="22">
        <f t="shared" si="2"/>
        <v>-75769409</v>
      </c>
      <c r="V110" s="108">
        <f>T110/درآمد!$F$12</f>
        <v>-1.2242652604215992E-4</v>
      </c>
    </row>
    <row r="111" spans="1:22" ht="18.75" x14ac:dyDescent="0.2">
      <c r="A111" s="163" t="s">
        <v>208</v>
      </c>
      <c r="B111" s="163"/>
      <c r="D111" s="55">
        <v>0</v>
      </c>
      <c r="E111" s="113"/>
      <c r="F111" s="57">
        <v>-26983391</v>
      </c>
      <c r="G111" s="113"/>
      <c r="H111" s="55">
        <v>-1931</v>
      </c>
      <c r="I111" s="113"/>
      <c r="J111" s="22">
        <f t="shared" si="3"/>
        <v>-26985322</v>
      </c>
      <c r="K111" s="113"/>
      <c r="L111" s="59">
        <f>J111/درآمد!$F$12</f>
        <v>-4.3602283166667842E-5</v>
      </c>
      <c r="M111" s="113"/>
      <c r="N111" s="55">
        <v>0</v>
      </c>
      <c r="O111" s="113"/>
      <c r="P111" s="57">
        <v>-26983391</v>
      </c>
      <c r="Q111" s="113"/>
      <c r="R111" s="55">
        <v>-1931</v>
      </c>
      <c r="S111" s="113"/>
      <c r="T111" s="22">
        <f t="shared" si="2"/>
        <v>-26985322</v>
      </c>
      <c r="V111" s="108">
        <f>T111/درآمد!$F$12</f>
        <v>-4.3602283166667842E-5</v>
      </c>
    </row>
    <row r="112" spans="1:22" ht="18.75" x14ac:dyDescent="0.2">
      <c r="A112" s="163" t="s">
        <v>198</v>
      </c>
      <c r="B112" s="163"/>
      <c r="D112" s="55">
        <v>0</v>
      </c>
      <c r="E112" s="113"/>
      <c r="F112" s="55">
        <v>-51961503</v>
      </c>
      <c r="G112" s="113"/>
      <c r="H112" s="55">
        <v>0</v>
      </c>
      <c r="I112" s="113"/>
      <c r="J112" s="22">
        <f t="shared" si="3"/>
        <v>-51961503</v>
      </c>
      <c r="K112" s="113"/>
      <c r="L112" s="59">
        <f>J112/درآمد!$F$12</f>
        <v>-8.3958240986402191E-5</v>
      </c>
      <c r="M112" s="113"/>
      <c r="N112" s="55">
        <v>0</v>
      </c>
      <c r="O112" s="113"/>
      <c r="P112" s="57">
        <v>-51961503</v>
      </c>
      <c r="Q112" s="113"/>
      <c r="R112" s="55">
        <v>0</v>
      </c>
      <c r="S112" s="113"/>
      <c r="T112" s="22">
        <f t="shared" si="2"/>
        <v>-51961503</v>
      </c>
      <c r="V112" s="108">
        <f>T112/درآمد!$F$12</f>
        <v>-8.3958240986402191E-5</v>
      </c>
    </row>
    <row r="113" spans="1:22" ht="18.75" x14ac:dyDescent="0.2">
      <c r="A113" s="163" t="s">
        <v>143</v>
      </c>
      <c r="B113" s="163"/>
      <c r="D113" s="55">
        <v>0</v>
      </c>
      <c r="E113" s="113"/>
      <c r="F113" s="55">
        <v>-567848589</v>
      </c>
      <c r="G113" s="113"/>
      <c r="H113" s="55">
        <v>0</v>
      </c>
      <c r="I113" s="113"/>
      <c r="J113" s="22">
        <f t="shared" si="3"/>
        <v>-567848589</v>
      </c>
      <c r="K113" s="113"/>
      <c r="L113" s="59">
        <f>J113/درآمد!$F$12</f>
        <v>-9.17517121840191E-4</v>
      </c>
      <c r="M113" s="113"/>
      <c r="N113" s="55">
        <v>0</v>
      </c>
      <c r="O113" s="113"/>
      <c r="P113" s="57">
        <v>-544077653</v>
      </c>
      <c r="Q113" s="113"/>
      <c r="R113" s="55">
        <v>0</v>
      </c>
      <c r="S113" s="113"/>
      <c r="T113" s="22">
        <f t="shared" si="2"/>
        <v>-544077653</v>
      </c>
      <c r="V113" s="108">
        <f>T113/درآمد!$F$12</f>
        <v>-8.7910857208826519E-4</v>
      </c>
    </row>
    <row r="114" spans="1:22" ht="18.75" x14ac:dyDescent="0.2">
      <c r="A114" s="163" t="s">
        <v>116</v>
      </c>
      <c r="B114" s="163"/>
      <c r="D114" s="55">
        <v>0</v>
      </c>
      <c r="E114" s="113"/>
      <c r="F114" s="55">
        <v>-96114231</v>
      </c>
      <c r="G114" s="113"/>
      <c r="H114" s="55">
        <v>0</v>
      </c>
      <c r="I114" s="113"/>
      <c r="J114" s="22">
        <f t="shared" si="3"/>
        <v>-96114231</v>
      </c>
      <c r="K114" s="113"/>
      <c r="L114" s="59">
        <f>J114/درآمد!$F$12</f>
        <v>-1.5529923698551844E-4</v>
      </c>
      <c r="M114" s="113"/>
      <c r="N114" s="55">
        <v>0</v>
      </c>
      <c r="O114" s="113"/>
      <c r="P114" s="57">
        <v>-60816843</v>
      </c>
      <c r="Q114" s="113"/>
      <c r="R114" s="55">
        <v>0</v>
      </c>
      <c r="S114" s="113"/>
      <c r="T114" s="22">
        <f t="shared" si="2"/>
        <v>-60816843</v>
      </c>
      <c r="V114" s="108">
        <f>T114/درآمد!$F$12</f>
        <v>-9.826650242634796E-5</v>
      </c>
    </row>
    <row r="115" spans="1:22" ht="18.75" x14ac:dyDescent="0.2">
      <c r="A115" s="163" t="s">
        <v>91</v>
      </c>
      <c r="B115" s="163"/>
      <c r="D115" s="55">
        <v>0</v>
      </c>
      <c r="E115" s="113"/>
      <c r="F115" s="55">
        <v>0</v>
      </c>
      <c r="G115" s="113"/>
      <c r="H115" s="55">
        <v>0</v>
      </c>
      <c r="I115" s="113"/>
      <c r="J115" s="22">
        <f t="shared" si="3"/>
        <v>0</v>
      </c>
      <c r="K115" s="113"/>
      <c r="L115" s="59">
        <f>J115/درآمد!$F$12</f>
        <v>0</v>
      </c>
      <c r="M115" s="113"/>
      <c r="N115" s="55">
        <v>0</v>
      </c>
      <c r="O115" s="113"/>
      <c r="P115" s="57">
        <v>507725</v>
      </c>
      <c r="Q115" s="113"/>
      <c r="R115" s="55">
        <v>0</v>
      </c>
      <c r="S115" s="113"/>
      <c r="T115" s="22">
        <f t="shared" si="2"/>
        <v>507725</v>
      </c>
      <c r="V115" s="108">
        <f>T115/درآمد!$F$12</f>
        <v>8.2037076380991231E-7</v>
      </c>
    </row>
    <row r="116" spans="1:22" ht="18.75" x14ac:dyDescent="0.2">
      <c r="A116" s="163" t="s">
        <v>120</v>
      </c>
      <c r="B116" s="163"/>
      <c r="D116" s="55">
        <v>0</v>
      </c>
      <c r="E116" s="113"/>
      <c r="F116" s="55">
        <v>-43587778</v>
      </c>
      <c r="G116" s="113"/>
      <c r="H116" s="55">
        <v>0</v>
      </c>
      <c r="I116" s="113"/>
      <c r="J116" s="22">
        <f t="shared" si="3"/>
        <v>-43587778</v>
      </c>
      <c r="K116" s="113"/>
      <c r="L116" s="59">
        <f>J116/درآمد!$F$12</f>
        <v>-7.0428162352921157E-5</v>
      </c>
      <c r="M116" s="113"/>
      <c r="N116" s="55">
        <v>0</v>
      </c>
      <c r="O116" s="113"/>
      <c r="P116" s="57">
        <v>68332581</v>
      </c>
      <c r="Q116" s="113"/>
      <c r="R116" s="55">
        <v>0</v>
      </c>
      <c r="S116" s="113"/>
      <c r="T116" s="22">
        <f t="shared" si="2"/>
        <v>68332581</v>
      </c>
      <c r="V116" s="108">
        <f>T116/درآمد!$F$12</f>
        <v>1.1041026474582245E-4</v>
      </c>
    </row>
    <row r="117" spans="1:22" ht="18.75" x14ac:dyDescent="0.2">
      <c r="A117" s="163" t="s">
        <v>171</v>
      </c>
      <c r="B117" s="163"/>
      <c r="D117" s="55">
        <v>0</v>
      </c>
      <c r="E117" s="113"/>
      <c r="F117" s="55">
        <v>1211335</v>
      </c>
      <c r="G117" s="113"/>
      <c r="H117" s="55">
        <v>0</v>
      </c>
      <c r="I117" s="113"/>
      <c r="J117" s="22">
        <f t="shared" si="3"/>
        <v>1211335</v>
      </c>
      <c r="K117" s="113"/>
      <c r="L117" s="59">
        <f>J117/درآمد!$F$12</f>
        <v>1.9572481543742777E-6</v>
      </c>
      <c r="M117" s="113"/>
      <c r="N117" s="55">
        <v>0</v>
      </c>
      <c r="O117" s="113"/>
      <c r="P117" s="57">
        <v>-1287378</v>
      </c>
      <c r="Q117" s="113"/>
      <c r="R117" s="55">
        <v>0</v>
      </c>
      <c r="S117" s="113"/>
      <c r="T117" s="22">
        <f t="shared" si="2"/>
        <v>-1287378</v>
      </c>
      <c r="V117" s="108">
        <f>T117/درآمد!$F$12</f>
        <v>-2.0801167426699045E-6</v>
      </c>
    </row>
    <row r="118" spans="1:22" ht="18.75" x14ac:dyDescent="0.2">
      <c r="A118" s="163" t="s">
        <v>175</v>
      </c>
      <c r="B118" s="163"/>
      <c r="D118" s="55">
        <v>0</v>
      </c>
      <c r="E118" s="113"/>
      <c r="F118" s="55">
        <v>-39506</v>
      </c>
      <c r="G118" s="113"/>
      <c r="H118" s="55">
        <v>0</v>
      </c>
      <c r="I118" s="113"/>
      <c r="J118" s="22">
        <f t="shared" si="3"/>
        <v>-39506</v>
      </c>
      <c r="K118" s="113"/>
      <c r="L118" s="59">
        <f>J118/درآمد!$F$12</f>
        <v>-6.3832916234328422E-8</v>
      </c>
      <c r="M118" s="113"/>
      <c r="N118" s="55">
        <v>0</v>
      </c>
      <c r="O118" s="113"/>
      <c r="P118" s="57">
        <v>629912518</v>
      </c>
      <c r="Q118" s="113"/>
      <c r="R118" s="55">
        <v>0</v>
      </c>
      <c r="S118" s="113"/>
      <c r="T118" s="22">
        <f t="shared" si="2"/>
        <v>629912518</v>
      </c>
      <c r="V118" s="108">
        <f>T118/درآمد!$F$12</f>
        <v>1.0177986380916543E-3</v>
      </c>
    </row>
    <row r="119" spans="1:22" ht="18.75" x14ac:dyDescent="0.2">
      <c r="A119" s="163" t="s">
        <v>223</v>
      </c>
      <c r="B119" s="163"/>
      <c r="D119" s="55">
        <v>0</v>
      </c>
      <c r="E119" s="113"/>
      <c r="F119" s="55">
        <v>-1738239</v>
      </c>
      <c r="G119" s="113"/>
      <c r="H119" s="55">
        <v>0</v>
      </c>
      <c r="I119" s="113"/>
      <c r="J119" s="22">
        <f t="shared" si="3"/>
        <v>-1738239</v>
      </c>
      <c r="K119" s="113"/>
      <c r="L119" s="59">
        <f>J119/درآمد!$F$12</f>
        <v>-2.8086079198664204E-6</v>
      </c>
      <c r="M119" s="113"/>
      <c r="N119" s="55">
        <v>0</v>
      </c>
      <c r="O119" s="113"/>
      <c r="P119" s="57">
        <v>-1738239</v>
      </c>
      <c r="Q119" s="113"/>
      <c r="R119" s="55">
        <v>0</v>
      </c>
      <c r="S119" s="113"/>
      <c r="T119" s="22">
        <f t="shared" si="2"/>
        <v>-1738239</v>
      </c>
      <c r="V119" s="108">
        <f>T119/درآمد!$F$12</f>
        <v>-2.8086079198664204E-6</v>
      </c>
    </row>
    <row r="120" spans="1:22" ht="18.75" x14ac:dyDescent="0.2">
      <c r="A120" s="163" t="s">
        <v>498</v>
      </c>
      <c r="B120" s="163"/>
      <c r="D120" s="55">
        <v>0</v>
      </c>
      <c r="E120" s="113"/>
      <c r="F120" s="55">
        <v>-22107816634</v>
      </c>
      <c r="G120" s="113"/>
      <c r="H120" s="55">
        <v>0</v>
      </c>
      <c r="I120" s="113"/>
      <c r="J120" s="22">
        <f t="shared" si="3"/>
        <v>-22107816634</v>
      </c>
      <c r="K120" s="113"/>
      <c r="L120" s="59">
        <f>J120/درآمد!$F$12</f>
        <v>-3.572131846610678E-2</v>
      </c>
      <c r="M120" s="113"/>
      <c r="N120" s="55">
        <v>0</v>
      </c>
      <c r="O120" s="113"/>
      <c r="P120" s="57">
        <v>-21129127560</v>
      </c>
      <c r="Q120" s="113"/>
      <c r="R120" s="55">
        <v>0</v>
      </c>
      <c r="S120" s="113"/>
      <c r="T120" s="22">
        <f t="shared" si="2"/>
        <v>-21129127560</v>
      </c>
      <c r="V120" s="108">
        <f>T120/درآمد!$F$12</f>
        <v>-3.4139974425199213E-2</v>
      </c>
    </row>
    <row r="121" spans="1:22" ht="18.75" x14ac:dyDescent="0.2">
      <c r="A121" s="163" t="s">
        <v>499</v>
      </c>
      <c r="B121" s="163"/>
      <c r="D121" s="55">
        <v>0</v>
      </c>
      <c r="E121" s="113"/>
      <c r="F121" s="55">
        <v>-1432212079</v>
      </c>
      <c r="G121" s="113"/>
      <c r="H121" s="55">
        <v>0</v>
      </c>
      <c r="I121" s="113"/>
      <c r="J121" s="22">
        <f t="shared" si="3"/>
        <v>-1432212079</v>
      </c>
      <c r="K121" s="113"/>
      <c r="L121" s="59">
        <f>J121/درآمد!$F$12</f>
        <v>-2.314136426583313E-3</v>
      </c>
      <c r="M121" s="113"/>
      <c r="N121" s="55">
        <v>0</v>
      </c>
      <c r="O121" s="113"/>
      <c r="P121" s="57">
        <v>-1433630107</v>
      </c>
      <c r="Q121" s="113"/>
      <c r="R121" s="55">
        <v>0</v>
      </c>
      <c r="S121" s="113"/>
      <c r="T121" s="22">
        <f t="shared" si="2"/>
        <v>-1433630107</v>
      </c>
      <c r="V121" s="108">
        <f>T121/درآمد!$F$12</f>
        <v>-2.3164276446904848E-3</v>
      </c>
    </row>
    <row r="122" spans="1:22" ht="18.75" x14ac:dyDescent="0.2">
      <c r="A122" s="163" t="s">
        <v>187</v>
      </c>
      <c r="B122" s="163"/>
      <c r="D122" s="55">
        <v>0</v>
      </c>
      <c r="E122" s="113"/>
      <c r="F122" s="55">
        <v>-59511210</v>
      </c>
      <c r="G122" s="113"/>
      <c r="H122" s="55">
        <v>0</v>
      </c>
      <c r="I122" s="113"/>
      <c r="J122" s="22">
        <f t="shared" si="3"/>
        <v>-59511210</v>
      </c>
      <c r="K122" s="113"/>
      <c r="L122" s="59">
        <f>J122/درآمد!$F$12</f>
        <v>-9.6156889660647187E-5</v>
      </c>
      <c r="M122" s="113"/>
      <c r="N122" s="55">
        <v>0</v>
      </c>
      <c r="O122" s="113"/>
      <c r="P122" s="57">
        <v>-59511210</v>
      </c>
      <c r="Q122" s="113"/>
      <c r="R122" s="55">
        <v>-19345055</v>
      </c>
      <c r="S122" s="113"/>
      <c r="T122" s="22">
        <f t="shared" si="2"/>
        <v>-78856265</v>
      </c>
      <c r="V122" s="108">
        <f>T122/درآمد!$F$12</f>
        <v>-1.2741419931901494E-4</v>
      </c>
    </row>
    <row r="123" spans="1:22" ht="18.75" x14ac:dyDescent="0.2">
      <c r="A123" s="163" t="s">
        <v>237</v>
      </c>
      <c r="B123" s="163"/>
      <c r="D123" s="55">
        <v>0</v>
      </c>
      <c r="E123" s="113"/>
      <c r="F123" s="55">
        <v>30046350</v>
      </c>
      <c r="G123" s="113"/>
      <c r="H123" s="55">
        <v>0</v>
      </c>
      <c r="I123" s="113"/>
      <c r="J123" s="22">
        <f t="shared" si="3"/>
        <v>30046350</v>
      </c>
      <c r="K123" s="113"/>
      <c r="L123" s="59">
        <f>J123/درآمد!$F$12</f>
        <v>4.8548224135506348E-5</v>
      </c>
      <c r="M123" s="113"/>
      <c r="N123" s="55">
        <v>0</v>
      </c>
      <c r="O123" s="113"/>
      <c r="P123" s="57">
        <v>30046350</v>
      </c>
      <c r="Q123" s="113"/>
      <c r="R123" s="55">
        <v>0</v>
      </c>
      <c r="S123" s="113"/>
      <c r="T123" s="22">
        <f t="shared" si="2"/>
        <v>30046350</v>
      </c>
      <c r="V123" s="108">
        <f>T123/درآمد!$F$12</f>
        <v>4.8548224135506348E-5</v>
      </c>
    </row>
    <row r="124" spans="1:22" ht="18.75" x14ac:dyDescent="0.2">
      <c r="A124" s="163" t="s">
        <v>167</v>
      </c>
      <c r="B124" s="163"/>
      <c r="D124" s="55">
        <v>0</v>
      </c>
      <c r="E124" s="113"/>
      <c r="F124" s="55">
        <v>-21994335</v>
      </c>
      <c r="G124" s="113"/>
      <c r="H124" s="55">
        <v>0</v>
      </c>
      <c r="I124" s="113"/>
      <c r="J124" s="22">
        <f t="shared" si="3"/>
        <v>-21994335</v>
      </c>
      <c r="K124" s="113"/>
      <c r="L124" s="59">
        <f>J124/درآمد!$F$12</f>
        <v>-3.5537957365583906E-5</v>
      </c>
      <c r="M124" s="113"/>
      <c r="N124" s="55">
        <v>0</v>
      </c>
      <c r="O124" s="113"/>
      <c r="P124" s="57">
        <v>-21992275</v>
      </c>
      <c r="Q124" s="113"/>
      <c r="R124" s="55">
        <v>0</v>
      </c>
      <c r="S124" s="113"/>
      <c r="T124" s="22">
        <f t="shared" si="2"/>
        <v>-21992275</v>
      </c>
      <c r="V124" s="108">
        <f>T124/درآمد!$F$12</f>
        <v>-3.5534628863395815E-5</v>
      </c>
    </row>
    <row r="125" spans="1:22" ht="18.75" x14ac:dyDescent="0.2">
      <c r="A125" s="163" t="s">
        <v>227</v>
      </c>
      <c r="B125" s="163"/>
      <c r="D125" s="55">
        <v>0</v>
      </c>
      <c r="E125" s="113"/>
      <c r="F125" s="55">
        <v>-8127054</v>
      </c>
      <c r="G125" s="113"/>
      <c r="H125" s="55">
        <v>0</v>
      </c>
      <c r="I125" s="113"/>
      <c r="J125" s="22">
        <f t="shared" si="3"/>
        <v>-8127054</v>
      </c>
      <c r="K125" s="113"/>
      <c r="L125" s="59">
        <f>J125/درآمد!$F$12</f>
        <v>-1.3131513117345813E-5</v>
      </c>
      <c r="M125" s="113"/>
      <c r="N125" s="55">
        <v>0</v>
      </c>
      <c r="O125" s="113"/>
      <c r="P125" s="57">
        <v>-8127054</v>
      </c>
      <c r="Q125" s="113"/>
      <c r="R125" s="55">
        <v>0</v>
      </c>
      <c r="S125" s="113"/>
      <c r="T125" s="22">
        <f t="shared" si="2"/>
        <v>-8127054</v>
      </c>
      <c r="V125" s="108">
        <f>T125/درآمد!$F$12</f>
        <v>-1.3131513117345813E-5</v>
      </c>
    </row>
    <row r="126" spans="1:22" ht="18.75" x14ac:dyDescent="0.2">
      <c r="A126" s="163" t="s">
        <v>155</v>
      </c>
      <c r="B126" s="163"/>
      <c r="D126" s="55">
        <v>0</v>
      </c>
      <c r="E126" s="113"/>
      <c r="F126" s="55">
        <v>-76840207</v>
      </c>
      <c r="G126" s="113"/>
      <c r="H126" s="55">
        <v>0</v>
      </c>
      <c r="I126" s="113"/>
      <c r="J126" s="22">
        <f t="shared" si="3"/>
        <v>-76840207</v>
      </c>
      <c r="K126" s="113"/>
      <c r="L126" s="59">
        <f>J126/درآمد!$F$12</f>
        <v>-1.2415669763730716E-4</v>
      </c>
      <c r="M126" s="113"/>
      <c r="N126" s="55">
        <v>0</v>
      </c>
      <c r="O126" s="113"/>
      <c r="P126" s="57">
        <v>-56390106</v>
      </c>
      <c r="Q126" s="113"/>
      <c r="R126" s="55">
        <v>0</v>
      </c>
      <c r="S126" s="113"/>
      <c r="T126" s="22">
        <f t="shared" si="2"/>
        <v>-56390106</v>
      </c>
      <c r="V126" s="108">
        <f>T126/درآمد!$F$12</f>
        <v>-9.1113879227026288E-5</v>
      </c>
    </row>
    <row r="127" spans="1:22" ht="18.75" x14ac:dyDescent="0.2">
      <c r="A127" s="163" t="s">
        <v>93</v>
      </c>
      <c r="B127" s="163"/>
      <c r="D127" s="55">
        <v>0</v>
      </c>
      <c r="E127" s="113"/>
      <c r="F127" s="55">
        <v>-8529057598</v>
      </c>
      <c r="G127" s="113"/>
      <c r="H127" s="55">
        <v>0</v>
      </c>
      <c r="I127" s="113"/>
      <c r="J127" s="22">
        <f t="shared" si="3"/>
        <v>-8529057598</v>
      </c>
      <c r="K127" s="113"/>
      <c r="L127" s="59">
        <f>J127/درآمد!$F$12</f>
        <v>-1.3781061590920275E-2</v>
      </c>
      <c r="M127" s="113"/>
      <c r="N127" s="55">
        <v>0</v>
      </c>
      <c r="O127" s="113"/>
      <c r="P127" s="57">
        <v>-8543471244</v>
      </c>
      <c r="Q127" s="113"/>
      <c r="R127" s="55">
        <v>0</v>
      </c>
      <c r="S127" s="113"/>
      <c r="T127" s="22">
        <f t="shared" si="2"/>
        <v>-8543471244</v>
      </c>
      <c r="V127" s="108">
        <f>T127/درآمد!$F$12</f>
        <v>-1.3804350839585016E-2</v>
      </c>
    </row>
    <row r="128" spans="1:22" ht="18.75" x14ac:dyDescent="0.2">
      <c r="A128" s="163" t="s">
        <v>65</v>
      </c>
      <c r="B128" s="163"/>
      <c r="D128" s="55">
        <v>0</v>
      </c>
      <c r="E128" s="113"/>
      <c r="F128" s="57">
        <v>1629919713</v>
      </c>
      <c r="G128" s="113"/>
      <c r="H128" s="55">
        <v>-5003802708</v>
      </c>
      <c r="I128" s="113"/>
      <c r="J128" s="22">
        <f t="shared" si="3"/>
        <v>-3373882995</v>
      </c>
      <c r="K128" s="113"/>
      <c r="L128" s="59">
        <f>J128/درآمد!$F$12</f>
        <v>-5.4514451122426996E-3</v>
      </c>
      <c r="M128" s="113"/>
      <c r="N128" s="55">
        <v>0</v>
      </c>
      <c r="O128" s="113"/>
      <c r="P128" s="57">
        <v>1630268805</v>
      </c>
      <c r="Q128" s="113"/>
      <c r="R128" s="55">
        <v>-5003802708</v>
      </c>
      <c r="S128" s="113"/>
      <c r="T128" s="22">
        <f t="shared" si="2"/>
        <v>-3373533903</v>
      </c>
      <c r="V128" s="108">
        <f>T128/درآمد!$F$12</f>
        <v>-5.4508810571524836E-3</v>
      </c>
    </row>
    <row r="129" spans="1:22" ht="18.75" x14ac:dyDescent="0.2">
      <c r="A129" s="163" t="s">
        <v>156</v>
      </c>
      <c r="B129" s="163"/>
      <c r="D129" s="55">
        <v>0</v>
      </c>
      <c r="E129" s="113"/>
      <c r="F129" s="57">
        <v>-2834275116</v>
      </c>
      <c r="G129" s="113"/>
      <c r="H129" s="55">
        <v>0</v>
      </c>
      <c r="I129" s="113"/>
      <c r="J129" s="22">
        <f t="shared" si="3"/>
        <v>-2834275116</v>
      </c>
      <c r="K129" s="113"/>
      <c r="L129" s="59">
        <f>J129/درآمد!$F$12</f>
        <v>-4.5795587015812654E-3</v>
      </c>
      <c r="M129" s="113"/>
      <c r="N129" s="55">
        <v>0</v>
      </c>
      <c r="O129" s="113"/>
      <c r="P129" s="57">
        <v>-2586814302</v>
      </c>
      <c r="Q129" s="113"/>
      <c r="R129" s="55">
        <v>0</v>
      </c>
      <c r="S129" s="113"/>
      <c r="T129" s="22">
        <f t="shared" si="2"/>
        <v>-2586814302</v>
      </c>
      <c r="V129" s="108">
        <f>T129/درآمد!$F$12</f>
        <v>-4.1797170215493529E-3</v>
      </c>
    </row>
    <row r="130" spans="1:22" ht="18.75" x14ac:dyDescent="0.2">
      <c r="A130" s="163" t="s">
        <v>117</v>
      </c>
      <c r="B130" s="163"/>
      <c r="D130" s="55">
        <v>0</v>
      </c>
      <c r="E130" s="113"/>
      <c r="F130" s="57">
        <v>-10554266022</v>
      </c>
      <c r="G130" s="113"/>
      <c r="H130" s="55">
        <v>9136380</v>
      </c>
      <c r="I130" s="113"/>
      <c r="J130" s="22">
        <f t="shared" si="3"/>
        <v>-10545129642</v>
      </c>
      <c r="K130" s="113"/>
      <c r="L130" s="59">
        <f>J130/درآمد!$F$12</f>
        <v>-1.7038585964610935E-2</v>
      </c>
      <c r="M130" s="113"/>
      <c r="N130" s="55">
        <v>0</v>
      </c>
      <c r="O130" s="113"/>
      <c r="P130" s="57">
        <v>-10683409040</v>
      </c>
      <c r="Q130" s="113"/>
      <c r="R130" s="55">
        <v>9136380</v>
      </c>
      <c r="S130" s="113"/>
      <c r="T130" s="22">
        <f t="shared" si="2"/>
        <v>-10674272660</v>
      </c>
      <c r="V130" s="108">
        <f>T130/درآمد!$F$12</f>
        <v>-1.7247252381110769E-2</v>
      </c>
    </row>
    <row r="131" spans="1:22" ht="18.75" x14ac:dyDescent="0.2">
      <c r="A131" s="163" t="s">
        <v>179</v>
      </c>
      <c r="B131" s="163"/>
      <c r="D131" s="55">
        <v>0</v>
      </c>
      <c r="E131" s="113"/>
      <c r="F131" s="57">
        <v>-4968513050</v>
      </c>
      <c r="G131" s="113"/>
      <c r="H131" s="55">
        <v>56546487</v>
      </c>
      <c r="I131" s="113"/>
      <c r="J131" s="22">
        <f t="shared" si="3"/>
        <v>-4911966563</v>
      </c>
      <c r="K131" s="113"/>
      <c r="L131" s="59">
        <f>J131/درآمد!$F$12</f>
        <v>-7.9366463362983107E-3</v>
      </c>
      <c r="M131" s="113"/>
      <c r="N131" s="55">
        <v>0</v>
      </c>
      <c r="O131" s="113"/>
      <c r="P131" s="57">
        <v>-4459511954</v>
      </c>
      <c r="Q131" s="113"/>
      <c r="R131" s="55">
        <v>56546487</v>
      </c>
      <c r="S131" s="113"/>
      <c r="T131" s="22">
        <f t="shared" si="2"/>
        <v>-4402965467</v>
      </c>
      <c r="V131" s="108">
        <f>T131/درآمد!$F$12</f>
        <v>-7.1142136849504309E-3</v>
      </c>
    </row>
    <row r="132" spans="1:22" ht="18.75" x14ac:dyDescent="0.2">
      <c r="A132" s="163" t="s">
        <v>188</v>
      </c>
      <c r="B132" s="163"/>
      <c r="D132" s="55">
        <v>0</v>
      </c>
      <c r="E132" s="113"/>
      <c r="F132" s="55">
        <v>-93885</v>
      </c>
      <c r="G132" s="113"/>
      <c r="H132" s="55">
        <v>0</v>
      </c>
      <c r="I132" s="113"/>
      <c r="J132" s="22">
        <f t="shared" si="3"/>
        <v>-93885</v>
      </c>
      <c r="K132" s="113"/>
      <c r="L132" s="59">
        <f>J132/درآمد!$F$12</f>
        <v>-1.5169729511112042E-7</v>
      </c>
      <c r="M132" s="113"/>
      <c r="N132" s="55">
        <v>0</v>
      </c>
      <c r="O132" s="113"/>
      <c r="P132" s="57">
        <v>-93885</v>
      </c>
      <c r="Q132" s="113"/>
      <c r="R132" s="55">
        <v>0</v>
      </c>
      <c r="S132" s="113"/>
      <c r="T132" s="22">
        <f t="shared" si="2"/>
        <v>-93885</v>
      </c>
      <c r="V132" s="108">
        <f>T132/درآمد!$F$12</f>
        <v>-1.5169729511112042E-7</v>
      </c>
    </row>
    <row r="133" spans="1:22" ht="18.75" x14ac:dyDescent="0.2">
      <c r="A133" s="163" t="s">
        <v>230</v>
      </c>
      <c r="B133" s="163"/>
      <c r="D133" s="55">
        <v>0</v>
      </c>
      <c r="E133" s="113"/>
      <c r="F133" s="55">
        <v>-97151796</v>
      </c>
      <c r="G133" s="113"/>
      <c r="H133" s="55">
        <v>0</v>
      </c>
      <c r="I133" s="113"/>
      <c r="J133" s="22">
        <f t="shared" si="3"/>
        <v>-97151796</v>
      </c>
      <c r="K133" s="113"/>
      <c r="L133" s="59">
        <f>J133/درآمد!$F$12</f>
        <v>-1.5697571143832742E-4</v>
      </c>
      <c r="M133" s="113"/>
      <c r="N133" s="55">
        <v>0</v>
      </c>
      <c r="O133" s="113"/>
      <c r="P133" s="57">
        <v>-97151796</v>
      </c>
      <c r="Q133" s="113"/>
      <c r="R133" s="55">
        <v>0</v>
      </c>
      <c r="S133" s="113"/>
      <c r="T133" s="22">
        <f t="shared" si="2"/>
        <v>-97151796</v>
      </c>
      <c r="V133" s="108">
        <f>T133/درآمد!$F$12</f>
        <v>-1.5697571143832742E-4</v>
      </c>
    </row>
    <row r="134" spans="1:22" ht="18.75" x14ac:dyDescent="0.2">
      <c r="A134" s="163" t="s">
        <v>500</v>
      </c>
      <c r="B134" s="163"/>
      <c r="D134" s="55">
        <v>0</v>
      </c>
      <c r="E134" s="113"/>
      <c r="F134" s="55">
        <v>-43109896</v>
      </c>
      <c r="G134" s="113"/>
      <c r="H134" s="55">
        <v>0</v>
      </c>
      <c r="I134" s="113"/>
      <c r="J134" s="22">
        <f t="shared" si="3"/>
        <v>-43109896</v>
      </c>
      <c r="K134" s="113"/>
      <c r="L134" s="59">
        <f>J134/درآمد!$F$12</f>
        <v>-6.9656011244839002E-5</v>
      </c>
      <c r="M134" s="113"/>
      <c r="N134" s="55">
        <v>0</v>
      </c>
      <c r="O134" s="113"/>
      <c r="P134" s="57">
        <v>-46322688</v>
      </c>
      <c r="Q134" s="113"/>
      <c r="R134" s="55">
        <v>0</v>
      </c>
      <c r="S134" s="113"/>
      <c r="T134" s="22">
        <f t="shared" si="2"/>
        <v>-46322688</v>
      </c>
      <c r="V134" s="108">
        <f>T134/درآمد!$F$12</f>
        <v>-7.4847169109829652E-5</v>
      </c>
    </row>
    <row r="135" spans="1:22" ht="18.75" x14ac:dyDescent="0.2">
      <c r="A135" s="163" t="s">
        <v>501</v>
      </c>
      <c r="B135" s="163"/>
      <c r="D135" s="55">
        <v>0</v>
      </c>
      <c r="E135" s="113"/>
      <c r="F135" s="55">
        <v>-7846368046</v>
      </c>
      <c r="G135" s="113"/>
      <c r="H135" s="55">
        <v>0</v>
      </c>
      <c r="I135" s="113"/>
      <c r="J135" s="22">
        <f t="shared" si="3"/>
        <v>-7846368046</v>
      </c>
      <c r="K135" s="113"/>
      <c r="L135" s="59">
        <f>J135/درآمد!$F$12</f>
        <v>-1.2677986994988842E-2</v>
      </c>
      <c r="M135" s="113"/>
      <c r="N135" s="55">
        <v>0</v>
      </c>
      <c r="O135" s="113"/>
      <c r="P135" s="57">
        <v>-8530227486</v>
      </c>
      <c r="Q135" s="113"/>
      <c r="R135" s="55">
        <v>0</v>
      </c>
      <c r="S135" s="113"/>
      <c r="T135" s="22">
        <f t="shared" si="2"/>
        <v>-8530227486</v>
      </c>
      <c r="V135" s="108">
        <f>T135/درآمد!$F$12</f>
        <v>-1.3782951869933779E-2</v>
      </c>
    </row>
    <row r="136" spans="1:22" ht="18.75" x14ac:dyDescent="0.2">
      <c r="A136" s="163" t="s">
        <v>226</v>
      </c>
      <c r="B136" s="163"/>
      <c r="D136" s="55">
        <v>0</v>
      </c>
      <c r="E136" s="113"/>
      <c r="F136" s="55">
        <v>-529635530</v>
      </c>
      <c r="G136" s="113"/>
      <c r="H136" s="55">
        <v>0</v>
      </c>
      <c r="I136" s="113"/>
      <c r="J136" s="22">
        <f t="shared" si="3"/>
        <v>-529635530</v>
      </c>
      <c r="K136" s="113"/>
      <c r="L136" s="59">
        <f>J136/درآمد!$F$12</f>
        <v>-8.5577331092021817E-4</v>
      </c>
      <c r="M136" s="113"/>
      <c r="N136" s="55">
        <v>0</v>
      </c>
      <c r="O136" s="113"/>
      <c r="P136" s="57">
        <v>-529635530</v>
      </c>
      <c r="Q136" s="113"/>
      <c r="R136" s="55">
        <v>0</v>
      </c>
      <c r="S136" s="113"/>
      <c r="T136" s="22">
        <f t="shared" si="2"/>
        <v>-529635530</v>
      </c>
      <c r="V136" s="108">
        <f>T136/درآمد!$F$12</f>
        <v>-8.5577331092021817E-4</v>
      </c>
    </row>
    <row r="137" spans="1:22" ht="18.75" x14ac:dyDescent="0.2">
      <c r="A137" s="163" t="s">
        <v>221</v>
      </c>
      <c r="B137" s="163"/>
      <c r="D137" s="55">
        <v>0</v>
      </c>
      <c r="E137" s="113"/>
      <c r="F137" s="55">
        <v>-716473493</v>
      </c>
      <c r="G137" s="113"/>
      <c r="H137" s="55">
        <v>0</v>
      </c>
      <c r="I137" s="113"/>
      <c r="J137" s="22">
        <f t="shared" si="3"/>
        <v>-716473493</v>
      </c>
      <c r="K137" s="113"/>
      <c r="L137" s="59">
        <f>J137/درآمد!$F$12</f>
        <v>-1.157661936485235E-3</v>
      </c>
      <c r="M137" s="113"/>
      <c r="N137" s="55">
        <v>0</v>
      </c>
      <c r="O137" s="113"/>
      <c r="P137" s="57">
        <v>-716473493</v>
      </c>
      <c r="Q137" s="113"/>
      <c r="R137" s="55">
        <v>0</v>
      </c>
      <c r="S137" s="113"/>
      <c r="T137" s="22">
        <f t="shared" si="2"/>
        <v>-716473493</v>
      </c>
      <c r="V137" s="108">
        <f>T137/درآمد!$F$12</f>
        <v>-1.157661936485235E-3</v>
      </c>
    </row>
    <row r="138" spans="1:22" ht="18.75" x14ac:dyDescent="0.2">
      <c r="A138" s="163" t="s">
        <v>218</v>
      </c>
      <c r="B138" s="163"/>
      <c r="D138" s="55">
        <v>0</v>
      </c>
      <c r="E138" s="113"/>
      <c r="F138" s="55">
        <v>-498111175</v>
      </c>
      <c r="G138" s="113"/>
      <c r="H138" s="55">
        <v>0</v>
      </c>
      <c r="I138" s="113"/>
      <c r="J138" s="22">
        <f t="shared" si="3"/>
        <v>-498111175</v>
      </c>
      <c r="K138" s="113"/>
      <c r="L138" s="59">
        <f>J138/درآمد!$F$12</f>
        <v>-8.0483695917475586E-4</v>
      </c>
      <c r="M138" s="113"/>
      <c r="N138" s="55">
        <v>0</v>
      </c>
      <c r="O138" s="113"/>
      <c r="P138" s="57">
        <v>-498111175</v>
      </c>
      <c r="Q138" s="113"/>
      <c r="R138" s="55">
        <v>0</v>
      </c>
      <c r="S138" s="113"/>
      <c r="T138" s="22">
        <f t="shared" si="2"/>
        <v>-498111175</v>
      </c>
      <c r="V138" s="108">
        <f>T138/درآمد!$F$12</f>
        <v>-8.0483695917475586E-4</v>
      </c>
    </row>
    <row r="139" spans="1:22" ht="18.75" x14ac:dyDescent="0.2">
      <c r="A139" s="163" t="s">
        <v>216</v>
      </c>
      <c r="B139" s="163"/>
      <c r="D139" s="55">
        <v>0</v>
      </c>
      <c r="E139" s="113"/>
      <c r="F139" s="55">
        <v>-961685052</v>
      </c>
      <c r="G139" s="113"/>
      <c r="H139" s="55">
        <v>0</v>
      </c>
      <c r="I139" s="113"/>
      <c r="J139" s="22">
        <f t="shared" si="3"/>
        <v>-961685052</v>
      </c>
      <c r="K139" s="113"/>
      <c r="L139" s="59">
        <f>J139/درآمد!$F$12</f>
        <v>-1.5538693203088587E-3</v>
      </c>
      <c r="M139" s="113"/>
      <c r="N139" s="55">
        <v>0</v>
      </c>
      <c r="O139" s="113"/>
      <c r="P139" s="57">
        <v>-961685052</v>
      </c>
      <c r="Q139" s="113"/>
      <c r="R139" s="55">
        <v>0</v>
      </c>
      <c r="S139" s="113"/>
      <c r="T139" s="22">
        <f t="shared" si="2"/>
        <v>-961685052</v>
      </c>
      <c r="V139" s="108">
        <f>T139/درآمد!$F$12</f>
        <v>-1.5538693203088587E-3</v>
      </c>
    </row>
    <row r="140" spans="1:22" ht="18.75" x14ac:dyDescent="0.2">
      <c r="A140" s="163" t="s">
        <v>190</v>
      </c>
      <c r="B140" s="163"/>
      <c r="D140" s="55">
        <v>0</v>
      </c>
      <c r="E140" s="113"/>
      <c r="F140" s="55">
        <v>-626624774</v>
      </c>
      <c r="G140" s="113"/>
      <c r="H140" s="55">
        <v>0</v>
      </c>
      <c r="I140" s="113"/>
      <c r="J140" s="22">
        <f t="shared" si="3"/>
        <v>-626624774</v>
      </c>
      <c r="K140" s="113"/>
      <c r="L140" s="59">
        <f>J140/درآمد!$F$12</f>
        <v>-1.0124863744519054E-3</v>
      </c>
      <c r="M140" s="113"/>
      <c r="N140" s="55">
        <v>0</v>
      </c>
      <c r="O140" s="113"/>
      <c r="P140" s="57">
        <v>-626624774</v>
      </c>
      <c r="Q140" s="113"/>
      <c r="R140" s="55">
        <v>0</v>
      </c>
      <c r="S140" s="113"/>
      <c r="T140" s="22">
        <f t="shared" si="2"/>
        <v>-626624774</v>
      </c>
      <c r="V140" s="108">
        <f>T140/درآمد!$F$12</f>
        <v>-1.0124863744519054E-3</v>
      </c>
    </row>
    <row r="141" spans="1:22" ht="18.75" x14ac:dyDescent="0.2">
      <c r="A141" s="163" t="s">
        <v>194</v>
      </c>
      <c r="B141" s="163"/>
      <c r="D141" s="55">
        <v>0</v>
      </c>
      <c r="E141" s="113"/>
      <c r="F141" s="55">
        <v>16692467</v>
      </c>
      <c r="G141" s="113"/>
      <c r="H141" s="55">
        <v>0</v>
      </c>
      <c r="I141" s="113"/>
      <c r="J141" s="22">
        <f t="shared" si="3"/>
        <v>16692467</v>
      </c>
      <c r="K141" s="113"/>
      <c r="L141" s="59">
        <f>J141/درآمد!$F$12</f>
        <v>2.6971316958317506E-5</v>
      </c>
      <c r="M141" s="113"/>
      <c r="N141" s="55">
        <v>0</v>
      </c>
      <c r="O141" s="113"/>
      <c r="P141" s="57">
        <v>16692467</v>
      </c>
      <c r="Q141" s="113"/>
      <c r="R141" s="55">
        <v>26965303</v>
      </c>
      <c r="S141" s="113"/>
      <c r="T141" s="22">
        <f t="shared" si="2"/>
        <v>43657770</v>
      </c>
      <c r="V141" s="108">
        <f>T141/درآمد!$F$12</f>
        <v>7.0541253869983711E-5</v>
      </c>
    </row>
    <row r="142" spans="1:22" ht="18.75" x14ac:dyDescent="0.2">
      <c r="A142" s="163" t="s">
        <v>162</v>
      </c>
      <c r="B142" s="163"/>
      <c r="D142" s="55">
        <v>0</v>
      </c>
      <c r="E142" s="113"/>
      <c r="F142" s="55">
        <v>7647774</v>
      </c>
      <c r="G142" s="113"/>
      <c r="H142" s="55">
        <v>0</v>
      </c>
      <c r="I142" s="113"/>
      <c r="J142" s="22">
        <f t="shared" si="3"/>
        <v>7647774</v>
      </c>
      <c r="K142" s="113"/>
      <c r="L142" s="59">
        <f>J142/درآمد!$F$12</f>
        <v>1.2357103151953496E-5</v>
      </c>
      <c r="M142" s="113"/>
      <c r="N142" s="55">
        <v>0</v>
      </c>
      <c r="O142" s="113"/>
      <c r="P142" s="57">
        <v>-53654054</v>
      </c>
      <c r="Q142" s="113"/>
      <c r="R142" s="55">
        <v>35253</v>
      </c>
      <c r="S142" s="113"/>
      <c r="T142" s="22">
        <f t="shared" si="2"/>
        <v>-53618801</v>
      </c>
      <c r="V142" s="108">
        <f>T142/درآمد!$F$12</f>
        <v>-8.6636066238498575E-5</v>
      </c>
    </row>
    <row r="143" spans="1:22" ht="18.75" x14ac:dyDescent="0.2">
      <c r="A143" s="163" t="s">
        <v>197</v>
      </c>
      <c r="B143" s="163"/>
      <c r="D143" s="55">
        <v>0</v>
      </c>
      <c r="E143" s="113"/>
      <c r="F143" s="55">
        <v>-1077595702</v>
      </c>
      <c r="G143" s="113"/>
      <c r="H143" s="55">
        <v>0</v>
      </c>
      <c r="I143" s="113"/>
      <c r="J143" s="22">
        <f t="shared" si="3"/>
        <v>-1077595702</v>
      </c>
      <c r="K143" s="113"/>
      <c r="L143" s="59">
        <f>J143/درآمد!$F$12</f>
        <v>-1.7411551708661553E-3</v>
      </c>
      <c r="M143" s="113"/>
      <c r="N143" s="55">
        <v>0</v>
      </c>
      <c r="O143" s="113"/>
      <c r="P143" s="57">
        <v>-1077595702</v>
      </c>
      <c r="Q143" s="113"/>
      <c r="R143" s="55">
        <v>0</v>
      </c>
      <c r="S143" s="113"/>
      <c r="T143" s="22">
        <f t="shared" ref="T143:T215" si="4">N143+P143+R143</f>
        <v>-1077595702</v>
      </c>
      <c r="V143" s="108">
        <f>T143/درآمد!$F$12</f>
        <v>-1.7411551708661553E-3</v>
      </c>
    </row>
    <row r="144" spans="1:22" ht="18.75" x14ac:dyDescent="0.2">
      <c r="A144" s="163" t="s">
        <v>220</v>
      </c>
      <c r="B144" s="163"/>
      <c r="D144" s="55">
        <v>0</v>
      </c>
      <c r="E144" s="113"/>
      <c r="F144" s="55">
        <v>-520200289</v>
      </c>
      <c r="G144" s="113"/>
      <c r="H144" s="55">
        <v>0</v>
      </c>
      <c r="I144" s="113"/>
      <c r="J144" s="22">
        <f t="shared" si="3"/>
        <v>-520200289</v>
      </c>
      <c r="K144" s="113"/>
      <c r="L144" s="59">
        <f>J144/درآمد!$F$12</f>
        <v>-8.4052805834076939E-4</v>
      </c>
      <c r="M144" s="113"/>
      <c r="N144" s="55">
        <v>0</v>
      </c>
      <c r="O144" s="113"/>
      <c r="P144" s="57">
        <v>-520200289</v>
      </c>
      <c r="Q144" s="113"/>
      <c r="R144" s="55">
        <v>0</v>
      </c>
      <c r="S144" s="113"/>
      <c r="T144" s="22">
        <f t="shared" si="4"/>
        <v>-520200289</v>
      </c>
      <c r="V144" s="108">
        <f>T144/درآمد!$F$12</f>
        <v>-8.4052805834076939E-4</v>
      </c>
    </row>
    <row r="145" spans="1:22" ht="18.75" x14ac:dyDescent="0.2">
      <c r="A145" s="163" t="s">
        <v>200</v>
      </c>
      <c r="B145" s="163"/>
      <c r="D145" s="55">
        <v>0</v>
      </c>
      <c r="E145" s="113"/>
      <c r="F145" s="55">
        <v>184111600</v>
      </c>
      <c r="G145" s="113"/>
      <c r="H145" s="55">
        <v>0</v>
      </c>
      <c r="I145" s="113"/>
      <c r="J145" s="22">
        <f t="shared" ref="J145:J217" si="5">H145+F145+D145</f>
        <v>184111600</v>
      </c>
      <c r="K145" s="113"/>
      <c r="L145" s="59">
        <f>J145/درآمد!$F$12</f>
        <v>2.9748342886063334E-4</v>
      </c>
      <c r="M145" s="113"/>
      <c r="N145" s="55">
        <v>0</v>
      </c>
      <c r="O145" s="113"/>
      <c r="P145" s="57">
        <v>184111600</v>
      </c>
      <c r="Q145" s="113"/>
      <c r="R145" s="55">
        <v>0</v>
      </c>
      <c r="S145" s="113"/>
      <c r="T145" s="22">
        <f t="shared" si="4"/>
        <v>184111600</v>
      </c>
      <c r="V145" s="108">
        <f>T145/درآمد!$F$12</f>
        <v>2.9748342886063334E-4</v>
      </c>
    </row>
    <row r="146" spans="1:22" ht="18.75" x14ac:dyDescent="0.2">
      <c r="A146" s="163" t="s">
        <v>172</v>
      </c>
      <c r="B146" s="163"/>
      <c r="D146" s="55">
        <v>0</v>
      </c>
      <c r="E146" s="113"/>
      <c r="F146" s="55">
        <v>-2239859496</v>
      </c>
      <c r="G146" s="113"/>
      <c r="H146" s="55">
        <v>0</v>
      </c>
      <c r="I146" s="113"/>
      <c r="J146" s="22">
        <f t="shared" si="5"/>
        <v>-2239859496</v>
      </c>
      <c r="K146" s="113"/>
      <c r="L146" s="59">
        <f>J146/درآمد!$F$12</f>
        <v>-3.6191151618699203E-3</v>
      </c>
      <c r="M146" s="113"/>
      <c r="N146" s="55">
        <v>0</v>
      </c>
      <c r="O146" s="113"/>
      <c r="P146" s="57">
        <v>-2132703479</v>
      </c>
      <c r="Q146" s="113"/>
      <c r="R146" s="55">
        <v>0</v>
      </c>
      <c r="S146" s="113"/>
      <c r="T146" s="22">
        <f t="shared" si="4"/>
        <v>-2132703479</v>
      </c>
      <c r="V146" s="108">
        <f>T146/درآمد!$F$12</f>
        <v>-3.4459748526215715E-3</v>
      </c>
    </row>
    <row r="147" spans="1:22" ht="18.75" x14ac:dyDescent="0.2">
      <c r="A147" s="163" t="s">
        <v>242</v>
      </c>
      <c r="B147" s="163"/>
      <c r="D147" s="55">
        <v>0</v>
      </c>
      <c r="E147" s="113"/>
      <c r="F147" s="55">
        <v>-134935625</v>
      </c>
      <c r="G147" s="113"/>
      <c r="H147" s="55">
        <v>0</v>
      </c>
      <c r="I147" s="113"/>
      <c r="J147" s="22">
        <f t="shared" si="5"/>
        <v>-134935625</v>
      </c>
      <c r="K147" s="113"/>
      <c r="L147" s="59">
        <f>J147/درآمد!$F$12</f>
        <v>-2.1802598206985654E-4</v>
      </c>
      <c r="M147" s="113"/>
      <c r="N147" s="55">
        <v>0</v>
      </c>
      <c r="O147" s="113"/>
      <c r="P147" s="57">
        <v>-134935625</v>
      </c>
      <c r="Q147" s="113"/>
      <c r="R147" s="55">
        <v>0</v>
      </c>
      <c r="S147" s="113"/>
      <c r="T147" s="22">
        <f t="shared" si="4"/>
        <v>-134935625</v>
      </c>
      <c r="V147" s="108">
        <f>T147/درآمد!$F$12</f>
        <v>-2.1802598206985654E-4</v>
      </c>
    </row>
    <row r="148" spans="1:22" ht="18.75" x14ac:dyDescent="0.2">
      <c r="A148" s="163" t="s">
        <v>235</v>
      </c>
      <c r="B148" s="163"/>
      <c r="D148" s="55">
        <v>0</v>
      </c>
      <c r="E148" s="113"/>
      <c r="F148" s="55">
        <v>-268971</v>
      </c>
      <c r="G148" s="113"/>
      <c r="H148" s="55">
        <v>0</v>
      </c>
      <c r="I148" s="113"/>
      <c r="J148" s="22">
        <f t="shared" si="5"/>
        <v>-268971</v>
      </c>
      <c r="K148" s="113"/>
      <c r="L148" s="59">
        <f>J148/درآمد!$F$12</f>
        <v>-4.345973602101845E-7</v>
      </c>
      <c r="M148" s="113"/>
      <c r="N148" s="55">
        <v>0</v>
      </c>
      <c r="O148" s="113"/>
      <c r="P148" s="57">
        <v>-268971</v>
      </c>
      <c r="Q148" s="113"/>
      <c r="R148" s="55">
        <v>0</v>
      </c>
      <c r="S148" s="113"/>
      <c r="T148" s="22">
        <f t="shared" si="4"/>
        <v>-268971</v>
      </c>
      <c r="V148" s="108">
        <f>T148/درآمد!$F$12</f>
        <v>-4.345973602101845E-7</v>
      </c>
    </row>
    <row r="149" spans="1:22" ht="18.75" x14ac:dyDescent="0.2">
      <c r="A149" s="163" t="s">
        <v>177</v>
      </c>
      <c r="B149" s="163"/>
      <c r="D149" s="55">
        <v>0</v>
      </c>
      <c r="E149" s="113"/>
      <c r="F149" s="57">
        <v>-11773437838</v>
      </c>
      <c r="G149" s="113"/>
      <c r="H149" s="55">
        <v>-433920062</v>
      </c>
      <c r="I149" s="113"/>
      <c r="J149" s="22">
        <f t="shared" si="5"/>
        <v>-12207357900</v>
      </c>
      <c r="K149" s="113"/>
      <c r="L149" s="59">
        <f>J149/درآمد!$F$12</f>
        <v>-1.9724377417940749E-2</v>
      </c>
      <c r="M149" s="113"/>
      <c r="N149" s="55">
        <v>0</v>
      </c>
      <c r="O149" s="113"/>
      <c r="P149" s="57">
        <v>-11708286359</v>
      </c>
      <c r="Q149" s="113"/>
      <c r="R149" s="55">
        <v>-433920062</v>
      </c>
      <c r="S149" s="113"/>
      <c r="T149" s="22">
        <f t="shared" si="4"/>
        <v>-12142206421</v>
      </c>
      <c r="V149" s="108">
        <f>T149/درآمد!$F$12</f>
        <v>-1.9619107107062665E-2</v>
      </c>
    </row>
    <row r="150" spans="1:22" ht="18.75" x14ac:dyDescent="0.2">
      <c r="A150" s="163" t="s">
        <v>95</v>
      </c>
      <c r="B150" s="163"/>
      <c r="D150" s="55">
        <v>0</v>
      </c>
      <c r="E150" s="113"/>
      <c r="F150" s="55">
        <v>-1580184871</v>
      </c>
      <c r="G150" s="113"/>
      <c r="H150" s="55">
        <v>0</v>
      </c>
      <c r="I150" s="113"/>
      <c r="J150" s="22">
        <f t="shared" si="5"/>
        <v>-1580184871</v>
      </c>
      <c r="K150" s="113"/>
      <c r="L150" s="59">
        <f>J150/درآمد!$F$12</f>
        <v>-2.5532275731609392E-3</v>
      </c>
      <c r="M150" s="113"/>
      <c r="N150" s="55">
        <v>0</v>
      </c>
      <c r="O150" s="113"/>
      <c r="P150" s="57">
        <v>-1413665327</v>
      </c>
      <c r="Q150" s="113"/>
      <c r="R150" s="55">
        <v>0</v>
      </c>
      <c r="S150" s="113"/>
      <c r="T150" s="22">
        <f t="shared" si="4"/>
        <v>-1413665327</v>
      </c>
      <c r="V150" s="108">
        <f>T150/درآمد!$F$12</f>
        <v>-2.2841689971590516E-3</v>
      </c>
    </row>
    <row r="151" spans="1:22" ht="18.75" x14ac:dyDescent="0.2">
      <c r="A151" s="163" t="s">
        <v>195</v>
      </c>
      <c r="B151" s="163"/>
      <c r="D151" s="55">
        <v>0</v>
      </c>
      <c r="E151" s="113"/>
      <c r="F151" s="55">
        <v>-188858256</v>
      </c>
      <c r="G151" s="113"/>
      <c r="H151" s="55">
        <v>0</v>
      </c>
      <c r="I151" s="113"/>
      <c r="J151" s="22">
        <f t="shared" si="5"/>
        <v>-188858256</v>
      </c>
      <c r="K151" s="113"/>
      <c r="L151" s="59">
        <f>J151/درآمد!$F$12</f>
        <v>-3.051529700655433E-4</v>
      </c>
      <c r="M151" s="113"/>
      <c r="N151" s="55">
        <v>0</v>
      </c>
      <c r="O151" s="113"/>
      <c r="P151" s="57">
        <v>-188858256</v>
      </c>
      <c r="Q151" s="113"/>
      <c r="R151" s="55">
        <v>0</v>
      </c>
      <c r="S151" s="113"/>
      <c r="T151" s="22">
        <f t="shared" si="4"/>
        <v>-188858256</v>
      </c>
      <c r="V151" s="108">
        <f>T151/درآمد!$F$12</f>
        <v>-3.051529700655433E-4</v>
      </c>
    </row>
    <row r="152" spans="1:22" ht="18.75" x14ac:dyDescent="0.2">
      <c r="A152" s="163" t="s">
        <v>189</v>
      </c>
      <c r="B152" s="163"/>
      <c r="D152" s="55">
        <v>0</v>
      </c>
      <c r="E152" s="113"/>
      <c r="F152" s="55">
        <v>-101579007</v>
      </c>
      <c r="G152" s="113"/>
      <c r="H152" s="55">
        <v>0</v>
      </c>
      <c r="I152" s="113"/>
      <c r="J152" s="22">
        <f t="shared" si="5"/>
        <v>-101579007</v>
      </c>
      <c r="K152" s="113"/>
      <c r="L152" s="59">
        <f>J152/درآمد!$F$12</f>
        <v>-1.641291005163079E-4</v>
      </c>
      <c r="M152" s="113"/>
      <c r="N152" s="55">
        <v>0</v>
      </c>
      <c r="O152" s="113"/>
      <c r="P152" s="57">
        <v>-101579007</v>
      </c>
      <c r="Q152" s="113"/>
      <c r="R152" s="55">
        <v>0</v>
      </c>
      <c r="S152" s="113"/>
      <c r="T152" s="22">
        <f t="shared" si="4"/>
        <v>-101579007</v>
      </c>
      <c r="V152" s="108">
        <f>T152/درآمد!$F$12</f>
        <v>-1.641291005163079E-4</v>
      </c>
    </row>
    <row r="153" spans="1:22" ht="18.75" x14ac:dyDescent="0.2">
      <c r="A153" s="163" t="s">
        <v>203</v>
      </c>
      <c r="B153" s="163"/>
      <c r="D153" s="55">
        <v>0</v>
      </c>
      <c r="E153" s="113"/>
      <c r="F153" s="55">
        <v>-7477462</v>
      </c>
      <c r="G153" s="113"/>
      <c r="H153" s="55">
        <v>0</v>
      </c>
      <c r="I153" s="113"/>
      <c r="J153" s="22">
        <f t="shared" si="5"/>
        <v>-7477462</v>
      </c>
      <c r="K153" s="113"/>
      <c r="L153" s="59">
        <f>J153/درآمد!$F$12</f>
        <v>-1.2081916809886443E-5</v>
      </c>
      <c r="M153" s="113"/>
      <c r="N153" s="55">
        <v>0</v>
      </c>
      <c r="O153" s="113"/>
      <c r="P153" s="57">
        <v>-7477462</v>
      </c>
      <c r="Q153" s="113"/>
      <c r="R153" s="55">
        <v>0</v>
      </c>
      <c r="S153" s="113"/>
      <c r="T153" s="22">
        <f t="shared" si="4"/>
        <v>-7477462</v>
      </c>
      <c r="V153" s="108">
        <f>T153/درآمد!$F$12</f>
        <v>-1.2081916809886443E-5</v>
      </c>
    </row>
    <row r="154" spans="1:22" ht="18.75" x14ac:dyDescent="0.2">
      <c r="A154" s="163" t="s">
        <v>231</v>
      </c>
      <c r="B154" s="163"/>
      <c r="D154" s="55">
        <v>0</v>
      </c>
      <c r="E154" s="113"/>
      <c r="F154" s="55">
        <v>-31983520</v>
      </c>
      <c r="G154" s="113"/>
      <c r="H154" s="55">
        <v>0</v>
      </c>
      <c r="I154" s="113"/>
      <c r="J154" s="22">
        <f t="shared" si="5"/>
        <v>-31983520</v>
      </c>
      <c r="K154" s="113"/>
      <c r="L154" s="59">
        <f>J154/درآمد!$F$12</f>
        <v>-5.1678260341187866E-5</v>
      </c>
      <c r="M154" s="113"/>
      <c r="N154" s="55">
        <v>0</v>
      </c>
      <c r="O154" s="113"/>
      <c r="P154" s="57">
        <v>-31983520</v>
      </c>
      <c r="Q154" s="113"/>
      <c r="R154" s="55">
        <v>0</v>
      </c>
      <c r="S154" s="113"/>
      <c r="T154" s="22">
        <f t="shared" si="4"/>
        <v>-31983520</v>
      </c>
      <c r="V154" s="108">
        <f>T154/درآمد!$F$12</f>
        <v>-5.1678260341187866E-5</v>
      </c>
    </row>
    <row r="155" spans="1:22" ht="18.75" x14ac:dyDescent="0.2">
      <c r="A155" s="163" t="s">
        <v>212</v>
      </c>
      <c r="B155" s="163"/>
      <c r="D155" s="55">
        <v>0</v>
      </c>
      <c r="E155" s="113"/>
      <c r="F155" s="55">
        <v>-8544669</v>
      </c>
      <c r="G155" s="113"/>
      <c r="H155" s="55">
        <v>0</v>
      </c>
      <c r="I155" s="113"/>
      <c r="J155" s="22">
        <f t="shared" si="5"/>
        <v>-8544669</v>
      </c>
      <c r="K155" s="113"/>
      <c r="L155" s="59">
        <f>J155/درآمد!$F$12</f>
        <v>-1.380628614709317E-5</v>
      </c>
      <c r="M155" s="113"/>
      <c r="N155" s="55">
        <v>0</v>
      </c>
      <c r="O155" s="113"/>
      <c r="P155" s="57">
        <v>-8544669</v>
      </c>
      <c r="Q155" s="113"/>
      <c r="R155" s="55">
        <v>0</v>
      </c>
      <c r="S155" s="113"/>
      <c r="T155" s="22">
        <f t="shared" si="4"/>
        <v>-8544669</v>
      </c>
      <c r="V155" s="108">
        <f>T155/درآمد!$F$12</f>
        <v>-1.380628614709317E-5</v>
      </c>
    </row>
    <row r="156" spans="1:22" ht="18.75" x14ac:dyDescent="0.2">
      <c r="A156" s="163" t="s">
        <v>234</v>
      </c>
      <c r="B156" s="163"/>
      <c r="D156" s="55">
        <v>0</v>
      </c>
      <c r="E156" s="113"/>
      <c r="F156" s="55">
        <v>-1136928092</v>
      </c>
      <c r="G156" s="113"/>
      <c r="H156" s="55">
        <v>0</v>
      </c>
      <c r="I156" s="113"/>
      <c r="J156" s="22">
        <f t="shared" si="5"/>
        <v>-1136928092</v>
      </c>
      <c r="K156" s="113"/>
      <c r="L156" s="59">
        <f>J156/درآمد!$F$12</f>
        <v>-1.8370231271475431E-3</v>
      </c>
      <c r="M156" s="113"/>
      <c r="N156" s="55">
        <v>0</v>
      </c>
      <c r="O156" s="113"/>
      <c r="P156" s="57">
        <v>-1136928092</v>
      </c>
      <c r="Q156" s="113"/>
      <c r="R156" s="55">
        <v>0</v>
      </c>
      <c r="S156" s="113"/>
      <c r="T156" s="22">
        <f t="shared" si="4"/>
        <v>-1136928092</v>
      </c>
      <c r="V156" s="108">
        <f>T156/درآمد!$F$12</f>
        <v>-1.8370231271475431E-3</v>
      </c>
    </row>
    <row r="157" spans="1:22" ht="18.75" x14ac:dyDescent="0.2">
      <c r="A157" s="163" t="s">
        <v>238</v>
      </c>
      <c r="B157" s="163"/>
      <c r="D157" s="55">
        <v>0</v>
      </c>
      <c r="E157" s="113"/>
      <c r="F157" s="55">
        <v>-138212950</v>
      </c>
      <c r="G157" s="113"/>
      <c r="H157" s="55">
        <v>0</v>
      </c>
      <c r="I157" s="113"/>
      <c r="J157" s="22">
        <f t="shared" si="5"/>
        <v>-138212950</v>
      </c>
      <c r="K157" s="113"/>
      <c r="L157" s="59">
        <f>J157/درآمد!$F$12</f>
        <v>-2.2332141092111128E-4</v>
      </c>
      <c r="M157" s="113"/>
      <c r="N157" s="55">
        <v>0</v>
      </c>
      <c r="O157" s="113"/>
      <c r="P157" s="57">
        <v>-138212950</v>
      </c>
      <c r="Q157" s="113"/>
      <c r="R157" s="55">
        <v>0</v>
      </c>
      <c r="S157" s="113"/>
      <c r="T157" s="22">
        <f t="shared" si="4"/>
        <v>-138212950</v>
      </c>
      <c r="V157" s="108">
        <f>T157/درآمد!$F$12</f>
        <v>-2.2332141092111128E-4</v>
      </c>
    </row>
    <row r="158" spans="1:22" ht="18.75" x14ac:dyDescent="0.2">
      <c r="A158" s="163" t="s">
        <v>102</v>
      </c>
      <c r="B158" s="163"/>
      <c r="D158" s="55">
        <v>0</v>
      </c>
      <c r="E158" s="113"/>
      <c r="F158" s="55">
        <v>0</v>
      </c>
      <c r="G158" s="113"/>
      <c r="H158" s="55">
        <v>0</v>
      </c>
      <c r="I158" s="113"/>
      <c r="J158" s="22">
        <f t="shared" si="5"/>
        <v>0</v>
      </c>
      <c r="K158" s="113"/>
      <c r="L158" s="59">
        <f>J158/درآمد!$F$12</f>
        <v>0</v>
      </c>
      <c r="M158" s="113"/>
      <c r="N158" s="55">
        <v>0</v>
      </c>
      <c r="O158" s="113"/>
      <c r="P158" s="57">
        <v>-596523</v>
      </c>
      <c r="Q158" s="113"/>
      <c r="R158" s="55">
        <v>0</v>
      </c>
      <c r="S158" s="113"/>
      <c r="T158" s="22">
        <f t="shared" si="4"/>
        <v>-596523</v>
      </c>
      <c r="V158" s="108">
        <f>T158/درآمد!$F$12</f>
        <v>-9.6384859744976177E-7</v>
      </c>
    </row>
    <row r="159" spans="1:22" ht="18.75" x14ac:dyDescent="0.2">
      <c r="A159" s="163" t="s">
        <v>186</v>
      </c>
      <c r="B159" s="163"/>
      <c r="D159" s="55">
        <v>0</v>
      </c>
      <c r="E159" s="113"/>
      <c r="F159" s="55">
        <v>914445</v>
      </c>
      <c r="G159" s="113"/>
      <c r="H159" s="55">
        <v>0</v>
      </c>
      <c r="I159" s="113"/>
      <c r="J159" s="22">
        <f t="shared" si="5"/>
        <v>914445</v>
      </c>
      <c r="K159" s="113"/>
      <c r="L159" s="59">
        <f>J159/درآمد!$F$12</f>
        <v>1.4775398948488951E-6</v>
      </c>
      <c r="M159" s="113"/>
      <c r="N159" s="55">
        <v>0</v>
      </c>
      <c r="O159" s="113"/>
      <c r="P159" s="57">
        <v>914445</v>
      </c>
      <c r="Q159" s="113"/>
      <c r="R159" s="55">
        <v>0</v>
      </c>
      <c r="S159" s="113"/>
      <c r="T159" s="22">
        <f t="shared" si="4"/>
        <v>914445</v>
      </c>
      <c r="V159" s="108">
        <f>T159/درآمد!$F$12</f>
        <v>1.4775398948488951E-6</v>
      </c>
    </row>
    <row r="160" spans="1:22" ht="18.75" x14ac:dyDescent="0.2">
      <c r="A160" s="163" t="s">
        <v>206</v>
      </c>
      <c r="B160" s="163"/>
      <c r="D160" s="55">
        <v>0</v>
      </c>
      <c r="E160" s="113"/>
      <c r="F160" s="55">
        <v>-2612030</v>
      </c>
      <c r="G160" s="113"/>
      <c r="H160" s="55">
        <v>0</v>
      </c>
      <c r="I160" s="113"/>
      <c r="J160" s="22">
        <f t="shared" si="5"/>
        <v>-2612030</v>
      </c>
      <c r="K160" s="113"/>
      <c r="L160" s="59">
        <f>J160/درآمد!$F$12</f>
        <v>-4.2204599856111187E-6</v>
      </c>
      <c r="M160" s="113"/>
      <c r="N160" s="55">
        <v>0</v>
      </c>
      <c r="O160" s="113"/>
      <c r="P160" s="57">
        <v>-2612030</v>
      </c>
      <c r="Q160" s="113"/>
      <c r="R160" s="55">
        <v>0</v>
      </c>
      <c r="S160" s="113"/>
      <c r="T160" s="22">
        <f t="shared" si="4"/>
        <v>-2612030</v>
      </c>
      <c r="V160" s="108">
        <f>T160/درآمد!$F$12</f>
        <v>-4.2204599856111187E-6</v>
      </c>
    </row>
    <row r="161" spans="1:22" ht="18.75" x14ac:dyDescent="0.2">
      <c r="A161" s="163" t="s">
        <v>246</v>
      </c>
      <c r="B161" s="163"/>
      <c r="D161" s="55">
        <v>0</v>
      </c>
      <c r="E161" s="113"/>
      <c r="F161" s="55">
        <v>59240242</v>
      </c>
      <c r="G161" s="113"/>
      <c r="H161" s="55">
        <v>0</v>
      </c>
      <c r="I161" s="113"/>
      <c r="J161" s="22">
        <f t="shared" si="5"/>
        <v>59240242</v>
      </c>
      <c r="K161" s="113"/>
      <c r="L161" s="59">
        <f>J161/درآمد!$F$12</f>
        <v>9.571906559224787E-5</v>
      </c>
      <c r="M161" s="113"/>
      <c r="N161" s="55">
        <v>0</v>
      </c>
      <c r="O161" s="113"/>
      <c r="P161" s="57">
        <v>59240242</v>
      </c>
      <c r="Q161" s="113"/>
      <c r="R161" s="55">
        <v>0</v>
      </c>
      <c r="S161" s="113"/>
      <c r="T161" s="22">
        <f t="shared" si="4"/>
        <v>59240242</v>
      </c>
      <c r="V161" s="108">
        <f>T161/درآمد!$F$12</f>
        <v>9.571906559224787E-5</v>
      </c>
    </row>
    <row r="162" spans="1:22" ht="18.75" x14ac:dyDescent="0.2">
      <c r="A162" s="163" t="s">
        <v>236</v>
      </c>
      <c r="B162" s="163"/>
      <c r="D162" s="55">
        <v>0</v>
      </c>
      <c r="E162" s="113"/>
      <c r="F162" s="55">
        <v>-170558</v>
      </c>
      <c r="G162" s="113"/>
      <c r="H162" s="55">
        <v>0</v>
      </c>
      <c r="I162" s="113"/>
      <c r="J162" s="22">
        <f t="shared" si="5"/>
        <v>-170558</v>
      </c>
      <c r="K162" s="113"/>
      <c r="L162" s="59">
        <f>J162/درآمد!$F$12</f>
        <v>-2.7558382339630907E-7</v>
      </c>
      <c r="M162" s="113"/>
      <c r="N162" s="55">
        <v>0</v>
      </c>
      <c r="O162" s="113"/>
      <c r="P162" s="57">
        <v>-170558</v>
      </c>
      <c r="Q162" s="113"/>
      <c r="R162" s="55">
        <v>0</v>
      </c>
      <c r="S162" s="113"/>
      <c r="T162" s="22">
        <f t="shared" si="4"/>
        <v>-170558</v>
      </c>
      <c r="V162" s="108">
        <f>T162/درآمد!$F$12</f>
        <v>-2.7558382339630907E-7</v>
      </c>
    </row>
    <row r="163" spans="1:22" ht="18.75" x14ac:dyDescent="0.2">
      <c r="A163" s="163" t="s">
        <v>211</v>
      </c>
      <c r="B163" s="163"/>
      <c r="D163" s="55">
        <v>0</v>
      </c>
      <c r="E163" s="113"/>
      <c r="F163" s="55">
        <v>2773024</v>
      </c>
      <c r="G163" s="113"/>
      <c r="H163" s="55">
        <v>0</v>
      </c>
      <c r="I163" s="113"/>
      <c r="J163" s="22">
        <f t="shared" si="5"/>
        <v>2773024</v>
      </c>
      <c r="K163" s="113"/>
      <c r="L163" s="59">
        <f>J163/درآمد!$F$12</f>
        <v>4.4805905104992239E-6</v>
      </c>
      <c r="M163" s="113"/>
      <c r="N163" s="55">
        <v>0</v>
      </c>
      <c r="O163" s="113"/>
      <c r="P163" s="57">
        <v>2773024</v>
      </c>
      <c r="Q163" s="113"/>
      <c r="R163" s="55">
        <v>0</v>
      </c>
      <c r="S163" s="113"/>
      <c r="T163" s="22">
        <f t="shared" si="4"/>
        <v>2773024</v>
      </c>
      <c r="V163" s="108">
        <f>T163/درآمد!$F$12</f>
        <v>4.4805905104992239E-6</v>
      </c>
    </row>
    <row r="164" spans="1:22" ht="18.75" x14ac:dyDescent="0.2">
      <c r="A164" s="163" t="s">
        <v>140</v>
      </c>
      <c r="B164" s="163"/>
      <c r="D164" s="55">
        <v>0</v>
      </c>
      <c r="E164" s="113"/>
      <c r="F164" s="55">
        <v>-3059212</v>
      </c>
      <c r="G164" s="113"/>
      <c r="H164" s="55">
        <v>0</v>
      </c>
      <c r="I164" s="113"/>
      <c r="J164" s="22">
        <f t="shared" si="5"/>
        <v>-3059212</v>
      </c>
      <c r="K164" s="113"/>
      <c r="L164" s="59">
        <f>J164/درآمد!$F$12</f>
        <v>-4.943006716424146E-6</v>
      </c>
      <c r="M164" s="113"/>
      <c r="N164" s="55">
        <v>0</v>
      </c>
      <c r="O164" s="113"/>
      <c r="P164" s="57">
        <v>-3059073</v>
      </c>
      <c r="Q164" s="113"/>
      <c r="R164" s="55">
        <v>0</v>
      </c>
      <c r="S164" s="113"/>
      <c r="T164" s="22">
        <f t="shared" si="4"/>
        <v>-3059073</v>
      </c>
      <c r="V164" s="108">
        <f>T164/درآمد!$F$12</f>
        <v>-4.9427821233153376E-6</v>
      </c>
    </row>
    <row r="165" spans="1:22" ht="18.75" x14ac:dyDescent="0.2">
      <c r="A165" s="163" t="s">
        <v>204</v>
      </c>
      <c r="B165" s="163"/>
      <c r="D165" s="55">
        <v>0</v>
      </c>
      <c r="E165" s="113"/>
      <c r="F165" s="55">
        <v>-17992275</v>
      </c>
      <c r="G165" s="113"/>
      <c r="H165" s="55">
        <v>0</v>
      </c>
      <c r="I165" s="113"/>
      <c r="J165" s="22">
        <f t="shared" si="5"/>
        <v>-17992275</v>
      </c>
      <c r="K165" s="113"/>
      <c r="L165" s="59">
        <f>J165/درآمد!$F$12</f>
        <v>-2.9071517818559241E-5</v>
      </c>
      <c r="M165" s="113"/>
      <c r="N165" s="55">
        <v>0</v>
      </c>
      <c r="O165" s="113"/>
      <c r="P165" s="57">
        <v>-17992275</v>
      </c>
      <c r="Q165" s="113"/>
      <c r="R165" s="55">
        <v>0</v>
      </c>
      <c r="S165" s="113"/>
      <c r="T165" s="22">
        <f t="shared" si="4"/>
        <v>-17992275</v>
      </c>
      <c r="V165" s="108">
        <f>T165/درآمد!$F$12</f>
        <v>-2.9071517818559241E-5</v>
      </c>
    </row>
    <row r="166" spans="1:22" ht="18.75" x14ac:dyDescent="0.2">
      <c r="A166" s="163" t="s">
        <v>160</v>
      </c>
      <c r="B166" s="163"/>
      <c r="D166" s="55">
        <v>0</v>
      </c>
      <c r="E166" s="113"/>
      <c r="F166" s="55">
        <v>0</v>
      </c>
      <c r="G166" s="113"/>
      <c r="H166" s="55">
        <v>0</v>
      </c>
      <c r="I166" s="113"/>
      <c r="J166" s="22">
        <f t="shared" si="5"/>
        <v>0</v>
      </c>
      <c r="K166" s="113"/>
      <c r="L166" s="59">
        <f>J166/درآمد!$F$12</f>
        <v>0</v>
      </c>
      <c r="M166" s="113"/>
      <c r="N166" s="55">
        <v>0</v>
      </c>
      <c r="O166" s="113"/>
      <c r="P166" s="57">
        <v>185</v>
      </c>
      <c r="Q166" s="113"/>
      <c r="R166" s="55">
        <v>0</v>
      </c>
      <c r="S166" s="113"/>
      <c r="T166" s="22">
        <f t="shared" si="4"/>
        <v>185</v>
      </c>
      <c r="V166" s="108">
        <f>T166/درآمد!$F$12</f>
        <v>2.9891888582369155E-10</v>
      </c>
    </row>
    <row r="167" spans="1:22" ht="18.75" x14ac:dyDescent="0.2">
      <c r="A167" s="163" t="s">
        <v>132</v>
      </c>
      <c r="B167" s="163"/>
      <c r="D167" s="55">
        <v>0</v>
      </c>
      <c r="E167" s="113"/>
      <c r="F167" s="55">
        <v>-65114744</v>
      </c>
      <c r="G167" s="113"/>
      <c r="H167" s="55">
        <v>0</v>
      </c>
      <c r="I167" s="113"/>
      <c r="J167" s="22">
        <f t="shared" si="5"/>
        <v>-65114744</v>
      </c>
      <c r="K167" s="113"/>
      <c r="L167" s="59">
        <f>J167/درآمد!$F$12</f>
        <v>-1.052109552820265E-4</v>
      </c>
      <c r="M167" s="113"/>
      <c r="N167" s="55">
        <v>0</v>
      </c>
      <c r="O167" s="113"/>
      <c r="P167" s="57">
        <v>-66603842</v>
      </c>
      <c r="Q167" s="113"/>
      <c r="R167" s="55">
        <v>0</v>
      </c>
      <c r="S167" s="113"/>
      <c r="T167" s="22">
        <f t="shared" si="4"/>
        <v>-66603842</v>
      </c>
      <c r="V167" s="108">
        <f>T167/درآمد!$F$12</f>
        <v>-1.0761700671468752E-4</v>
      </c>
    </row>
    <row r="168" spans="1:22" ht="18.75" x14ac:dyDescent="0.2">
      <c r="A168" s="163" t="s">
        <v>239</v>
      </c>
      <c r="B168" s="163"/>
      <c r="D168" s="55">
        <v>0</v>
      </c>
      <c r="E168" s="113"/>
      <c r="F168" s="55">
        <v>-195402730</v>
      </c>
      <c r="G168" s="113"/>
      <c r="H168" s="55">
        <v>0</v>
      </c>
      <c r="I168" s="113"/>
      <c r="J168" s="22">
        <f t="shared" si="5"/>
        <v>-195402730</v>
      </c>
      <c r="K168" s="113"/>
      <c r="L168" s="59">
        <f>J168/درآمد!$F$12</f>
        <v>-3.1572738561355473E-4</v>
      </c>
      <c r="M168" s="113"/>
      <c r="N168" s="55">
        <v>0</v>
      </c>
      <c r="O168" s="113"/>
      <c r="P168" s="57">
        <v>-195402730</v>
      </c>
      <c r="Q168" s="113"/>
      <c r="R168" s="55">
        <v>0</v>
      </c>
      <c r="S168" s="113"/>
      <c r="T168" s="22">
        <f t="shared" si="4"/>
        <v>-195402730</v>
      </c>
      <c r="V168" s="108">
        <f>T168/درآمد!$F$12</f>
        <v>-3.1572738561355473E-4</v>
      </c>
    </row>
    <row r="169" spans="1:22" ht="18.75" x14ac:dyDescent="0.2">
      <c r="A169" s="163" t="s">
        <v>228</v>
      </c>
      <c r="B169" s="163"/>
      <c r="D169" s="55">
        <v>0</v>
      </c>
      <c r="E169" s="113"/>
      <c r="F169" s="55">
        <v>-7996858</v>
      </c>
      <c r="G169" s="113"/>
      <c r="H169" s="55">
        <v>0</v>
      </c>
      <c r="I169" s="113"/>
      <c r="J169" s="22">
        <f t="shared" si="5"/>
        <v>-7996858</v>
      </c>
      <c r="K169" s="113"/>
      <c r="L169" s="59">
        <f>J169/درآمد!$F$12</f>
        <v>-1.2921145315947428E-5</v>
      </c>
      <c r="M169" s="113"/>
      <c r="N169" s="55">
        <v>0</v>
      </c>
      <c r="O169" s="113"/>
      <c r="P169" s="57">
        <v>-7996858</v>
      </c>
      <c r="Q169" s="113"/>
      <c r="R169" s="55">
        <v>0</v>
      </c>
      <c r="S169" s="113"/>
      <c r="T169" s="22">
        <f t="shared" si="4"/>
        <v>-7996858</v>
      </c>
      <c r="V169" s="108">
        <f>T169/درآمد!$F$12</f>
        <v>-1.2921145315947428E-5</v>
      </c>
    </row>
    <row r="170" spans="1:22" ht="18.75" x14ac:dyDescent="0.2">
      <c r="A170" s="163" t="s">
        <v>214</v>
      </c>
      <c r="B170" s="163"/>
      <c r="D170" s="55">
        <v>0</v>
      </c>
      <c r="E170" s="113"/>
      <c r="F170" s="55">
        <v>-569496164</v>
      </c>
      <c r="G170" s="113"/>
      <c r="H170" s="55">
        <v>0</v>
      </c>
      <c r="I170" s="113"/>
      <c r="J170" s="22">
        <f t="shared" si="5"/>
        <v>-569496164</v>
      </c>
      <c r="K170" s="113"/>
      <c r="L170" s="59">
        <f>J170/درآمد!$F$12</f>
        <v>-9.2017923688511517E-4</v>
      </c>
      <c r="M170" s="113"/>
      <c r="N170" s="55">
        <v>0</v>
      </c>
      <c r="O170" s="113"/>
      <c r="P170" s="57">
        <v>-569496164</v>
      </c>
      <c r="Q170" s="113"/>
      <c r="R170" s="55">
        <v>0</v>
      </c>
      <c r="S170" s="113"/>
      <c r="T170" s="22">
        <f t="shared" si="4"/>
        <v>-569496164</v>
      </c>
      <c r="V170" s="108">
        <f>T170/درآمد!$F$12</f>
        <v>-9.2017923688511517E-4</v>
      </c>
    </row>
    <row r="171" spans="1:22" ht="18.75" x14ac:dyDescent="0.2">
      <c r="A171" s="163" t="s">
        <v>247</v>
      </c>
      <c r="B171" s="163"/>
      <c r="D171" s="55">
        <v>0</v>
      </c>
      <c r="E171" s="113"/>
      <c r="F171" s="55">
        <v>-1874722792</v>
      </c>
      <c r="G171" s="113"/>
      <c r="H171" s="55">
        <v>0</v>
      </c>
      <c r="I171" s="113"/>
      <c r="J171" s="22">
        <f t="shared" si="5"/>
        <v>-1874722792</v>
      </c>
      <c r="K171" s="113"/>
      <c r="L171" s="59">
        <f>J171/درآمد!$F$12</f>
        <v>-3.0291353957455146E-3</v>
      </c>
      <c r="M171" s="113"/>
      <c r="N171" s="55">
        <v>0</v>
      </c>
      <c r="O171" s="113"/>
      <c r="P171" s="57">
        <v>-1874722792</v>
      </c>
      <c r="Q171" s="113"/>
      <c r="R171" s="55">
        <v>0</v>
      </c>
      <c r="S171" s="113"/>
      <c r="T171" s="22">
        <f t="shared" si="4"/>
        <v>-1874722792</v>
      </c>
      <c r="V171" s="108">
        <f>T171/درآمد!$F$12</f>
        <v>-3.0291353957455146E-3</v>
      </c>
    </row>
    <row r="172" spans="1:22" ht="18.75" x14ac:dyDescent="0.2">
      <c r="A172" s="163" t="s">
        <v>205</v>
      </c>
      <c r="B172" s="163"/>
      <c r="D172" s="55">
        <v>0</v>
      </c>
      <c r="E172" s="113"/>
      <c r="F172" s="55">
        <v>50143895</v>
      </c>
      <c r="G172" s="113"/>
      <c r="H172" s="55">
        <v>0</v>
      </c>
      <c r="I172" s="113"/>
      <c r="J172" s="22">
        <f t="shared" si="5"/>
        <v>50143895</v>
      </c>
      <c r="K172" s="113"/>
      <c r="L172" s="59">
        <f>J172/درآمد!$F$12</f>
        <v>8.1021390401406362E-5</v>
      </c>
      <c r="M172" s="113"/>
      <c r="N172" s="55">
        <v>0</v>
      </c>
      <c r="O172" s="113"/>
      <c r="P172" s="57">
        <v>50143895</v>
      </c>
      <c r="Q172" s="113"/>
      <c r="R172" s="55">
        <v>0</v>
      </c>
      <c r="S172" s="113"/>
      <c r="T172" s="22">
        <f t="shared" si="4"/>
        <v>50143895</v>
      </c>
      <c r="V172" s="108">
        <f>T172/درآمد!$F$12</f>
        <v>8.1021390401406362E-5</v>
      </c>
    </row>
    <row r="173" spans="1:22" ht="18.75" x14ac:dyDescent="0.2">
      <c r="A173" s="163" t="s">
        <v>209</v>
      </c>
      <c r="B173" s="163"/>
      <c r="D173" s="55">
        <v>0</v>
      </c>
      <c r="E173" s="113"/>
      <c r="F173" s="55">
        <v>-123912192</v>
      </c>
      <c r="G173" s="113"/>
      <c r="H173" s="55">
        <v>0</v>
      </c>
      <c r="I173" s="113"/>
      <c r="J173" s="22">
        <f t="shared" si="5"/>
        <v>-123912192</v>
      </c>
      <c r="K173" s="113"/>
      <c r="L173" s="59">
        <f>J173/درآمد!$F$12</f>
        <v>-2.0021456417627755E-4</v>
      </c>
      <c r="M173" s="113"/>
      <c r="N173" s="55">
        <v>0</v>
      </c>
      <c r="O173" s="113"/>
      <c r="P173" s="57">
        <v>-123912192</v>
      </c>
      <c r="Q173" s="113"/>
      <c r="R173" s="55">
        <v>0</v>
      </c>
      <c r="S173" s="113"/>
      <c r="T173" s="22">
        <f t="shared" si="4"/>
        <v>-123912192</v>
      </c>
      <c r="V173" s="108">
        <f>T173/درآمد!$F$12</f>
        <v>-2.0021456417627755E-4</v>
      </c>
    </row>
    <row r="174" spans="1:22" ht="18.75" x14ac:dyDescent="0.2">
      <c r="A174" s="163" t="s">
        <v>229</v>
      </c>
      <c r="B174" s="163"/>
      <c r="D174" s="55">
        <v>0</v>
      </c>
      <c r="E174" s="113"/>
      <c r="F174" s="55">
        <v>-1693089415</v>
      </c>
      <c r="G174" s="113"/>
      <c r="H174" s="55">
        <v>0</v>
      </c>
      <c r="I174" s="113"/>
      <c r="J174" s="22">
        <f t="shared" si="5"/>
        <v>-1693089415</v>
      </c>
      <c r="K174" s="113"/>
      <c r="L174" s="59">
        <f>J174/درآمد!$F$12</f>
        <v>-2.7356562244955983E-3</v>
      </c>
      <c r="M174" s="113"/>
      <c r="N174" s="55">
        <v>0</v>
      </c>
      <c r="O174" s="113"/>
      <c r="P174" s="57">
        <v>-1693089415</v>
      </c>
      <c r="Q174" s="113"/>
      <c r="R174" s="55">
        <v>0</v>
      </c>
      <c r="S174" s="113"/>
      <c r="T174" s="22">
        <f t="shared" si="4"/>
        <v>-1693089415</v>
      </c>
      <c r="V174" s="108">
        <f>T174/درآمد!$F$12</f>
        <v>-2.7356562244955983E-3</v>
      </c>
    </row>
    <row r="175" spans="1:22" ht="18.75" x14ac:dyDescent="0.2">
      <c r="A175" s="163" t="s">
        <v>192</v>
      </c>
      <c r="B175" s="163"/>
      <c r="D175" s="55">
        <v>0</v>
      </c>
      <c r="E175" s="113"/>
      <c r="F175" s="55">
        <v>-1048918</v>
      </c>
      <c r="G175" s="113"/>
      <c r="H175" s="55">
        <v>0</v>
      </c>
      <c r="I175" s="113"/>
      <c r="J175" s="22">
        <f t="shared" si="5"/>
        <v>-1048918</v>
      </c>
      <c r="K175" s="113"/>
      <c r="L175" s="59">
        <f>J175/درآمد!$F$12</f>
        <v>-1.6948183777319723E-6</v>
      </c>
      <c r="M175" s="113"/>
      <c r="N175" s="55">
        <v>0</v>
      </c>
      <c r="O175" s="113"/>
      <c r="P175" s="57">
        <v>-1048918</v>
      </c>
      <c r="Q175" s="113"/>
      <c r="R175" s="55">
        <v>0</v>
      </c>
      <c r="S175" s="113"/>
      <c r="T175" s="22">
        <f t="shared" si="4"/>
        <v>-1048918</v>
      </c>
      <c r="V175" s="108">
        <f>T175/درآمد!$F$12</f>
        <v>-1.6948183777319723E-6</v>
      </c>
    </row>
    <row r="176" spans="1:22" ht="18.75" x14ac:dyDescent="0.2">
      <c r="A176" s="163" t="s">
        <v>502</v>
      </c>
      <c r="B176" s="163"/>
      <c r="D176" s="55">
        <v>0</v>
      </c>
      <c r="E176" s="113"/>
      <c r="F176" s="55">
        <v>0</v>
      </c>
      <c r="G176" s="113"/>
      <c r="H176" s="55">
        <v>0</v>
      </c>
      <c r="I176" s="113"/>
      <c r="J176" s="22">
        <f t="shared" si="5"/>
        <v>0</v>
      </c>
      <c r="K176" s="113"/>
      <c r="L176" s="59">
        <f>J176/درآمد!$F$12</f>
        <v>0</v>
      </c>
      <c r="M176" s="113"/>
      <c r="N176" s="55">
        <v>0</v>
      </c>
      <c r="O176" s="113"/>
      <c r="P176" s="55">
        <v>0</v>
      </c>
      <c r="Q176" s="113"/>
      <c r="R176" s="55">
        <v>-320481880</v>
      </c>
      <c r="S176" s="113"/>
      <c r="T176" s="22">
        <f t="shared" si="4"/>
        <v>-320481880</v>
      </c>
      <c r="V176" s="108">
        <f>T176/درآمد!$F$12</f>
        <v>-5.1782749457449735E-4</v>
      </c>
    </row>
    <row r="177" spans="1:22" ht="18.75" x14ac:dyDescent="0.2">
      <c r="A177" s="163" t="s">
        <v>503</v>
      </c>
      <c r="B177" s="163"/>
      <c r="D177" s="55">
        <v>0</v>
      </c>
      <c r="E177" s="113"/>
      <c r="F177" s="55">
        <v>0</v>
      </c>
      <c r="G177" s="113"/>
      <c r="H177" s="55">
        <v>0</v>
      </c>
      <c r="I177" s="113"/>
      <c r="J177" s="22">
        <f t="shared" si="5"/>
        <v>0</v>
      </c>
      <c r="K177" s="113"/>
      <c r="L177" s="59">
        <f>J177/درآمد!$F$12</f>
        <v>0</v>
      </c>
      <c r="M177" s="113"/>
      <c r="N177" s="55">
        <v>0</v>
      </c>
      <c r="O177" s="113"/>
      <c r="P177" s="55">
        <v>0</v>
      </c>
      <c r="Q177" s="113"/>
      <c r="R177" s="55">
        <v>-52702045</v>
      </c>
      <c r="S177" s="113"/>
      <c r="T177" s="22">
        <f t="shared" si="4"/>
        <v>-52702045</v>
      </c>
      <c r="V177" s="108">
        <f>T177/درآمد!$F$12</f>
        <v>-8.5154792281243532E-5</v>
      </c>
    </row>
    <row r="178" spans="1:22" ht="18.75" x14ac:dyDescent="0.2">
      <c r="A178" s="163" t="s">
        <v>504</v>
      </c>
      <c r="B178" s="163"/>
      <c r="D178" s="55">
        <v>0</v>
      </c>
      <c r="E178" s="113"/>
      <c r="F178" s="55">
        <v>0</v>
      </c>
      <c r="G178" s="113"/>
      <c r="H178" s="55">
        <v>0</v>
      </c>
      <c r="I178" s="113"/>
      <c r="J178" s="22">
        <f t="shared" si="5"/>
        <v>0</v>
      </c>
      <c r="K178" s="113"/>
      <c r="L178" s="59">
        <f>J178/درآمد!$F$12</f>
        <v>0</v>
      </c>
      <c r="M178" s="113"/>
      <c r="N178" s="55">
        <v>0</v>
      </c>
      <c r="O178" s="113"/>
      <c r="P178" s="55">
        <v>0</v>
      </c>
      <c r="Q178" s="113"/>
      <c r="R178" s="55">
        <v>-25033422</v>
      </c>
      <c r="S178" s="113"/>
      <c r="T178" s="22">
        <f t="shared" si="4"/>
        <v>-25033422</v>
      </c>
      <c r="V178" s="108">
        <f>T178/درآمد!$F$12</f>
        <v>-4.0448446554563715E-5</v>
      </c>
    </row>
    <row r="179" spans="1:22" ht="19.5" thickBot="1" x14ac:dyDescent="0.25">
      <c r="A179" s="186" t="s">
        <v>741</v>
      </c>
      <c r="B179" s="186"/>
      <c r="D179" s="24">
        <f>SUM(D97:D178)</f>
        <v>0</v>
      </c>
      <c r="E179" s="93"/>
      <c r="F179" s="126">
        <f>SUM(F97:F178)</f>
        <v>483732398354</v>
      </c>
      <c r="G179" s="123"/>
      <c r="H179" s="126">
        <f>SUM(H97:H178)</f>
        <v>-24311017236</v>
      </c>
      <c r="I179" s="123"/>
      <c r="J179" s="126">
        <f>SUM(J97:J178)</f>
        <v>459421381118</v>
      </c>
      <c r="K179" s="123"/>
      <c r="L179" s="134">
        <f>SUM(L97:L178)</f>
        <v>0.74232285063445469</v>
      </c>
      <c r="M179" s="123"/>
      <c r="N179" s="126">
        <f>SUM(N97:N178)</f>
        <v>157990443550</v>
      </c>
      <c r="O179" s="123"/>
      <c r="P179" s="126">
        <f>SUM(P97:P178)</f>
        <v>6561642109</v>
      </c>
      <c r="Q179" s="123"/>
      <c r="R179" s="126">
        <f>SUM(R97:R178)</f>
        <v>-3720551746</v>
      </c>
      <c r="S179" s="123"/>
      <c r="T179" s="126">
        <f>SUM(T97:T178)</f>
        <v>160831533913</v>
      </c>
      <c r="U179" s="128"/>
      <c r="V179" s="135">
        <f>SUM(V97:V178)</f>
        <v>41.958583536942797</v>
      </c>
    </row>
    <row r="180" spans="1:22" ht="19.5" thickTop="1" x14ac:dyDescent="0.2">
      <c r="A180" s="187">
        <v>9</v>
      </c>
      <c r="B180" s="187"/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</row>
    <row r="181" spans="1:22" ht="21" x14ac:dyDescent="0.2">
      <c r="A181" s="176" t="s">
        <v>0</v>
      </c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</row>
    <row r="182" spans="1:22" ht="21" x14ac:dyDescent="0.2">
      <c r="A182" s="176" t="s">
        <v>296</v>
      </c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</row>
    <row r="183" spans="1:22" ht="21" x14ac:dyDescent="0.2">
      <c r="A183" s="176" t="s">
        <v>2</v>
      </c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</row>
    <row r="184" spans="1:22" ht="21" x14ac:dyDescent="0.2">
      <c r="A184" s="76" t="s">
        <v>311</v>
      </c>
      <c r="B184" s="111" t="s">
        <v>312</v>
      </c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9"/>
    </row>
    <row r="185" spans="1:22" ht="21" x14ac:dyDescent="0.2">
      <c r="D185" s="166" t="s">
        <v>313</v>
      </c>
      <c r="E185" s="166"/>
      <c r="F185" s="166"/>
      <c r="G185" s="166"/>
      <c r="H185" s="166"/>
      <c r="I185" s="166"/>
      <c r="J185" s="166"/>
      <c r="K185" s="166"/>
      <c r="L185" s="166"/>
      <c r="N185" s="166" t="s">
        <v>314</v>
      </c>
      <c r="O185" s="166"/>
      <c r="P185" s="166"/>
      <c r="Q185" s="166"/>
      <c r="R185" s="166"/>
      <c r="S185" s="166"/>
      <c r="T185" s="166"/>
      <c r="U185" s="166"/>
      <c r="V185" s="166"/>
    </row>
    <row r="186" spans="1:22" ht="31.5" x14ac:dyDescent="0.2">
      <c r="A186" s="166" t="s">
        <v>315</v>
      </c>
      <c r="B186" s="166"/>
      <c r="D186" s="2" t="s">
        <v>316</v>
      </c>
      <c r="F186" s="2" t="s">
        <v>317</v>
      </c>
      <c r="H186" s="2" t="s">
        <v>318</v>
      </c>
      <c r="J186" s="4" t="s">
        <v>283</v>
      </c>
      <c r="K186" s="112"/>
      <c r="L186" s="157" t="s">
        <v>301</v>
      </c>
      <c r="N186" s="2" t="s">
        <v>316</v>
      </c>
      <c r="P186" s="2" t="s">
        <v>317</v>
      </c>
      <c r="R186" s="2" t="s">
        <v>318</v>
      </c>
      <c r="T186" s="4" t="s">
        <v>283</v>
      </c>
      <c r="U186" s="112"/>
      <c r="V186" s="157" t="s">
        <v>301</v>
      </c>
    </row>
    <row r="187" spans="1:22" ht="18.75" x14ac:dyDescent="0.2">
      <c r="A187" s="189" t="s">
        <v>742</v>
      </c>
      <c r="B187" s="189"/>
      <c r="D187" s="55">
        <f>D179</f>
        <v>0</v>
      </c>
      <c r="E187" s="113"/>
      <c r="F187" s="130">
        <f>F179</f>
        <v>483732398354</v>
      </c>
      <c r="G187" s="131"/>
      <c r="H187" s="130">
        <f>H179</f>
        <v>-24311017236</v>
      </c>
      <c r="I187" s="131"/>
      <c r="J187" s="130">
        <f>J179</f>
        <v>459421381118</v>
      </c>
      <c r="K187" s="131"/>
      <c r="L187" s="132">
        <f>L179</f>
        <v>0.74232285063445469</v>
      </c>
      <c r="M187" s="131"/>
      <c r="N187" s="130">
        <f>N179</f>
        <v>157990443550</v>
      </c>
      <c r="O187" s="131"/>
      <c r="P187" s="130">
        <f>P179</f>
        <v>6561642109</v>
      </c>
      <c r="Q187" s="131"/>
      <c r="R187" s="130">
        <f>R179</f>
        <v>-3720551746</v>
      </c>
      <c r="S187" s="131"/>
      <c r="T187" s="130">
        <f>T179</f>
        <v>160831533913</v>
      </c>
      <c r="U187" s="128"/>
      <c r="V187" s="133">
        <f>V179</f>
        <v>41.958583536942797</v>
      </c>
    </row>
    <row r="188" spans="1:22" ht="18.75" x14ac:dyDescent="0.2">
      <c r="A188" s="163" t="s">
        <v>505</v>
      </c>
      <c r="B188" s="163"/>
      <c r="D188" s="55">
        <v>0</v>
      </c>
      <c r="E188" s="113"/>
      <c r="F188" s="55">
        <v>0</v>
      </c>
      <c r="G188" s="113"/>
      <c r="H188" s="55">
        <v>0</v>
      </c>
      <c r="I188" s="113"/>
      <c r="J188" s="22">
        <f t="shared" si="5"/>
        <v>0</v>
      </c>
      <c r="K188" s="113"/>
      <c r="L188" s="59">
        <f>J188/درآمد!$F$12</f>
        <v>0</v>
      </c>
      <c r="M188" s="113"/>
      <c r="N188" s="55">
        <v>0</v>
      </c>
      <c r="O188" s="113"/>
      <c r="P188" s="55">
        <v>0</v>
      </c>
      <c r="Q188" s="113"/>
      <c r="R188" s="55">
        <v>-422925702</v>
      </c>
      <c r="S188" s="113"/>
      <c r="T188" s="22">
        <f t="shared" si="4"/>
        <v>-422925702</v>
      </c>
      <c r="V188" s="108">
        <f>T188/درآمد!$F$12</f>
        <v>-6.8335394393536535E-4</v>
      </c>
    </row>
    <row r="189" spans="1:22" ht="18.75" x14ac:dyDescent="0.2">
      <c r="A189" s="163" t="s">
        <v>506</v>
      </c>
      <c r="B189" s="163"/>
      <c r="D189" s="55">
        <v>0</v>
      </c>
      <c r="E189" s="113"/>
      <c r="F189" s="55">
        <v>0</v>
      </c>
      <c r="G189" s="113"/>
      <c r="H189" s="55">
        <v>0</v>
      </c>
      <c r="I189" s="113"/>
      <c r="J189" s="22">
        <f t="shared" si="5"/>
        <v>0</v>
      </c>
      <c r="K189" s="113"/>
      <c r="L189" s="59">
        <f>J189/درآمد!$F$12</f>
        <v>0</v>
      </c>
      <c r="M189" s="113"/>
      <c r="N189" s="55">
        <v>0</v>
      </c>
      <c r="O189" s="113"/>
      <c r="P189" s="55">
        <v>0</v>
      </c>
      <c r="Q189" s="113"/>
      <c r="R189" s="55">
        <v>90495150</v>
      </c>
      <c r="S189" s="113"/>
      <c r="T189" s="22">
        <f t="shared" si="4"/>
        <v>90495150</v>
      </c>
      <c r="V189" s="108">
        <f>T189/درآمد!$F$12</f>
        <v>1.4622005086728561E-4</v>
      </c>
    </row>
    <row r="190" spans="1:22" ht="18.75" x14ac:dyDescent="0.2">
      <c r="A190" s="163" t="s">
        <v>507</v>
      </c>
      <c r="B190" s="163"/>
      <c r="D190" s="55">
        <v>0</v>
      </c>
      <c r="E190" s="113"/>
      <c r="F190" s="55">
        <v>0</v>
      </c>
      <c r="G190" s="113"/>
      <c r="H190" s="55">
        <v>0</v>
      </c>
      <c r="I190" s="113"/>
      <c r="J190" s="22">
        <f t="shared" si="5"/>
        <v>0</v>
      </c>
      <c r="K190" s="113"/>
      <c r="L190" s="59">
        <f>J190/درآمد!$F$12</f>
        <v>0</v>
      </c>
      <c r="M190" s="113"/>
      <c r="N190" s="55">
        <v>0</v>
      </c>
      <c r="O190" s="113"/>
      <c r="P190" s="55">
        <v>0</v>
      </c>
      <c r="Q190" s="113"/>
      <c r="R190" s="55">
        <v>93883819</v>
      </c>
      <c r="S190" s="113"/>
      <c r="T190" s="22">
        <f t="shared" si="4"/>
        <v>93883819</v>
      </c>
      <c r="V190" s="108">
        <f>T190/درآمد!$F$12</f>
        <v>1.5169538687758444E-4</v>
      </c>
    </row>
    <row r="191" spans="1:22" ht="18.75" x14ac:dyDescent="0.2">
      <c r="A191" s="163" t="s">
        <v>508</v>
      </c>
      <c r="B191" s="163"/>
      <c r="D191" s="55">
        <v>0</v>
      </c>
      <c r="E191" s="113"/>
      <c r="F191" s="55">
        <v>0</v>
      </c>
      <c r="G191" s="113"/>
      <c r="H191" s="55">
        <v>0</v>
      </c>
      <c r="I191" s="113"/>
      <c r="J191" s="22">
        <f t="shared" si="5"/>
        <v>0</v>
      </c>
      <c r="K191" s="113"/>
      <c r="L191" s="59">
        <f>J191/درآمد!$F$12</f>
        <v>0</v>
      </c>
      <c r="M191" s="113"/>
      <c r="N191" s="55">
        <v>0</v>
      </c>
      <c r="O191" s="113"/>
      <c r="P191" s="55">
        <v>0</v>
      </c>
      <c r="Q191" s="113"/>
      <c r="R191" s="55">
        <v>-2933623</v>
      </c>
      <c r="S191" s="113"/>
      <c r="T191" s="22">
        <f t="shared" si="4"/>
        <v>-2933623</v>
      </c>
      <c r="V191" s="108">
        <f>T191/درآمد!$F$12</f>
        <v>-4.7400828031716514E-6</v>
      </c>
    </row>
    <row r="192" spans="1:22" ht="18.75" x14ac:dyDescent="0.2">
      <c r="A192" s="163" t="s">
        <v>509</v>
      </c>
      <c r="B192" s="163"/>
      <c r="D192" s="55">
        <v>0</v>
      </c>
      <c r="E192" s="113"/>
      <c r="F192" s="55">
        <v>0</v>
      </c>
      <c r="G192" s="113"/>
      <c r="H192" s="55">
        <v>0</v>
      </c>
      <c r="I192" s="113"/>
      <c r="J192" s="22">
        <f t="shared" si="5"/>
        <v>0</v>
      </c>
      <c r="K192" s="113"/>
      <c r="L192" s="59">
        <f>J192/درآمد!$F$12</f>
        <v>0</v>
      </c>
      <c r="M192" s="113"/>
      <c r="N192" s="55">
        <v>0</v>
      </c>
      <c r="O192" s="113"/>
      <c r="P192" s="55">
        <v>0</v>
      </c>
      <c r="Q192" s="113"/>
      <c r="R192" s="55">
        <v>29992275</v>
      </c>
      <c r="S192" s="113"/>
      <c r="T192" s="22">
        <f t="shared" si="4"/>
        <v>29992275</v>
      </c>
      <c r="V192" s="108">
        <f>T192/درآمد!$F$12</f>
        <v>4.8460850953068962E-5</v>
      </c>
    </row>
    <row r="193" spans="1:22" ht="18.75" x14ac:dyDescent="0.2">
      <c r="A193" s="163" t="s">
        <v>510</v>
      </c>
      <c r="B193" s="163"/>
      <c r="D193" s="55">
        <v>0</v>
      </c>
      <c r="E193" s="113"/>
      <c r="F193" s="55">
        <v>0</v>
      </c>
      <c r="G193" s="113"/>
      <c r="H193" s="55">
        <v>0</v>
      </c>
      <c r="I193" s="113"/>
      <c r="J193" s="22">
        <f t="shared" si="5"/>
        <v>0</v>
      </c>
      <c r="K193" s="113"/>
      <c r="L193" s="59">
        <f>J193/درآمد!$F$12</f>
        <v>0</v>
      </c>
      <c r="M193" s="113"/>
      <c r="N193" s="55">
        <v>0</v>
      </c>
      <c r="O193" s="113"/>
      <c r="P193" s="55">
        <v>0</v>
      </c>
      <c r="Q193" s="113"/>
      <c r="R193" s="55">
        <v>-569853225</v>
      </c>
      <c r="S193" s="113"/>
      <c r="T193" s="22">
        <f t="shared" si="4"/>
        <v>-569853225</v>
      </c>
      <c r="V193" s="108">
        <f>T193/درآمد!$F$12</f>
        <v>-9.2075616810831026E-4</v>
      </c>
    </row>
    <row r="194" spans="1:22" ht="18.75" x14ac:dyDescent="0.2">
      <c r="A194" s="163" t="s">
        <v>511</v>
      </c>
      <c r="B194" s="163"/>
      <c r="D194" s="55">
        <v>0</v>
      </c>
      <c r="E194" s="113"/>
      <c r="F194" s="55">
        <v>0</v>
      </c>
      <c r="G194" s="113"/>
      <c r="H194" s="55">
        <v>0</v>
      </c>
      <c r="I194" s="113"/>
      <c r="J194" s="22">
        <f t="shared" si="5"/>
        <v>0</v>
      </c>
      <c r="K194" s="113"/>
      <c r="L194" s="59">
        <f>J194/درآمد!$F$12</f>
        <v>0</v>
      </c>
      <c r="M194" s="113"/>
      <c r="N194" s="55">
        <v>0</v>
      </c>
      <c r="O194" s="113"/>
      <c r="P194" s="55">
        <v>0</v>
      </c>
      <c r="Q194" s="113"/>
      <c r="R194" s="55">
        <v>132569586</v>
      </c>
      <c r="S194" s="113"/>
      <c r="T194" s="22">
        <f t="shared" si="4"/>
        <v>132569586</v>
      </c>
      <c r="V194" s="108">
        <f>T194/درآمد!$F$12</f>
        <v>2.14202988871503E-4</v>
      </c>
    </row>
    <row r="195" spans="1:22" ht="18.75" x14ac:dyDescent="0.2">
      <c r="A195" s="163" t="s">
        <v>512</v>
      </c>
      <c r="B195" s="163"/>
      <c r="D195" s="55">
        <v>0</v>
      </c>
      <c r="E195" s="113"/>
      <c r="F195" s="55">
        <v>0</v>
      </c>
      <c r="G195" s="113"/>
      <c r="H195" s="55">
        <v>0</v>
      </c>
      <c r="I195" s="113"/>
      <c r="J195" s="22">
        <f t="shared" si="5"/>
        <v>0</v>
      </c>
      <c r="K195" s="113"/>
      <c r="L195" s="59">
        <f>J195/درآمد!$F$12</f>
        <v>0</v>
      </c>
      <c r="M195" s="113"/>
      <c r="N195" s="55">
        <v>0</v>
      </c>
      <c r="O195" s="113"/>
      <c r="P195" s="55">
        <v>0</v>
      </c>
      <c r="Q195" s="113"/>
      <c r="R195" s="55">
        <v>486272081</v>
      </c>
      <c r="S195" s="113"/>
      <c r="T195" s="22">
        <f t="shared" si="4"/>
        <v>486272081</v>
      </c>
      <c r="V195" s="108">
        <f>T195/درآمد!$F$12</f>
        <v>7.857076143766913E-4</v>
      </c>
    </row>
    <row r="196" spans="1:22" ht="18.75" x14ac:dyDescent="0.2">
      <c r="A196" s="163" t="s">
        <v>513</v>
      </c>
      <c r="B196" s="163"/>
      <c r="D196" s="55">
        <v>0</v>
      </c>
      <c r="E196" s="113"/>
      <c r="F196" s="55">
        <v>0</v>
      </c>
      <c r="G196" s="113"/>
      <c r="H196" s="55">
        <v>0</v>
      </c>
      <c r="I196" s="113"/>
      <c r="J196" s="22">
        <f t="shared" si="5"/>
        <v>0</v>
      </c>
      <c r="K196" s="113"/>
      <c r="L196" s="59">
        <f>J196/درآمد!$F$12</f>
        <v>0</v>
      </c>
      <c r="M196" s="113"/>
      <c r="N196" s="55">
        <v>0</v>
      </c>
      <c r="O196" s="113"/>
      <c r="P196" s="55">
        <v>0</v>
      </c>
      <c r="Q196" s="113"/>
      <c r="R196" s="55">
        <v>20693469</v>
      </c>
      <c r="S196" s="113"/>
      <c r="T196" s="22">
        <f t="shared" si="4"/>
        <v>20693469</v>
      </c>
      <c r="V196" s="108">
        <f>T196/درآمد!$F$12</f>
        <v>3.343604701247081E-5</v>
      </c>
    </row>
    <row r="197" spans="1:22" ht="18.75" x14ac:dyDescent="0.2">
      <c r="A197" s="163" t="s">
        <v>514</v>
      </c>
      <c r="B197" s="163"/>
      <c r="D197" s="55">
        <v>0</v>
      </c>
      <c r="E197" s="113"/>
      <c r="F197" s="55">
        <v>0</v>
      </c>
      <c r="G197" s="113"/>
      <c r="H197" s="55">
        <v>0</v>
      </c>
      <c r="I197" s="113"/>
      <c r="J197" s="22">
        <f t="shared" si="5"/>
        <v>0</v>
      </c>
      <c r="K197" s="113"/>
      <c r="L197" s="59">
        <f>J197/درآمد!$F$12</f>
        <v>0</v>
      </c>
      <c r="M197" s="113"/>
      <c r="N197" s="55">
        <v>0</v>
      </c>
      <c r="O197" s="113"/>
      <c r="P197" s="55">
        <v>0</v>
      </c>
      <c r="Q197" s="113"/>
      <c r="R197" s="55">
        <v>37436345</v>
      </c>
      <c r="S197" s="113"/>
      <c r="T197" s="22">
        <f t="shared" si="4"/>
        <v>37436345</v>
      </c>
      <c r="V197" s="108">
        <f>T197/درآمد!$F$12</f>
        <v>6.0488813711953112E-5</v>
      </c>
    </row>
    <row r="198" spans="1:22" ht="18.75" x14ac:dyDescent="0.2">
      <c r="A198" s="163" t="s">
        <v>515</v>
      </c>
      <c r="B198" s="163"/>
      <c r="D198" s="55">
        <v>0</v>
      </c>
      <c r="E198" s="113"/>
      <c r="F198" s="55">
        <v>0</v>
      </c>
      <c r="G198" s="113"/>
      <c r="H198" s="55">
        <v>0</v>
      </c>
      <c r="I198" s="113"/>
      <c r="J198" s="22">
        <f t="shared" si="5"/>
        <v>0</v>
      </c>
      <c r="K198" s="113"/>
      <c r="L198" s="59">
        <f>J198/درآمد!$F$12</f>
        <v>0</v>
      </c>
      <c r="M198" s="113"/>
      <c r="N198" s="55">
        <v>0</v>
      </c>
      <c r="O198" s="113"/>
      <c r="P198" s="55">
        <v>0</v>
      </c>
      <c r="Q198" s="113"/>
      <c r="R198" s="55">
        <v>61544149</v>
      </c>
      <c r="S198" s="113"/>
      <c r="T198" s="22">
        <f t="shared" si="4"/>
        <v>61544149</v>
      </c>
      <c r="V198" s="108">
        <f>T198/درآمد!$F$12</f>
        <v>9.9441667286741947E-5</v>
      </c>
    </row>
    <row r="199" spans="1:22" ht="18.75" x14ac:dyDescent="0.2">
      <c r="A199" s="163" t="s">
        <v>516</v>
      </c>
      <c r="B199" s="163"/>
      <c r="D199" s="55">
        <v>0</v>
      </c>
      <c r="E199" s="113"/>
      <c r="F199" s="55">
        <v>0</v>
      </c>
      <c r="G199" s="113"/>
      <c r="H199" s="55">
        <v>0</v>
      </c>
      <c r="I199" s="113"/>
      <c r="J199" s="22">
        <f t="shared" si="5"/>
        <v>0</v>
      </c>
      <c r="K199" s="113"/>
      <c r="L199" s="59">
        <f>J199/درآمد!$F$12</f>
        <v>0</v>
      </c>
      <c r="M199" s="113"/>
      <c r="N199" s="55">
        <v>0</v>
      </c>
      <c r="O199" s="113"/>
      <c r="P199" s="55">
        <v>0</v>
      </c>
      <c r="Q199" s="113"/>
      <c r="R199" s="55">
        <v>980748</v>
      </c>
      <c r="S199" s="113"/>
      <c r="T199" s="22">
        <f t="shared" si="4"/>
        <v>980748</v>
      </c>
      <c r="V199" s="108">
        <f>T199/درآمد!$F$12</f>
        <v>1.5846708077503449E-6</v>
      </c>
    </row>
    <row r="200" spans="1:22" ht="18.75" x14ac:dyDescent="0.2">
      <c r="A200" s="163" t="s">
        <v>517</v>
      </c>
      <c r="B200" s="163"/>
      <c r="D200" s="55">
        <v>0</v>
      </c>
      <c r="E200" s="113"/>
      <c r="F200" s="55">
        <v>0</v>
      </c>
      <c r="G200" s="113"/>
      <c r="H200" s="55">
        <v>0</v>
      </c>
      <c r="I200" s="113"/>
      <c r="J200" s="22">
        <f t="shared" si="5"/>
        <v>0</v>
      </c>
      <c r="K200" s="113"/>
      <c r="L200" s="59">
        <f>J200/درآمد!$F$12</f>
        <v>0</v>
      </c>
      <c r="M200" s="113"/>
      <c r="N200" s="55">
        <v>0</v>
      </c>
      <c r="O200" s="113"/>
      <c r="P200" s="55">
        <v>0</v>
      </c>
      <c r="Q200" s="113"/>
      <c r="R200" s="55">
        <v>36536756</v>
      </c>
      <c r="S200" s="113"/>
      <c r="T200" s="22">
        <f t="shared" si="4"/>
        <v>36536756</v>
      </c>
      <c r="V200" s="108">
        <f>T200/درآمد!$F$12</f>
        <v>5.9035277811524741E-5</v>
      </c>
    </row>
    <row r="201" spans="1:22" ht="18.75" x14ac:dyDescent="0.2">
      <c r="A201" s="163" t="s">
        <v>518</v>
      </c>
      <c r="B201" s="163"/>
      <c r="D201" s="55">
        <v>0</v>
      </c>
      <c r="E201" s="113"/>
      <c r="F201" s="55">
        <v>0</v>
      </c>
      <c r="G201" s="113"/>
      <c r="H201" s="55">
        <v>0</v>
      </c>
      <c r="I201" s="113"/>
      <c r="J201" s="22">
        <f t="shared" si="5"/>
        <v>0</v>
      </c>
      <c r="K201" s="113"/>
      <c r="L201" s="59">
        <f>J201/درآمد!$F$12</f>
        <v>0</v>
      </c>
      <c r="M201" s="113"/>
      <c r="N201" s="55">
        <v>0</v>
      </c>
      <c r="O201" s="113"/>
      <c r="P201" s="55">
        <v>0</v>
      </c>
      <c r="Q201" s="113"/>
      <c r="R201" s="55">
        <v>534819068</v>
      </c>
      <c r="S201" s="113"/>
      <c r="T201" s="22">
        <f t="shared" si="4"/>
        <v>534819068</v>
      </c>
      <c r="V201" s="108">
        <f>T201/درآمد!$F$12</f>
        <v>8.6414875634500065E-4</v>
      </c>
    </row>
    <row r="202" spans="1:22" ht="18.75" x14ac:dyDescent="0.2">
      <c r="A202" s="163" t="s">
        <v>519</v>
      </c>
      <c r="B202" s="163"/>
      <c r="D202" s="55">
        <v>0</v>
      </c>
      <c r="E202" s="113"/>
      <c r="F202" s="55">
        <v>0</v>
      </c>
      <c r="G202" s="113"/>
      <c r="H202" s="55">
        <v>0</v>
      </c>
      <c r="I202" s="113"/>
      <c r="J202" s="22">
        <f t="shared" si="5"/>
        <v>0</v>
      </c>
      <c r="K202" s="113"/>
      <c r="L202" s="59">
        <f>J202/درآمد!$F$12</f>
        <v>0</v>
      </c>
      <c r="M202" s="113"/>
      <c r="N202" s="55">
        <v>0</v>
      </c>
      <c r="O202" s="113"/>
      <c r="P202" s="55">
        <v>0</v>
      </c>
      <c r="Q202" s="113"/>
      <c r="R202" s="55">
        <v>79661327</v>
      </c>
      <c r="S202" s="113"/>
      <c r="T202" s="22">
        <f t="shared" si="4"/>
        <v>79661327</v>
      </c>
      <c r="V202" s="108">
        <f>T202/درآمد!$F$12</f>
        <v>1.2871500059500948E-4</v>
      </c>
    </row>
    <row r="203" spans="1:22" ht="18.75" x14ac:dyDescent="0.2">
      <c r="A203" s="163" t="s">
        <v>520</v>
      </c>
      <c r="B203" s="163"/>
      <c r="D203" s="55">
        <v>0</v>
      </c>
      <c r="E203" s="113"/>
      <c r="F203" s="55">
        <v>0</v>
      </c>
      <c r="G203" s="113"/>
      <c r="H203" s="55">
        <v>0</v>
      </c>
      <c r="I203" s="113"/>
      <c r="J203" s="22">
        <f t="shared" si="5"/>
        <v>0</v>
      </c>
      <c r="K203" s="113"/>
      <c r="L203" s="59">
        <f>J203/درآمد!$F$12</f>
        <v>0</v>
      </c>
      <c r="M203" s="113"/>
      <c r="N203" s="55">
        <v>0</v>
      </c>
      <c r="O203" s="113"/>
      <c r="P203" s="55">
        <v>0</v>
      </c>
      <c r="Q203" s="113"/>
      <c r="R203" s="55">
        <v>17035613</v>
      </c>
      <c r="S203" s="113"/>
      <c r="T203" s="22">
        <f t="shared" si="4"/>
        <v>17035613</v>
      </c>
      <c r="V203" s="108">
        <f>T203/درآمد!$F$12</f>
        <v>2.7525764633965379E-5</v>
      </c>
    </row>
    <row r="204" spans="1:22" ht="18.75" x14ac:dyDescent="0.2">
      <c r="A204" s="163" t="s">
        <v>521</v>
      </c>
      <c r="B204" s="163"/>
      <c r="D204" s="55">
        <v>0</v>
      </c>
      <c r="E204" s="113"/>
      <c r="F204" s="55">
        <v>0</v>
      </c>
      <c r="G204" s="113"/>
      <c r="H204" s="55">
        <v>0</v>
      </c>
      <c r="I204" s="113"/>
      <c r="J204" s="22">
        <f t="shared" si="5"/>
        <v>0</v>
      </c>
      <c r="K204" s="113"/>
      <c r="L204" s="59">
        <f>J204/درآمد!$F$12</f>
        <v>0</v>
      </c>
      <c r="M204" s="113"/>
      <c r="N204" s="55">
        <v>0</v>
      </c>
      <c r="O204" s="113"/>
      <c r="P204" s="55">
        <v>0</v>
      </c>
      <c r="Q204" s="113"/>
      <c r="R204" s="55">
        <v>20994593</v>
      </c>
      <c r="S204" s="113"/>
      <c r="T204" s="22">
        <f t="shared" si="4"/>
        <v>20994593</v>
      </c>
      <c r="V204" s="108">
        <f>T204/درآمد!$F$12</f>
        <v>3.3922596475037153E-5</v>
      </c>
    </row>
    <row r="205" spans="1:22" ht="18.75" x14ac:dyDescent="0.2">
      <c r="A205" s="163" t="s">
        <v>522</v>
      </c>
      <c r="B205" s="163"/>
      <c r="D205" s="55">
        <v>0</v>
      </c>
      <c r="E205" s="113"/>
      <c r="F205" s="55">
        <v>0</v>
      </c>
      <c r="G205" s="113"/>
      <c r="H205" s="55">
        <v>0</v>
      </c>
      <c r="I205" s="113"/>
      <c r="J205" s="22">
        <f t="shared" si="5"/>
        <v>0</v>
      </c>
      <c r="K205" s="113"/>
      <c r="L205" s="59">
        <f>J205/درآمد!$F$12</f>
        <v>0</v>
      </c>
      <c r="M205" s="113"/>
      <c r="N205" s="55">
        <v>0</v>
      </c>
      <c r="O205" s="113"/>
      <c r="P205" s="55">
        <v>0</v>
      </c>
      <c r="Q205" s="113"/>
      <c r="R205" s="55">
        <v>639836</v>
      </c>
      <c r="S205" s="113"/>
      <c r="T205" s="22">
        <f t="shared" si="4"/>
        <v>639836</v>
      </c>
      <c r="V205" s="108">
        <f>T205/درآمد!$F$12</f>
        <v>1.0338327796210136E-6</v>
      </c>
    </row>
    <row r="206" spans="1:22" ht="18.75" x14ac:dyDescent="0.2">
      <c r="A206" s="163" t="s">
        <v>523</v>
      </c>
      <c r="B206" s="163"/>
      <c r="D206" s="55">
        <v>0</v>
      </c>
      <c r="E206" s="113"/>
      <c r="F206" s="55">
        <v>0</v>
      </c>
      <c r="G206" s="113"/>
      <c r="H206" s="55">
        <v>0</v>
      </c>
      <c r="I206" s="113"/>
      <c r="J206" s="22">
        <f t="shared" si="5"/>
        <v>0</v>
      </c>
      <c r="K206" s="113"/>
      <c r="L206" s="59">
        <f>J206/درآمد!$F$12</f>
        <v>0</v>
      </c>
      <c r="M206" s="113"/>
      <c r="N206" s="55">
        <v>0</v>
      </c>
      <c r="O206" s="113"/>
      <c r="P206" s="55">
        <v>0</v>
      </c>
      <c r="Q206" s="113"/>
      <c r="R206" s="55">
        <v>67752550</v>
      </c>
      <c r="S206" s="113"/>
      <c r="T206" s="22">
        <f t="shared" si="4"/>
        <v>67752550</v>
      </c>
      <c r="V206" s="108">
        <f>T206/درآمد!$F$12</f>
        <v>1.0947306355521055E-4</v>
      </c>
    </row>
    <row r="207" spans="1:22" ht="18.75" x14ac:dyDescent="0.2">
      <c r="A207" s="163" t="s">
        <v>524</v>
      </c>
      <c r="B207" s="163"/>
      <c r="D207" s="55">
        <v>0</v>
      </c>
      <c r="E207" s="113"/>
      <c r="F207" s="55">
        <v>0</v>
      </c>
      <c r="G207" s="113"/>
      <c r="H207" s="55">
        <v>0</v>
      </c>
      <c r="I207" s="113"/>
      <c r="J207" s="22">
        <f t="shared" si="5"/>
        <v>0</v>
      </c>
      <c r="K207" s="113"/>
      <c r="L207" s="59">
        <f>J207/درآمد!$F$12</f>
        <v>0</v>
      </c>
      <c r="M207" s="113"/>
      <c r="N207" s="55">
        <v>0</v>
      </c>
      <c r="O207" s="113"/>
      <c r="P207" s="55">
        <v>0</v>
      </c>
      <c r="Q207" s="113"/>
      <c r="R207" s="55">
        <v>3599073</v>
      </c>
      <c r="S207" s="113"/>
      <c r="T207" s="22">
        <f t="shared" si="4"/>
        <v>3599073</v>
      </c>
      <c r="V207" s="108">
        <f>T207/درآمد!$F$12</f>
        <v>5.8153021143682754E-6</v>
      </c>
    </row>
    <row r="208" spans="1:22" ht="18.75" x14ac:dyDescent="0.2">
      <c r="A208" s="163" t="s">
        <v>525</v>
      </c>
      <c r="B208" s="163"/>
      <c r="D208" s="55">
        <v>0</v>
      </c>
      <c r="E208" s="113"/>
      <c r="F208" s="55">
        <v>0</v>
      </c>
      <c r="G208" s="113"/>
      <c r="H208" s="55">
        <v>0</v>
      </c>
      <c r="I208" s="113"/>
      <c r="J208" s="22">
        <f t="shared" si="5"/>
        <v>0</v>
      </c>
      <c r="K208" s="113"/>
      <c r="L208" s="59">
        <f>J208/درآمد!$F$12</f>
        <v>0</v>
      </c>
      <c r="M208" s="113"/>
      <c r="N208" s="55">
        <v>0</v>
      </c>
      <c r="O208" s="113"/>
      <c r="P208" s="55">
        <v>0</v>
      </c>
      <c r="Q208" s="113"/>
      <c r="R208" s="55">
        <v>-7841980</v>
      </c>
      <c r="S208" s="113"/>
      <c r="T208" s="22">
        <f t="shared" si="4"/>
        <v>-7841980</v>
      </c>
      <c r="V208" s="108">
        <f>T208/درآمد!$F$12</f>
        <v>-1.2670896887846879E-5</v>
      </c>
    </row>
    <row r="209" spans="1:22" ht="18.75" x14ac:dyDescent="0.2">
      <c r="A209" s="163" t="s">
        <v>526</v>
      </c>
      <c r="B209" s="163"/>
      <c r="D209" s="55">
        <v>0</v>
      </c>
      <c r="E209" s="113"/>
      <c r="F209" s="55">
        <v>0</v>
      </c>
      <c r="G209" s="113"/>
      <c r="H209" s="55">
        <v>0</v>
      </c>
      <c r="I209" s="113"/>
      <c r="J209" s="22">
        <f t="shared" si="5"/>
        <v>0</v>
      </c>
      <c r="K209" s="113"/>
      <c r="L209" s="59">
        <f>J209/درآمد!$F$12</f>
        <v>0</v>
      </c>
      <c r="M209" s="113"/>
      <c r="N209" s="55">
        <v>0</v>
      </c>
      <c r="O209" s="113"/>
      <c r="P209" s="55">
        <v>0</v>
      </c>
      <c r="Q209" s="113"/>
      <c r="R209" s="55">
        <v>-157032977</v>
      </c>
      <c r="S209" s="113"/>
      <c r="T209" s="22">
        <f t="shared" si="4"/>
        <v>-157032977</v>
      </c>
      <c r="V209" s="108">
        <f>T209/درآمد!$F$12</f>
        <v>-2.5373039201306689E-4</v>
      </c>
    </row>
    <row r="210" spans="1:22" ht="18.75" x14ac:dyDescent="0.2">
      <c r="A210" s="163" t="s">
        <v>527</v>
      </c>
      <c r="B210" s="163"/>
      <c r="D210" s="55">
        <v>0</v>
      </c>
      <c r="E210" s="113"/>
      <c r="F210" s="55">
        <v>0</v>
      </c>
      <c r="G210" s="113"/>
      <c r="H210" s="55">
        <v>0</v>
      </c>
      <c r="I210" s="113"/>
      <c r="J210" s="22">
        <f t="shared" si="5"/>
        <v>0</v>
      </c>
      <c r="K210" s="113"/>
      <c r="L210" s="59">
        <f>J210/درآمد!$F$12</f>
        <v>0</v>
      </c>
      <c r="M210" s="113"/>
      <c r="N210" s="55">
        <v>0</v>
      </c>
      <c r="O210" s="113"/>
      <c r="P210" s="55">
        <v>0</v>
      </c>
      <c r="Q210" s="113"/>
      <c r="R210" s="55">
        <v>120578179</v>
      </c>
      <c r="S210" s="113"/>
      <c r="T210" s="22">
        <f t="shared" si="4"/>
        <v>120578179</v>
      </c>
      <c r="V210" s="108">
        <f>T210/درآمد!$F$12</f>
        <v>1.9482754011529535E-4</v>
      </c>
    </row>
    <row r="211" spans="1:22" ht="18.75" x14ac:dyDescent="0.2">
      <c r="A211" s="163" t="s">
        <v>528</v>
      </c>
      <c r="B211" s="163"/>
      <c r="D211" s="55">
        <v>0</v>
      </c>
      <c r="E211" s="113"/>
      <c r="F211" s="55">
        <v>0</v>
      </c>
      <c r="G211" s="113"/>
      <c r="H211" s="55">
        <v>0</v>
      </c>
      <c r="I211" s="113"/>
      <c r="J211" s="22">
        <f t="shared" si="5"/>
        <v>0</v>
      </c>
      <c r="K211" s="113"/>
      <c r="L211" s="59">
        <f>J211/درآمد!$F$12</f>
        <v>0</v>
      </c>
      <c r="M211" s="113"/>
      <c r="N211" s="55">
        <v>0</v>
      </c>
      <c r="O211" s="113"/>
      <c r="P211" s="55">
        <v>0</v>
      </c>
      <c r="Q211" s="113"/>
      <c r="R211" s="55">
        <v>1818800</v>
      </c>
      <c r="S211" s="113"/>
      <c r="T211" s="22">
        <f t="shared" si="4"/>
        <v>1818800</v>
      </c>
      <c r="V211" s="108">
        <f>T211/درآمد!$F$12</f>
        <v>2.9387765920871901E-6</v>
      </c>
    </row>
    <row r="212" spans="1:22" ht="18.75" x14ac:dyDescent="0.2">
      <c r="A212" s="163" t="s">
        <v>529</v>
      </c>
      <c r="B212" s="163"/>
      <c r="D212" s="55">
        <v>0</v>
      </c>
      <c r="E212" s="113"/>
      <c r="F212" s="55">
        <v>0</v>
      </c>
      <c r="G212" s="113"/>
      <c r="H212" s="55">
        <v>0</v>
      </c>
      <c r="I212" s="113"/>
      <c r="J212" s="22">
        <f t="shared" si="5"/>
        <v>0</v>
      </c>
      <c r="K212" s="113"/>
      <c r="L212" s="59">
        <f>J212/درآمد!$F$12</f>
        <v>0</v>
      </c>
      <c r="M212" s="113"/>
      <c r="N212" s="55">
        <v>0</v>
      </c>
      <c r="O212" s="113"/>
      <c r="P212" s="55">
        <v>0</v>
      </c>
      <c r="Q212" s="113"/>
      <c r="R212" s="55">
        <v>54811108</v>
      </c>
      <c r="S212" s="113"/>
      <c r="T212" s="22">
        <f t="shared" si="4"/>
        <v>54811108</v>
      </c>
      <c r="V212" s="108">
        <f>T212/درآمد!$F$12</f>
        <v>8.8562569373632576E-5</v>
      </c>
    </row>
    <row r="213" spans="1:22" ht="18.75" x14ac:dyDescent="0.2">
      <c r="A213" s="163" t="s">
        <v>530</v>
      </c>
      <c r="B213" s="163"/>
      <c r="D213" s="55">
        <v>0</v>
      </c>
      <c r="E213" s="113"/>
      <c r="F213" s="55">
        <v>0</v>
      </c>
      <c r="G213" s="113"/>
      <c r="H213" s="55">
        <v>0</v>
      </c>
      <c r="I213" s="113"/>
      <c r="J213" s="22">
        <f t="shared" si="5"/>
        <v>0</v>
      </c>
      <c r="K213" s="113"/>
      <c r="L213" s="59">
        <f>J213/درآمد!$F$12</f>
        <v>0</v>
      </c>
      <c r="M213" s="113"/>
      <c r="N213" s="55">
        <v>0</v>
      </c>
      <c r="O213" s="113"/>
      <c r="P213" s="55">
        <v>0</v>
      </c>
      <c r="Q213" s="113"/>
      <c r="R213" s="55">
        <v>208473878</v>
      </c>
      <c r="S213" s="113"/>
      <c r="T213" s="22">
        <f t="shared" si="4"/>
        <v>208473878</v>
      </c>
      <c r="V213" s="108">
        <f>T213/درآمد!$F$12</f>
        <v>3.3684745586542812E-4</v>
      </c>
    </row>
    <row r="214" spans="1:22" ht="18.75" x14ac:dyDescent="0.2">
      <c r="A214" s="163" t="s">
        <v>531</v>
      </c>
      <c r="B214" s="163"/>
      <c r="D214" s="55">
        <v>0</v>
      </c>
      <c r="E214" s="113"/>
      <c r="F214" s="55">
        <v>0</v>
      </c>
      <c r="G214" s="113"/>
      <c r="H214" s="55">
        <v>0</v>
      </c>
      <c r="I214" s="113"/>
      <c r="J214" s="22">
        <f t="shared" si="5"/>
        <v>0</v>
      </c>
      <c r="K214" s="113"/>
      <c r="L214" s="59">
        <f>J214/درآمد!$F$12</f>
        <v>0</v>
      </c>
      <c r="M214" s="113"/>
      <c r="N214" s="55">
        <v>0</v>
      </c>
      <c r="O214" s="113"/>
      <c r="P214" s="55">
        <v>0</v>
      </c>
      <c r="Q214" s="113"/>
      <c r="R214" s="55">
        <v>-351790</v>
      </c>
      <c r="S214" s="113"/>
      <c r="T214" s="22">
        <f t="shared" si="4"/>
        <v>-351790</v>
      </c>
      <c r="V214" s="108">
        <f>T214/درآمد!$F$12</f>
        <v>-5.6841445861576454E-7</v>
      </c>
    </row>
    <row r="215" spans="1:22" ht="18.75" x14ac:dyDescent="0.2">
      <c r="A215" s="163" t="s">
        <v>532</v>
      </c>
      <c r="B215" s="163"/>
      <c r="D215" s="55">
        <v>0</v>
      </c>
      <c r="E215" s="113"/>
      <c r="F215" s="55">
        <v>0</v>
      </c>
      <c r="G215" s="113"/>
      <c r="H215" s="55">
        <v>0</v>
      </c>
      <c r="I215" s="113"/>
      <c r="J215" s="22">
        <f t="shared" si="5"/>
        <v>0</v>
      </c>
      <c r="K215" s="113"/>
      <c r="L215" s="59">
        <f>J215/درآمد!$F$12</f>
        <v>0</v>
      </c>
      <c r="M215" s="113"/>
      <c r="N215" s="55">
        <v>0</v>
      </c>
      <c r="O215" s="113"/>
      <c r="P215" s="55">
        <v>0</v>
      </c>
      <c r="Q215" s="113"/>
      <c r="R215" s="55">
        <v>52766409</v>
      </c>
      <c r="S215" s="113"/>
      <c r="T215" s="22">
        <f t="shared" si="4"/>
        <v>52766409</v>
      </c>
      <c r="V215" s="108">
        <f>T215/درآمد!$F$12</f>
        <v>8.5258790201066001E-5</v>
      </c>
    </row>
    <row r="216" spans="1:22" ht="18.75" x14ac:dyDescent="0.2">
      <c r="A216" s="163" t="s">
        <v>533</v>
      </c>
      <c r="B216" s="163"/>
      <c r="D216" s="55">
        <v>0</v>
      </c>
      <c r="E216" s="113"/>
      <c r="F216" s="55">
        <v>0</v>
      </c>
      <c r="G216" s="113"/>
      <c r="H216" s="55">
        <v>0</v>
      </c>
      <c r="I216" s="113"/>
      <c r="J216" s="22">
        <f t="shared" si="5"/>
        <v>0</v>
      </c>
      <c r="K216" s="113"/>
      <c r="L216" s="59">
        <f>J216/درآمد!$F$12</f>
        <v>0</v>
      </c>
      <c r="M216" s="113"/>
      <c r="N216" s="55">
        <v>0</v>
      </c>
      <c r="O216" s="113"/>
      <c r="P216" s="55">
        <v>0</v>
      </c>
      <c r="Q216" s="113"/>
      <c r="R216" s="55">
        <v>-454752800</v>
      </c>
      <c r="S216" s="113"/>
      <c r="T216" s="22">
        <f t="shared" ref="T216:T288" si="6">N216+P216+R216</f>
        <v>-454752800</v>
      </c>
      <c r="V216" s="108">
        <f>T216/درآمد!$F$12</f>
        <v>-7.3477946108758941E-4</v>
      </c>
    </row>
    <row r="217" spans="1:22" ht="18.75" x14ac:dyDescent="0.2">
      <c r="A217" s="163" t="s">
        <v>534</v>
      </c>
      <c r="B217" s="163"/>
      <c r="D217" s="55">
        <v>0</v>
      </c>
      <c r="E217" s="113"/>
      <c r="F217" s="55">
        <v>0</v>
      </c>
      <c r="G217" s="113"/>
      <c r="H217" s="55">
        <v>0</v>
      </c>
      <c r="I217" s="113"/>
      <c r="J217" s="22">
        <f t="shared" si="5"/>
        <v>0</v>
      </c>
      <c r="K217" s="113"/>
      <c r="L217" s="59">
        <f>J217/درآمد!$F$12</f>
        <v>0</v>
      </c>
      <c r="M217" s="113"/>
      <c r="N217" s="55">
        <v>0</v>
      </c>
      <c r="O217" s="113"/>
      <c r="P217" s="55">
        <v>0</v>
      </c>
      <c r="Q217" s="113"/>
      <c r="R217" s="55">
        <v>9745918</v>
      </c>
      <c r="S217" s="113"/>
      <c r="T217" s="22">
        <f t="shared" si="6"/>
        <v>9745918</v>
      </c>
      <c r="V217" s="108">
        <f>T217/درآمد!$F$12</f>
        <v>1.5747237566967892E-5</v>
      </c>
    </row>
    <row r="218" spans="1:22" ht="18.75" x14ac:dyDescent="0.2">
      <c r="A218" s="163" t="s">
        <v>535</v>
      </c>
      <c r="B218" s="163"/>
      <c r="D218" s="55">
        <v>0</v>
      </c>
      <c r="E218" s="113"/>
      <c r="F218" s="55">
        <v>0</v>
      </c>
      <c r="G218" s="113"/>
      <c r="H218" s="55">
        <v>0</v>
      </c>
      <c r="I218" s="113"/>
      <c r="J218" s="22">
        <f t="shared" ref="J218:J290" si="7">H218+F218+D218</f>
        <v>0</v>
      </c>
      <c r="K218" s="113"/>
      <c r="L218" s="59">
        <f>J218/درآمد!$F$12</f>
        <v>0</v>
      </c>
      <c r="M218" s="113"/>
      <c r="N218" s="55">
        <v>0</v>
      </c>
      <c r="O218" s="113"/>
      <c r="P218" s="55">
        <v>0</v>
      </c>
      <c r="Q218" s="113"/>
      <c r="R218" s="55">
        <v>30928449</v>
      </c>
      <c r="S218" s="113"/>
      <c r="T218" s="22">
        <f t="shared" si="6"/>
        <v>30928449</v>
      </c>
      <c r="V218" s="108">
        <f>T218/درآمد!$F$12</f>
        <v>4.9973500082891171E-5</v>
      </c>
    </row>
    <row r="219" spans="1:22" ht="18.75" x14ac:dyDescent="0.2">
      <c r="A219" s="163" t="s">
        <v>536</v>
      </c>
      <c r="B219" s="163"/>
      <c r="D219" s="55">
        <v>0</v>
      </c>
      <c r="E219" s="113"/>
      <c r="F219" s="55">
        <v>0</v>
      </c>
      <c r="G219" s="113"/>
      <c r="H219" s="55">
        <v>0</v>
      </c>
      <c r="I219" s="113"/>
      <c r="J219" s="22">
        <f t="shared" si="7"/>
        <v>0</v>
      </c>
      <c r="K219" s="113"/>
      <c r="L219" s="59">
        <f>J219/درآمد!$F$12</f>
        <v>0</v>
      </c>
      <c r="M219" s="113"/>
      <c r="N219" s="55">
        <v>0</v>
      </c>
      <c r="O219" s="113"/>
      <c r="P219" s="55">
        <v>0</v>
      </c>
      <c r="Q219" s="113"/>
      <c r="R219" s="55">
        <v>96876</v>
      </c>
      <c r="S219" s="113"/>
      <c r="T219" s="22">
        <f t="shared" si="6"/>
        <v>96876</v>
      </c>
      <c r="V219" s="108">
        <f>T219/درآمد!$F$12</f>
        <v>1.5653008639489698E-7</v>
      </c>
    </row>
    <row r="220" spans="1:22" ht="18.75" x14ac:dyDescent="0.2">
      <c r="A220" s="163" t="s">
        <v>537</v>
      </c>
      <c r="B220" s="163"/>
      <c r="D220" s="55">
        <v>0</v>
      </c>
      <c r="E220" s="113"/>
      <c r="F220" s="55">
        <v>0</v>
      </c>
      <c r="G220" s="113"/>
      <c r="H220" s="55">
        <v>0</v>
      </c>
      <c r="I220" s="113"/>
      <c r="J220" s="22">
        <f t="shared" si="7"/>
        <v>0</v>
      </c>
      <c r="K220" s="113"/>
      <c r="L220" s="59">
        <f>J220/درآمد!$F$12</f>
        <v>0</v>
      </c>
      <c r="M220" s="113"/>
      <c r="N220" s="55">
        <v>0</v>
      </c>
      <c r="O220" s="113"/>
      <c r="P220" s="55">
        <v>0</v>
      </c>
      <c r="Q220" s="113"/>
      <c r="R220" s="55">
        <v>1060295</v>
      </c>
      <c r="S220" s="113"/>
      <c r="T220" s="22">
        <f t="shared" si="6"/>
        <v>1060295</v>
      </c>
      <c r="V220" s="108">
        <f>T220/درآمد!$F$12</f>
        <v>1.7132010813212486E-6</v>
      </c>
    </row>
    <row r="221" spans="1:22" ht="18.75" x14ac:dyDescent="0.2">
      <c r="A221" s="163" t="s">
        <v>538</v>
      </c>
      <c r="B221" s="163"/>
      <c r="D221" s="55">
        <v>0</v>
      </c>
      <c r="E221" s="113"/>
      <c r="F221" s="55">
        <v>0</v>
      </c>
      <c r="G221" s="113"/>
      <c r="H221" s="55">
        <v>0</v>
      </c>
      <c r="I221" s="113"/>
      <c r="J221" s="22">
        <f t="shared" si="7"/>
        <v>0</v>
      </c>
      <c r="K221" s="113"/>
      <c r="L221" s="59">
        <f>J221/درآمد!$F$12</f>
        <v>0</v>
      </c>
      <c r="M221" s="113"/>
      <c r="N221" s="55">
        <v>0</v>
      </c>
      <c r="O221" s="113"/>
      <c r="P221" s="55">
        <v>0</v>
      </c>
      <c r="Q221" s="113"/>
      <c r="R221" s="55">
        <v>-39087608</v>
      </c>
      <c r="S221" s="113"/>
      <c r="T221" s="22">
        <f t="shared" si="6"/>
        <v>-39087608</v>
      </c>
      <c r="V221" s="108">
        <f>T221/درآمد!$F$12</f>
        <v>-6.3156887745260607E-5</v>
      </c>
    </row>
    <row r="222" spans="1:22" ht="18.75" x14ac:dyDescent="0.2">
      <c r="A222" s="163" t="s">
        <v>539</v>
      </c>
      <c r="B222" s="163"/>
      <c r="D222" s="55">
        <v>0</v>
      </c>
      <c r="E222" s="113"/>
      <c r="F222" s="55">
        <v>0</v>
      </c>
      <c r="G222" s="113"/>
      <c r="H222" s="55">
        <v>0</v>
      </c>
      <c r="I222" s="113"/>
      <c r="J222" s="22">
        <f t="shared" si="7"/>
        <v>0</v>
      </c>
      <c r="K222" s="113"/>
      <c r="L222" s="59">
        <f>J222/درآمد!$F$12</f>
        <v>0</v>
      </c>
      <c r="M222" s="113"/>
      <c r="N222" s="55">
        <v>0</v>
      </c>
      <c r="O222" s="113"/>
      <c r="P222" s="55">
        <v>0</v>
      </c>
      <c r="Q222" s="113"/>
      <c r="R222" s="55">
        <v>-32045690</v>
      </c>
      <c r="S222" s="113"/>
      <c r="T222" s="22">
        <f t="shared" si="6"/>
        <v>-32045690</v>
      </c>
      <c r="V222" s="108">
        <f>T222/درآمد!$F$12</f>
        <v>-5.1778713244602232E-5</v>
      </c>
    </row>
    <row r="223" spans="1:22" ht="18.75" x14ac:dyDescent="0.2">
      <c r="A223" s="163" t="s">
        <v>540</v>
      </c>
      <c r="B223" s="163"/>
      <c r="D223" s="55">
        <v>0</v>
      </c>
      <c r="E223" s="113"/>
      <c r="F223" s="55">
        <v>0</v>
      </c>
      <c r="G223" s="113"/>
      <c r="H223" s="55">
        <v>0</v>
      </c>
      <c r="I223" s="113"/>
      <c r="J223" s="22">
        <f t="shared" si="7"/>
        <v>0</v>
      </c>
      <c r="K223" s="113"/>
      <c r="L223" s="59">
        <f>J223/درآمد!$F$12</f>
        <v>0</v>
      </c>
      <c r="M223" s="113"/>
      <c r="N223" s="55">
        <v>0</v>
      </c>
      <c r="O223" s="113"/>
      <c r="P223" s="55">
        <v>0</v>
      </c>
      <c r="Q223" s="113"/>
      <c r="R223" s="55">
        <v>6674386</v>
      </c>
      <c r="S223" s="113"/>
      <c r="T223" s="22">
        <f t="shared" si="6"/>
        <v>6674386</v>
      </c>
      <c r="V223" s="108">
        <f>T223/درآمد!$F$12</f>
        <v>1.078432446852565E-5</v>
      </c>
    </row>
    <row r="224" spans="1:22" ht="18.75" x14ac:dyDescent="0.2">
      <c r="A224" s="163" t="s">
        <v>541</v>
      </c>
      <c r="B224" s="163"/>
      <c r="D224" s="55">
        <v>0</v>
      </c>
      <c r="E224" s="113"/>
      <c r="F224" s="55">
        <v>0</v>
      </c>
      <c r="G224" s="113"/>
      <c r="H224" s="55">
        <v>0</v>
      </c>
      <c r="I224" s="113"/>
      <c r="J224" s="22">
        <f t="shared" si="7"/>
        <v>0</v>
      </c>
      <c r="K224" s="113"/>
      <c r="L224" s="59">
        <f>J224/درآمد!$F$12</f>
        <v>0</v>
      </c>
      <c r="M224" s="113"/>
      <c r="N224" s="55">
        <v>0</v>
      </c>
      <c r="O224" s="113"/>
      <c r="P224" s="55">
        <v>0</v>
      </c>
      <c r="Q224" s="113"/>
      <c r="R224" s="55">
        <v>138482382</v>
      </c>
      <c r="S224" s="113"/>
      <c r="T224" s="22">
        <f t="shared" si="6"/>
        <v>138482382</v>
      </c>
      <c r="V224" s="108">
        <f>T224/درآمد!$F$12</f>
        <v>2.2375675315486939E-4</v>
      </c>
    </row>
    <row r="225" spans="1:22" ht="18.75" x14ac:dyDescent="0.2">
      <c r="A225" s="163" t="s">
        <v>542</v>
      </c>
      <c r="B225" s="163"/>
      <c r="D225" s="55">
        <v>0</v>
      </c>
      <c r="E225" s="113"/>
      <c r="F225" s="55">
        <v>0</v>
      </c>
      <c r="G225" s="113"/>
      <c r="H225" s="55">
        <v>0</v>
      </c>
      <c r="I225" s="113"/>
      <c r="J225" s="22">
        <f t="shared" si="7"/>
        <v>0</v>
      </c>
      <c r="K225" s="113"/>
      <c r="L225" s="59">
        <f>J225/درآمد!$F$12</f>
        <v>0</v>
      </c>
      <c r="M225" s="113"/>
      <c r="N225" s="55">
        <v>0</v>
      </c>
      <c r="O225" s="113"/>
      <c r="P225" s="55">
        <v>0</v>
      </c>
      <c r="Q225" s="113"/>
      <c r="R225" s="55">
        <v>-22595148</v>
      </c>
      <c r="S225" s="113"/>
      <c r="T225" s="22">
        <f t="shared" si="6"/>
        <v>-22595148</v>
      </c>
      <c r="V225" s="108">
        <f>T225/درآمد!$F$12</f>
        <v>-3.6508737649629255E-5</v>
      </c>
    </row>
    <row r="226" spans="1:22" ht="18.75" x14ac:dyDescent="0.2">
      <c r="A226" s="163" t="s">
        <v>543</v>
      </c>
      <c r="B226" s="163"/>
      <c r="D226" s="55">
        <v>0</v>
      </c>
      <c r="E226" s="113"/>
      <c r="F226" s="55">
        <v>0</v>
      </c>
      <c r="G226" s="113"/>
      <c r="H226" s="55">
        <v>0</v>
      </c>
      <c r="I226" s="113"/>
      <c r="J226" s="22">
        <f t="shared" si="7"/>
        <v>0</v>
      </c>
      <c r="K226" s="113"/>
      <c r="L226" s="59">
        <f>J226/درآمد!$F$12</f>
        <v>0</v>
      </c>
      <c r="M226" s="113"/>
      <c r="N226" s="55">
        <v>0</v>
      </c>
      <c r="O226" s="113"/>
      <c r="P226" s="55">
        <v>0</v>
      </c>
      <c r="Q226" s="113"/>
      <c r="R226" s="55">
        <v>718985085</v>
      </c>
      <c r="S226" s="113"/>
      <c r="T226" s="22">
        <f t="shared" si="6"/>
        <v>718985085</v>
      </c>
      <c r="V226" s="108">
        <f>T226/درآمد!$F$12</f>
        <v>1.1617201109840657E-3</v>
      </c>
    </row>
    <row r="227" spans="1:22" ht="18.75" x14ac:dyDescent="0.2">
      <c r="A227" s="163" t="s">
        <v>544</v>
      </c>
      <c r="B227" s="163"/>
      <c r="D227" s="55">
        <v>0</v>
      </c>
      <c r="E227" s="113"/>
      <c r="F227" s="55">
        <v>0</v>
      </c>
      <c r="G227" s="113"/>
      <c r="H227" s="55">
        <v>0</v>
      </c>
      <c r="I227" s="113"/>
      <c r="J227" s="22">
        <f t="shared" si="7"/>
        <v>0</v>
      </c>
      <c r="K227" s="113"/>
      <c r="L227" s="59">
        <f>J227/درآمد!$F$12</f>
        <v>0</v>
      </c>
      <c r="M227" s="113"/>
      <c r="N227" s="55">
        <v>0</v>
      </c>
      <c r="O227" s="113"/>
      <c r="P227" s="55">
        <v>0</v>
      </c>
      <c r="Q227" s="113"/>
      <c r="R227" s="55">
        <v>-889278886</v>
      </c>
      <c r="S227" s="113"/>
      <c r="T227" s="22">
        <f t="shared" si="6"/>
        <v>-889278886</v>
      </c>
      <c r="V227" s="108">
        <f>T227/درآمد!$F$12</f>
        <v>-1.4368770475116411E-3</v>
      </c>
    </row>
    <row r="228" spans="1:22" ht="18.75" x14ac:dyDescent="0.2">
      <c r="A228" s="163" t="s">
        <v>545</v>
      </c>
      <c r="B228" s="163"/>
      <c r="D228" s="55">
        <v>0</v>
      </c>
      <c r="E228" s="113"/>
      <c r="F228" s="55">
        <v>0</v>
      </c>
      <c r="G228" s="113"/>
      <c r="H228" s="55">
        <v>0</v>
      </c>
      <c r="I228" s="113"/>
      <c r="J228" s="22">
        <f t="shared" si="7"/>
        <v>0</v>
      </c>
      <c r="K228" s="113"/>
      <c r="L228" s="59">
        <f>J228/درآمد!$F$12</f>
        <v>0</v>
      </c>
      <c r="M228" s="113"/>
      <c r="N228" s="55">
        <v>0</v>
      </c>
      <c r="O228" s="113"/>
      <c r="P228" s="55">
        <v>0</v>
      </c>
      <c r="Q228" s="113"/>
      <c r="R228" s="55">
        <v>837526145</v>
      </c>
      <c r="S228" s="113"/>
      <c r="T228" s="22">
        <f t="shared" si="6"/>
        <v>837526145</v>
      </c>
      <c r="V228" s="108">
        <f>T228/درآمد!$F$12</f>
        <v>1.3532561195222245E-3</v>
      </c>
    </row>
    <row r="229" spans="1:22" ht="18.75" x14ac:dyDescent="0.2">
      <c r="A229" s="163" t="s">
        <v>546</v>
      </c>
      <c r="B229" s="163"/>
      <c r="D229" s="55">
        <v>0</v>
      </c>
      <c r="E229" s="113"/>
      <c r="F229" s="55">
        <v>0</v>
      </c>
      <c r="G229" s="113"/>
      <c r="H229" s="55">
        <v>0</v>
      </c>
      <c r="I229" s="113"/>
      <c r="J229" s="22">
        <f t="shared" si="7"/>
        <v>0</v>
      </c>
      <c r="K229" s="113"/>
      <c r="L229" s="59">
        <f>J229/درآمد!$F$12</f>
        <v>0</v>
      </c>
      <c r="M229" s="113"/>
      <c r="N229" s="55">
        <v>0</v>
      </c>
      <c r="O229" s="113"/>
      <c r="P229" s="55">
        <v>0</v>
      </c>
      <c r="Q229" s="113"/>
      <c r="R229" s="55">
        <v>19579155</v>
      </c>
      <c r="S229" s="113"/>
      <c r="T229" s="22">
        <f t="shared" si="6"/>
        <v>19579155</v>
      </c>
      <c r="V229" s="108">
        <f>T229/درآمد!$F$12</f>
        <v>3.1635563232266806E-5</v>
      </c>
    </row>
    <row r="230" spans="1:22" ht="18.75" x14ac:dyDescent="0.2">
      <c r="A230" s="163" t="s">
        <v>547</v>
      </c>
      <c r="B230" s="163"/>
      <c r="D230" s="55">
        <v>0</v>
      </c>
      <c r="E230" s="113"/>
      <c r="F230" s="55">
        <v>0</v>
      </c>
      <c r="G230" s="113"/>
      <c r="H230" s="55">
        <v>0</v>
      </c>
      <c r="I230" s="113"/>
      <c r="J230" s="22">
        <f t="shared" si="7"/>
        <v>0</v>
      </c>
      <c r="K230" s="113"/>
      <c r="L230" s="59">
        <f>J230/درآمد!$F$12</f>
        <v>0</v>
      </c>
      <c r="M230" s="113"/>
      <c r="N230" s="55">
        <v>0</v>
      </c>
      <c r="O230" s="113"/>
      <c r="P230" s="55">
        <v>0</v>
      </c>
      <c r="Q230" s="113"/>
      <c r="R230" s="55">
        <v>279651964</v>
      </c>
      <c r="S230" s="113"/>
      <c r="T230" s="22">
        <f t="shared" si="6"/>
        <v>279651964</v>
      </c>
      <c r="V230" s="108">
        <f>T230/درآمد!$F$12</f>
        <v>4.5185542430965997E-4</v>
      </c>
    </row>
    <row r="231" spans="1:22" ht="18.75" x14ac:dyDescent="0.2">
      <c r="A231" s="163" t="s">
        <v>548</v>
      </c>
      <c r="B231" s="163"/>
      <c r="D231" s="55">
        <v>0</v>
      </c>
      <c r="E231" s="113"/>
      <c r="F231" s="55">
        <v>0</v>
      </c>
      <c r="G231" s="113"/>
      <c r="H231" s="55">
        <v>0</v>
      </c>
      <c r="I231" s="113"/>
      <c r="J231" s="22">
        <f t="shared" si="7"/>
        <v>0</v>
      </c>
      <c r="K231" s="113"/>
      <c r="L231" s="59">
        <f>J231/درآمد!$F$12</f>
        <v>0</v>
      </c>
      <c r="M231" s="113"/>
      <c r="N231" s="55">
        <v>0</v>
      </c>
      <c r="O231" s="113"/>
      <c r="P231" s="55">
        <v>0</v>
      </c>
      <c r="Q231" s="113"/>
      <c r="R231" s="55">
        <v>381041853</v>
      </c>
      <c r="S231" s="113"/>
      <c r="T231" s="22">
        <f t="shared" si="6"/>
        <v>381041853</v>
      </c>
      <c r="V231" s="108">
        <f>T231/درآمد!$F$12</f>
        <v>6.1567895216732354E-4</v>
      </c>
    </row>
    <row r="232" spans="1:22" ht="18.75" x14ac:dyDescent="0.2">
      <c r="A232" s="163" t="s">
        <v>549</v>
      </c>
      <c r="B232" s="163"/>
      <c r="D232" s="55">
        <v>0</v>
      </c>
      <c r="E232" s="113"/>
      <c r="F232" s="55">
        <v>0</v>
      </c>
      <c r="G232" s="113"/>
      <c r="H232" s="55">
        <v>0</v>
      </c>
      <c r="I232" s="113"/>
      <c r="J232" s="22">
        <f t="shared" si="7"/>
        <v>0</v>
      </c>
      <c r="K232" s="113"/>
      <c r="L232" s="59">
        <f>J232/درآمد!$F$12</f>
        <v>0</v>
      </c>
      <c r="M232" s="113"/>
      <c r="N232" s="55">
        <v>0</v>
      </c>
      <c r="O232" s="113"/>
      <c r="P232" s="55">
        <v>0</v>
      </c>
      <c r="Q232" s="113"/>
      <c r="R232" s="55">
        <v>32595605</v>
      </c>
      <c r="S232" s="113"/>
      <c r="T232" s="22">
        <f t="shared" si="6"/>
        <v>32595605</v>
      </c>
      <c r="V232" s="108">
        <f>T232/درآمد!$F$12</f>
        <v>5.2667253672157562E-5</v>
      </c>
    </row>
    <row r="233" spans="1:22" ht="18.75" x14ac:dyDescent="0.2">
      <c r="A233" s="163" t="s">
        <v>550</v>
      </c>
      <c r="B233" s="163"/>
      <c r="D233" s="55">
        <v>0</v>
      </c>
      <c r="E233" s="113"/>
      <c r="F233" s="55">
        <v>0</v>
      </c>
      <c r="G233" s="113"/>
      <c r="H233" s="55">
        <v>0</v>
      </c>
      <c r="I233" s="113"/>
      <c r="J233" s="22">
        <f t="shared" si="7"/>
        <v>0</v>
      </c>
      <c r="K233" s="113"/>
      <c r="L233" s="59">
        <f>J233/درآمد!$F$12</f>
        <v>0</v>
      </c>
      <c r="M233" s="113"/>
      <c r="N233" s="55">
        <v>0</v>
      </c>
      <c r="O233" s="113"/>
      <c r="P233" s="55">
        <v>0</v>
      </c>
      <c r="Q233" s="113"/>
      <c r="R233" s="55">
        <v>319054300</v>
      </c>
      <c r="S233" s="113"/>
      <c r="T233" s="22">
        <f t="shared" si="6"/>
        <v>319054300</v>
      </c>
      <c r="V233" s="108">
        <f>T233/درآمد!$F$12</f>
        <v>5.1552084255815042E-4</v>
      </c>
    </row>
    <row r="234" spans="1:22" ht="18.75" x14ac:dyDescent="0.2">
      <c r="A234" s="163" t="s">
        <v>551</v>
      </c>
      <c r="B234" s="163"/>
      <c r="D234" s="55">
        <v>0</v>
      </c>
      <c r="E234" s="113"/>
      <c r="F234" s="55">
        <v>0</v>
      </c>
      <c r="G234" s="113"/>
      <c r="H234" s="55">
        <v>0</v>
      </c>
      <c r="I234" s="113"/>
      <c r="J234" s="22">
        <f t="shared" si="7"/>
        <v>0</v>
      </c>
      <c r="K234" s="113"/>
      <c r="L234" s="59">
        <f>J234/درآمد!$F$12</f>
        <v>0</v>
      </c>
      <c r="M234" s="113"/>
      <c r="N234" s="55">
        <v>0</v>
      </c>
      <c r="O234" s="113"/>
      <c r="P234" s="55">
        <v>0</v>
      </c>
      <c r="Q234" s="113"/>
      <c r="R234" s="55">
        <v>39950774</v>
      </c>
      <c r="S234" s="113"/>
      <c r="T234" s="22">
        <f t="shared" si="6"/>
        <v>39950774</v>
      </c>
      <c r="V234" s="108">
        <f>T234/درآمد!$F$12</f>
        <v>6.4551572172292455E-5</v>
      </c>
    </row>
    <row r="235" spans="1:22" ht="18.75" x14ac:dyDescent="0.2">
      <c r="A235" s="163" t="s">
        <v>552</v>
      </c>
      <c r="B235" s="163"/>
      <c r="D235" s="55">
        <v>0</v>
      </c>
      <c r="E235" s="113"/>
      <c r="F235" s="55">
        <v>0</v>
      </c>
      <c r="G235" s="113"/>
      <c r="H235" s="55">
        <v>0</v>
      </c>
      <c r="I235" s="113"/>
      <c r="J235" s="22">
        <f t="shared" si="7"/>
        <v>0</v>
      </c>
      <c r="K235" s="113"/>
      <c r="L235" s="59">
        <f>J235/درآمد!$F$12</f>
        <v>0</v>
      </c>
      <c r="M235" s="113"/>
      <c r="N235" s="55">
        <v>0</v>
      </c>
      <c r="O235" s="113"/>
      <c r="P235" s="55">
        <v>0</v>
      </c>
      <c r="Q235" s="113"/>
      <c r="R235" s="55">
        <v>3071351860</v>
      </c>
      <c r="S235" s="113"/>
      <c r="T235" s="22">
        <f t="shared" si="6"/>
        <v>3071351860</v>
      </c>
      <c r="V235" s="108">
        <f>T235/درآمد!$F$12</f>
        <v>4.9626220322363385E-3</v>
      </c>
    </row>
    <row r="236" spans="1:22" ht="18.75" x14ac:dyDescent="0.2">
      <c r="A236" s="163" t="s">
        <v>553</v>
      </c>
      <c r="B236" s="163"/>
      <c r="D236" s="55">
        <v>0</v>
      </c>
      <c r="E236" s="113"/>
      <c r="F236" s="55">
        <v>0</v>
      </c>
      <c r="G236" s="113"/>
      <c r="H236" s="55">
        <v>0</v>
      </c>
      <c r="I236" s="113"/>
      <c r="J236" s="22">
        <f t="shared" si="7"/>
        <v>0</v>
      </c>
      <c r="K236" s="113"/>
      <c r="L236" s="59">
        <f>J236/درآمد!$F$12</f>
        <v>0</v>
      </c>
      <c r="M236" s="113"/>
      <c r="N236" s="55">
        <v>0</v>
      </c>
      <c r="O236" s="113"/>
      <c r="P236" s="55">
        <v>0</v>
      </c>
      <c r="Q236" s="113"/>
      <c r="R236" s="55">
        <v>1725687726</v>
      </c>
      <c r="S236" s="113"/>
      <c r="T236" s="22">
        <f t="shared" si="6"/>
        <v>1725687726</v>
      </c>
      <c r="V236" s="108">
        <f>T236/درآمد!$F$12</f>
        <v>2.7883278504623778E-3</v>
      </c>
    </row>
    <row r="237" spans="1:22" ht="18.75" x14ac:dyDescent="0.2">
      <c r="A237" s="163" t="s">
        <v>554</v>
      </c>
      <c r="B237" s="163"/>
      <c r="D237" s="55">
        <v>0</v>
      </c>
      <c r="E237" s="113"/>
      <c r="F237" s="55">
        <v>0</v>
      </c>
      <c r="G237" s="113"/>
      <c r="H237" s="55">
        <v>0</v>
      </c>
      <c r="I237" s="113"/>
      <c r="J237" s="22">
        <f t="shared" si="7"/>
        <v>0</v>
      </c>
      <c r="K237" s="113"/>
      <c r="L237" s="59">
        <f>J237/درآمد!$F$12</f>
        <v>0</v>
      </c>
      <c r="M237" s="113"/>
      <c r="N237" s="55">
        <v>0</v>
      </c>
      <c r="O237" s="113"/>
      <c r="P237" s="55">
        <v>0</v>
      </c>
      <c r="Q237" s="113"/>
      <c r="R237" s="55">
        <v>1439629</v>
      </c>
      <c r="S237" s="113"/>
      <c r="T237" s="22">
        <f t="shared" si="6"/>
        <v>1439629</v>
      </c>
      <c r="V237" s="108">
        <f>T237/درآمد!$F$12</f>
        <v>2.3261205225917581E-6</v>
      </c>
    </row>
    <row r="238" spans="1:22" ht="18.75" x14ac:dyDescent="0.2">
      <c r="A238" s="163" t="s">
        <v>555</v>
      </c>
      <c r="B238" s="163"/>
      <c r="D238" s="55">
        <v>0</v>
      </c>
      <c r="E238" s="113"/>
      <c r="F238" s="55">
        <v>0</v>
      </c>
      <c r="G238" s="113"/>
      <c r="H238" s="55">
        <v>0</v>
      </c>
      <c r="I238" s="113"/>
      <c r="J238" s="22">
        <f t="shared" si="7"/>
        <v>0</v>
      </c>
      <c r="K238" s="113"/>
      <c r="L238" s="59">
        <f>J238/درآمد!$F$12</f>
        <v>0</v>
      </c>
      <c r="M238" s="113"/>
      <c r="N238" s="55">
        <v>0</v>
      </c>
      <c r="O238" s="113"/>
      <c r="P238" s="55">
        <v>0</v>
      </c>
      <c r="Q238" s="113"/>
      <c r="R238" s="55">
        <v>18000</v>
      </c>
      <c r="S238" s="113"/>
      <c r="T238" s="22">
        <f t="shared" si="6"/>
        <v>18000</v>
      </c>
      <c r="V238" s="108">
        <f>T238/درآمد!$F$12</f>
        <v>2.9083999701764581E-8</v>
      </c>
    </row>
    <row r="239" spans="1:22" ht="18.75" x14ac:dyDescent="0.2">
      <c r="A239" s="163" t="s">
        <v>556</v>
      </c>
      <c r="B239" s="163"/>
      <c r="D239" s="55">
        <v>0</v>
      </c>
      <c r="E239" s="113"/>
      <c r="F239" s="55">
        <v>0</v>
      </c>
      <c r="G239" s="113"/>
      <c r="H239" s="55">
        <v>0</v>
      </c>
      <c r="I239" s="113"/>
      <c r="J239" s="22">
        <f t="shared" si="7"/>
        <v>0</v>
      </c>
      <c r="K239" s="113"/>
      <c r="L239" s="59">
        <f>J239/درآمد!$F$12</f>
        <v>0</v>
      </c>
      <c r="M239" s="113"/>
      <c r="N239" s="55">
        <v>0</v>
      </c>
      <c r="O239" s="113"/>
      <c r="P239" s="55">
        <v>0</v>
      </c>
      <c r="Q239" s="113"/>
      <c r="R239" s="55">
        <v>32421297</v>
      </c>
      <c r="S239" s="113"/>
      <c r="T239" s="22">
        <f t="shared" si="6"/>
        <v>32421297</v>
      </c>
      <c r="V239" s="108">
        <f>T239/درآمد!$F$12</f>
        <v>5.238561068215672E-5</v>
      </c>
    </row>
    <row r="240" spans="1:22" ht="18.75" x14ac:dyDescent="0.2">
      <c r="A240" s="163" t="s">
        <v>557</v>
      </c>
      <c r="B240" s="163"/>
      <c r="D240" s="55">
        <v>0</v>
      </c>
      <c r="E240" s="113"/>
      <c r="F240" s="55">
        <v>0</v>
      </c>
      <c r="G240" s="113"/>
      <c r="H240" s="55">
        <v>0</v>
      </c>
      <c r="I240" s="113"/>
      <c r="J240" s="22">
        <f t="shared" si="7"/>
        <v>0</v>
      </c>
      <c r="K240" s="113"/>
      <c r="L240" s="59">
        <f>J240/درآمد!$F$12</f>
        <v>0</v>
      </c>
      <c r="M240" s="113"/>
      <c r="N240" s="55">
        <v>0</v>
      </c>
      <c r="O240" s="113"/>
      <c r="P240" s="55">
        <v>0</v>
      </c>
      <c r="Q240" s="113"/>
      <c r="R240" s="55">
        <v>4054157</v>
      </c>
      <c r="S240" s="113"/>
      <c r="T240" s="22">
        <f t="shared" si="6"/>
        <v>4054157</v>
      </c>
      <c r="V240" s="108">
        <f>T240/درآمد!$F$12</f>
        <v>6.5506167210503777E-6</v>
      </c>
    </row>
    <row r="241" spans="1:22" ht="18.75" x14ac:dyDescent="0.2">
      <c r="A241" s="163" t="s">
        <v>558</v>
      </c>
      <c r="B241" s="163"/>
      <c r="D241" s="55">
        <v>0</v>
      </c>
      <c r="E241" s="113"/>
      <c r="F241" s="55">
        <v>0</v>
      </c>
      <c r="G241" s="113"/>
      <c r="H241" s="55">
        <v>0</v>
      </c>
      <c r="I241" s="113"/>
      <c r="J241" s="22">
        <f t="shared" si="7"/>
        <v>0</v>
      </c>
      <c r="K241" s="113"/>
      <c r="L241" s="59">
        <f>J241/درآمد!$F$12</f>
        <v>0</v>
      </c>
      <c r="M241" s="113"/>
      <c r="N241" s="55">
        <v>0</v>
      </c>
      <c r="O241" s="113"/>
      <c r="P241" s="55">
        <v>0</v>
      </c>
      <c r="Q241" s="113"/>
      <c r="R241" s="55">
        <v>2364422467</v>
      </c>
      <c r="S241" s="113"/>
      <c r="T241" s="22">
        <f t="shared" si="6"/>
        <v>2364422467</v>
      </c>
      <c r="V241" s="108">
        <f>T241/درآمد!$F$12</f>
        <v>3.8203812402818598E-3</v>
      </c>
    </row>
    <row r="242" spans="1:22" ht="18.75" x14ac:dyDescent="0.2">
      <c r="A242" s="163" t="s">
        <v>559</v>
      </c>
      <c r="B242" s="163"/>
      <c r="D242" s="55">
        <v>0</v>
      </c>
      <c r="E242" s="113"/>
      <c r="F242" s="55">
        <v>0</v>
      </c>
      <c r="G242" s="113"/>
      <c r="H242" s="55">
        <v>0</v>
      </c>
      <c r="I242" s="113"/>
      <c r="J242" s="22">
        <f t="shared" si="7"/>
        <v>0</v>
      </c>
      <c r="K242" s="113"/>
      <c r="L242" s="59">
        <f>J242/درآمد!$F$12</f>
        <v>0</v>
      </c>
      <c r="M242" s="113"/>
      <c r="N242" s="55">
        <v>0</v>
      </c>
      <c r="O242" s="113"/>
      <c r="P242" s="55">
        <v>0</v>
      </c>
      <c r="Q242" s="113"/>
      <c r="R242" s="55">
        <v>19833660</v>
      </c>
      <c r="S242" s="113"/>
      <c r="T242" s="22">
        <f t="shared" si="6"/>
        <v>19833660</v>
      </c>
      <c r="V242" s="108">
        <f>T242/درآمد!$F$12</f>
        <v>3.2046786751383339E-5</v>
      </c>
    </row>
    <row r="243" spans="1:22" ht="18.75" x14ac:dyDescent="0.2">
      <c r="A243" s="163" t="s">
        <v>560</v>
      </c>
      <c r="B243" s="163"/>
      <c r="D243" s="55">
        <v>0</v>
      </c>
      <c r="E243" s="113"/>
      <c r="F243" s="55">
        <v>0</v>
      </c>
      <c r="G243" s="113"/>
      <c r="H243" s="55">
        <v>0</v>
      </c>
      <c r="I243" s="113"/>
      <c r="J243" s="22">
        <f t="shared" si="7"/>
        <v>0</v>
      </c>
      <c r="K243" s="113"/>
      <c r="L243" s="59">
        <f>J243/درآمد!$F$12</f>
        <v>0</v>
      </c>
      <c r="M243" s="113"/>
      <c r="N243" s="55">
        <v>0</v>
      </c>
      <c r="O243" s="113"/>
      <c r="P243" s="55">
        <v>0</v>
      </c>
      <c r="Q243" s="113"/>
      <c r="R243" s="55">
        <v>91545102</v>
      </c>
      <c r="S243" s="113"/>
      <c r="T243" s="22">
        <f t="shared" si="6"/>
        <v>91545102</v>
      </c>
      <c r="V243" s="108">
        <f>T243/درآمد!$F$12</f>
        <v>1.4791653995922268E-4</v>
      </c>
    </row>
    <row r="244" spans="1:22" ht="18.75" x14ac:dyDescent="0.2">
      <c r="A244" s="163" t="s">
        <v>561</v>
      </c>
      <c r="B244" s="163"/>
      <c r="D244" s="55">
        <v>0</v>
      </c>
      <c r="E244" s="113"/>
      <c r="F244" s="55">
        <v>0</v>
      </c>
      <c r="G244" s="113"/>
      <c r="H244" s="55">
        <v>0</v>
      </c>
      <c r="I244" s="113"/>
      <c r="J244" s="22">
        <f t="shared" si="7"/>
        <v>0</v>
      </c>
      <c r="K244" s="113"/>
      <c r="L244" s="59">
        <f>J244/درآمد!$F$12</f>
        <v>0</v>
      </c>
      <c r="M244" s="113"/>
      <c r="N244" s="55">
        <v>0</v>
      </c>
      <c r="O244" s="113"/>
      <c r="P244" s="55">
        <v>0</v>
      </c>
      <c r="Q244" s="113"/>
      <c r="R244" s="55">
        <v>351806517</v>
      </c>
      <c r="S244" s="113"/>
      <c r="T244" s="22">
        <f t="shared" si="6"/>
        <v>351806517</v>
      </c>
      <c r="V244" s="108">
        <f>T244/درآمد!$F$12</f>
        <v>5.684411464170465E-4</v>
      </c>
    </row>
    <row r="245" spans="1:22" ht="18.75" x14ac:dyDescent="0.2">
      <c r="A245" s="163" t="s">
        <v>562</v>
      </c>
      <c r="B245" s="163"/>
      <c r="D245" s="55">
        <v>0</v>
      </c>
      <c r="E245" s="113"/>
      <c r="F245" s="55">
        <v>0</v>
      </c>
      <c r="G245" s="113"/>
      <c r="H245" s="55">
        <v>0</v>
      </c>
      <c r="I245" s="113"/>
      <c r="J245" s="22">
        <f t="shared" si="7"/>
        <v>0</v>
      </c>
      <c r="K245" s="113"/>
      <c r="L245" s="59">
        <f>J245/درآمد!$F$12</f>
        <v>0</v>
      </c>
      <c r="M245" s="113"/>
      <c r="N245" s="55">
        <v>0</v>
      </c>
      <c r="O245" s="113"/>
      <c r="P245" s="55">
        <v>0</v>
      </c>
      <c r="Q245" s="113"/>
      <c r="R245" s="55">
        <v>625891691</v>
      </c>
      <c r="S245" s="113"/>
      <c r="T245" s="22">
        <f t="shared" si="6"/>
        <v>625891691</v>
      </c>
      <c r="V245" s="108">
        <f>T245/درآمد!$F$12</f>
        <v>1.011301875243385E-3</v>
      </c>
    </row>
    <row r="246" spans="1:22" ht="18.75" x14ac:dyDescent="0.2">
      <c r="A246" s="163" t="s">
        <v>563</v>
      </c>
      <c r="B246" s="163"/>
      <c r="D246" s="55">
        <v>0</v>
      </c>
      <c r="E246" s="113"/>
      <c r="F246" s="55">
        <v>0</v>
      </c>
      <c r="G246" s="113"/>
      <c r="H246" s="55">
        <v>0</v>
      </c>
      <c r="I246" s="113"/>
      <c r="J246" s="22">
        <f t="shared" si="7"/>
        <v>0</v>
      </c>
      <c r="K246" s="113"/>
      <c r="L246" s="59">
        <f>J246/درآمد!$F$12</f>
        <v>0</v>
      </c>
      <c r="M246" s="113"/>
      <c r="N246" s="55">
        <v>0</v>
      </c>
      <c r="O246" s="113"/>
      <c r="P246" s="55">
        <v>0</v>
      </c>
      <c r="Q246" s="113"/>
      <c r="R246" s="55">
        <v>2221885575</v>
      </c>
      <c r="S246" s="113"/>
      <c r="T246" s="22">
        <f t="shared" si="6"/>
        <v>2221885575</v>
      </c>
      <c r="V246" s="108">
        <f>T246/درآمد!$F$12</f>
        <v>3.5900733000363903E-3</v>
      </c>
    </row>
    <row r="247" spans="1:22" ht="18.75" x14ac:dyDescent="0.2">
      <c r="A247" s="163" t="s">
        <v>564</v>
      </c>
      <c r="B247" s="163"/>
      <c r="D247" s="55">
        <v>0</v>
      </c>
      <c r="E247" s="113"/>
      <c r="F247" s="55">
        <v>0</v>
      </c>
      <c r="G247" s="113"/>
      <c r="H247" s="55">
        <v>0</v>
      </c>
      <c r="I247" s="113"/>
      <c r="J247" s="22">
        <f t="shared" si="7"/>
        <v>0</v>
      </c>
      <c r="K247" s="113"/>
      <c r="L247" s="59">
        <f>J247/درآمد!$F$12</f>
        <v>0</v>
      </c>
      <c r="M247" s="113"/>
      <c r="N247" s="55">
        <v>0</v>
      </c>
      <c r="O247" s="113"/>
      <c r="P247" s="55">
        <v>0</v>
      </c>
      <c r="Q247" s="113"/>
      <c r="R247" s="55">
        <v>697411776</v>
      </c>
      <c r="S247" s="113"/>
      <c r="T247" s="22">
        <f t="shared" si="6"/>
        <v>697411776</v>
      </c>
      <c r="V247" s="108">
        <f>T247/درآمد!$F$12</f>
        <v>1.1268624380661727E-3</v>
      </c>
    </row>
    <row r="248" spans="1:22" ht="18.75" x14ac:dyDescent="0.2">
      <c r="A248" s="163" t="s">
        <v>565</v>
      </c>
      <c r="B248" s="163"/>
      <c r="D248" s="55">
        <v>0</v>
      </c>
      <c r="E248" s="113"/>
      <c r="F248" s="55">
        <v>0</v>
      </c>
      <c r="G248" s="113"/>
      <c r="H248" s="55">
        <v>0</v>
      </c>
      <c r="I248" s="113"/>
      <c r="J248" s="22">
        <f t="shared" si="7"/>
        <v>0</v>
      </c>
      <c r="K248" s="113"/>
      <c r="L248" s="59">
        <f>J248/درآمد!$F$12</f>
        <v>0</v>
      </c>
      <c r="M248" s="113"/>
      <c r="N248" s="55">
        <v>0</v>
      </c>
      <c r="O248" s="113"/>
      <c r="P248" s="55">
        <v>0</v>
      </c>
      <c r="Q248" s="113"/>
      <c r="R248" s="55">
        <v>47539126</v>
      </c>
      <c r="S248" s="113"/>
      <c r="T248" s="22">
        <f t="shared" si="6"/>
        <v>47539126</v>
      </c>
      <c r="V248" s="108">
        <f>T248/درآمد!$F$12</f>
        <v>7.6812662578119387E-5</v>
      </c>
    </row>
    <row r="249" spans="1:22" ht="18.75" x14ac:dyDescent="0.2">
      <c r="A249" s="163" t="s">
        <v>566</v>
      </c>
      <c r="B249" s="163"/>
      <c r="D249" s="55">
        <v>0</v>
      </c>
      <c r="E249" s="113"/>
      <c r="F249" s="55">
        <v>0</v>
      </c>
      <c r="G249" s="113"/>
      <c r="H249" s="55">
        <v>0</v>
      </c>
      <c r="I249" s="113"/>
      <c r="J249" s="22">
        <f t="shared" si="7"/>
        <v>0</v>
      </c>
      <c r="K249" s="113"/>
      <c r="L249" s="59">
        <f>J249/درآمد!$F$12</f>
        <v>0</v>
      </c>
      <c r="M249" s="113"/>
      <c r="N249" s="55">
        <v>0</v>
      </c>
      <c r="O249" s="113"/>
      <c r="P249" s="55">
        <v>0</v>
      </c>
      <c r="Q249" s="113"/>
      <c r="R249" s="55">
        <v>337281204</v>
      </c>
      <c r="S249" s="113"/>
      <c r="T249" s="22">
        <f t="shared" si="6"/>
        <v>337281204</v>
      </c>
      <c r="V249" s="108">
        <f>T249/درآمد!$F$12</f>
        <v>5.4497146869704439E-4</v>
      </c>
    </row>
    <row r="250" spans="1:22" ht="18.75" x14ac:dyDescent="0.2">
      <c r="A250" s="163" t="s">
        <v>567</v>
      </c>
      <c r="B250" s="163"/>
      <c r="D250" s="55">
        <v>0</v>
      </c>
      <c r="E250" s="113"/>
      <c r="F250" s="55">
        <v>0</v>
      </c>
      <c r="G250" s="113"/>
      <c r="H250" s="55">
        <v>0</v>
      </c>
      <c r="I250" s="113"/>
      <c r="J250" s="22">
        <f t="shared" si="7"/>
        <v>0</v>
      </c>
      <c r="K250" s="113"/>
      <c r="L250" s="59">
        <f>J250/درآمد!$F$12</f>
        <v>0</v>
      </c>
      <c r="M250" s="113"/>
      <c r="N250" s="55">
        <v>0</v>
      </c>
      <c r="O250" s="113"/>
      <c r="P250" s="55">
        <v>0</v>
      </c>
      <c r="Q250" s="113"/>
      <c r="R250" s="55">
        <v>3997515367</v>
      </c>
      <c r="S250" s="113"/>
      <c r="T250" s="22">
        <f t="shared" si="6"/>
        <v>3997515367</v>
      </c>
      <c r="V250" s="108">
        <f>T250/درآمد!$F$12</f>
        <v>6.459096430090407E-3</v>
      </c>
    </row>
    <row r="251" spans="1:22" ht="18.75" x14ac:dyDescent="0.2">
      <c r="A251" s="163" t="s">
        <v>568</v>
      </c>
      <c r="B251" s="163"/>
      <c r="D251" s="55">
        <v>0</v>
      </c>
      <c r="E251" s="113"/>
      <c r="F251" s="55">
        <v>0</v>
      </c>
      <c r="G251" s="113"/>
      <c r="H251" s="55">
        <v>0</v>
      </c>
      <c r="I251" s="113"/>
      <c r="J251" s="22">
        <f t="shared" si="7"/>
        <v>0</v>
      </c>
      <c r="K251" s="113"/>
      <c r="L251" s="59">
        <f>J251/درآمد!$F$12</f>
        <v>0</v>
      </c>
      <c r="M251" s="113"/>
      <c r="N251" s="55">
        <v>0</v>
      </c>
      <c r="O251" s="113"/>
      <c r="P251" s="55">
        <v>0</v>
      </c>
      <c r="Q251" s="113"/>
      <c r="R251" s="55">
        <v>412295378</v>
      </c>
      <c r="S251" s="113"/>
      <c r="T251" s="22">
        <f t="shared" si="6"/>
        <v>412295378</v>
      </c>
      <c r="V251" s="108">
        <f>T251/درآمد!$F$12</f>
        <v>6.6617770282171749E-4</v>
      </c>
    </row>
    <row r="252" spans="1:22" ht="18.75" x14ac:dyDescent="0.2">
      <c r="A252" s="163" t="s">
        <v>569</v>
      </c>
      <c r="B252" s="163"/>
      <c r="D252" s="55">
        <v>0</v>
      </c>
      <c r="E252" s="113"/>
      <c r="F252" s="55">
        <v>0</v>
      </c>
      <c r="G252" s="113"/>
      <c r="H252" s="55">
        <v>0</v>
      </c>
      <c r="I252" s="113"/>
      <c r="J252" s="22">
        <f t="shared" si="7"/>
        <v>0</v>
      </c>
      <c r="K252" s="113"/>
      <c r="L252" s="59">
        <f>J252/درآمد!$F$12</f>
        <v>0</v>
      </c>
      <c r="M252" s="113"/>
      <c r="N252" s="55">
        <v>0</v>
      </c>
      <c r="O252" s="113"/>
      <c r="P252" s="55">
        <v>0</v>
      </c>
      <c r="Q252" s="113"/>
      <c r="R252" s="55">
        <v>2616006358</v>
      </c>
      <c r="S252" s="113"/>
      <c r="T252" s="22">
        <f t="shared" si="6"/>
        <v>2616006358</v>
      </c>
      <c r="V252" s="108">
        <f>T252/درآمد!$F$12</f>
        <v>4.2268848964381253E-3</v>
      </c>
    </row>
    <row r="253" spans="1:22" ht="18.75" x14ac:dyDescent="0.2">
      <c r="A253" s="163" t="s">
        <v>570</v>
      </c>
      <c r="B253" s="163"/>
      <c r="D253" s="55">
        <v>0</v>
      </c>
      <c r="E253" s="113"/>
      <c r="F253" s="55">
        <v>0</v>
      </c>
      <c r="G253" s="113"/>
      <c r="H253" s="55">
        <v>0</v>
      </c>
      <c r="I253" s="113"/>
      <c r="J253" s="22">
        <f t="shared" si="7"/>
        <v>0</v>
      </c>
      <c r="K253" s="113"/>
      <c r="L253" s="59">
        <f>J253/درآمد!$F$12</f>
        <v>0</v>
      </c>
      <c r="M253" s="113"/>
      <c r="N253" s="55">
        <v>0</v>
      </c>
      <c r="O253" s="113"/>
      <c r="P253" s="55">
        <v>0</v>
      </c>
      <c r="Q253" s="113"/>
      <c r="R253" s="55">
        <v>3830111134</v>
      </c>
      <c r="S253" s="113"/>
      <c r="T253" s="22">
        <f t="shared" si="6"/>
        <v>3830111134</v>
      </c>
      <c r="V253" s="108">
        <f>T253/درآمد!$F$12</f>
        <v>6.1886083932767332E-3</v>
      </c>
    </row>
    <row r="254" spans="1:22" ht="18.75" x14ac:dyDescent="0.2">
      <c r="A254" s="163" t="s">
        <v>320</v>
      </c>
      <c r="B254" s="163"/>
      <c r="D254" s="55">
        <v>0</v>
      </c>
      <c r="E254" s="113"/>
      <c r="F254" s="55">
        <v>0</v>
      </c>
      <c r="G254" s="113"/>
      <c r="H254" s="55">
        <v>0</v>
      </c>
      <c r="I254" s="113"/>
      <c r="J254" s="22">
        <f t="shared" si="7"/>
        <v>0</v>
      </c>
      <c r="K254" s="113"/>
      <c r="L254" s="59">
        <f>J254/درآمد!$F$12</f>
        <v>0</v>
      </c>
      <c r="M254" s="113"/>
      <c r="N254" s="55">
        <v>0</v>
      </c>
      <c r="O254" s="113"/>
      <c r="P254" s="55">
        <v>0</v>
      </c>
      <c r="Q254" s="113"/>
      <c r="R254" s="55">
        <v>36255649465</v>
      </c>
      <c r="S254" s="113"/>
      <c r="T254" s="22">
        <f t="shared" si="6"/>
        <v>36255649465</v>
      </c>
      <c r="V254" s="108">
        <f>T254/درآمد!$F$12</f>
        <v>5.8581072123741182E-2</v>
      </c>
    </row>
    <row r="255" spans="1:22" ht="18.75" x14ac:dyDescent="0.2">
      <c r="A255" s="163" t="s">
        <v>571</v>
      </c>
      <c r="B255" s="163"/>
      <c r="D255" s="55">
        <v>0</v>
      </c>
      <c r="E255" s="113"/>
      <c r="F255" s="55">
        <v>0</v>
      </c>
      <c r="G255" s="113"/>
      <c r="H255" s="55">
        <v>0</v>
      </c>
      <c r="I255" s="113"/>
      <c r="J255" s="22">
        <f t="shared" si="7"/>
        <v>0</v>
      </c>
      <c r="K255" s="113"/>
      <c r="L255" s="59">
        <f>J255/درآمد!$F$12</f>
        <v>0</v>
      </c>
      <c r="M255" s="113"/>
      <c r="N255" s="55">
        <v>0</v>
      </c>
      <c r="O255" s="113"/>
      <c r="P255" s="55">
        <v>0</v>
      </c>
      <c r="Q255" s="113"/>
      <c r="R255" s="55">
        <v>2184129107</v>
      </c>
      <c r="S255" s="113"/>
      <c r="T255" s="22">
        <f t="shared" si="6"/>
        <v>2184129107</v>
      </c>
      <c r="V255" s="108">
        <f>T255/درآمد!$F$12</f>
        <v>3.5290672387001858E-3</v>
      </c>
    </row>
    <row r="256" spans="1:22" ht="18.75" x14ac:dyDescent="0.2">
      <c r="A256" s="163" t="s">
        <v>572</v>
      </c>
      <c r="B256" s="163"/>
      <c r="D256" s="55">
        <v>0</v>
      </c>
      <c r="E256" s="113"/>
      <c r="F256" s="55">
        <v>0</v>
      </c>
      <c r="G256" s="113"/>
      <c r="H256" s="55">
        <v>0</v>
      </c>
      <c r="I256" s="113"/>
      <c r="J256" s="22">
        <f t="shared" si="7"/>
        <v>0</v>
      </c>
      <c r="K256" s="113"/>
      <c r="L256" s="59">
        <f>J256/درآمد!$F$12</f>
        <v>0</v>
      </c>
      <c r="M256" s="113"/>
      <c r="N256" s="55">
        <v>0</v>
      </c>
      <c r="O256" s="113"/>
      <c r="P256" s="55">
        <v>0</v>
      </c>
      <c r="Q256" s="113"/>
      <c r="R256" s="55">
        <v>331626677</v>
      </c>
      <c r="S256" s="113"/>
      <c r="T256" s="22">
        <f t="shared" si="6"/>
        <v>331626677</v>
      </c>
      <c r="V256" s="108">
        <f>T256/درآمد!$F$12</f>
        <v>5.3583500972028775E-4</v>
      </c>
    </row>
    <row r="257" spans="1:22" ht="18.75" x14ac:dyDescent="0.2">
      <c r="A257" s="163" t="s">
        <v>573</v>
      </c>
      <c r="B257" s="163"/>
      <c r="D257" s="55">
        <v>0</v>
      </c>
      <c r="E257" s="113"/>
      <c r="F257" s="55">
        <v>0</v>
      </c>
      <c r="G257" s="113"/>
      <c r="H257" s="55">
        <v>0</v>
      </c>
      <c r="I257" s="113"/>
      <c r="J257" s="22">
        <f t="shared" si="7"/>
        <v>0</v>
      </c>
      <c r="K257" s="113"/>
      <c r="L257" s="59">
        <f>J257/درآمد!$F$12</f>
        <v>0</v>
      </c>
      <c r="M257" s="113"/>
      <c r="N257" s="55">
        <v>0</v>
      </c>
      <c r="O257" s="113"/>
      <c r="P257" s="55">
        <v>0</v>
      </c>
      <c r="Q257" s="113"/>
      <c r="R257" s="55">
        <v>429056866</v>
      </c>
      <c r="S257" s="113"/>
      <c r="T257" s="22">
        <f t="shared" si="6"/>
        <v>429056866</v>
      </c>
      <c r="V257" s="108">
        <f>T257/درآمد!$F$12</f>
        <v>6.9326054237689146E-4</v>
      </c>
    </row>
    <row r="258" spans="1:22" ht="18.75" x14ac:dyDescent="0.2">
      <c r="A258" s="163" t="s">
        <v>574</v>
      </c>
      <c r="B258" s="163"/>
      <c r="D258" s="55">
        <v>0</v>
      </c>
      <c r="E258" s="113"/>
      <c r="F258" s="55">
        <v>0</v>
      </c>
      <c r="G258" s="113"/>
      <c r="H258" s="55">
        <v>0</v>
      </c>
      <c r="I258" s="113"/>
      <c r="J258" s="22">
        <f t="shared" si="7"/>
        <v>0</v>
      </c>
      <c r="K258" s="113"/>
      <c r="L258" s="59">
        <f>J258/درآمد!$F$12</f>
        <v>0</v>
      </c>
      <c r="M258" s="113"/>
      <c r="N258" s="55">
        <v>0</v>
      </c>
      <c r="O258" s="113"/>
      <c r="P258" s="55">
        <v>0</v>
      </c>
      <c r="Q258" s="113"/>
      <c r="R258" s="55">
        <v>232824</v>
      </c>
      <c r="S258" s="113"/>
      <c r="T258" s="22">
        <f t="shared" si="6"/>
        <v>232824</v>
      </c>
      <c r="V258" s="108">
        <f>T258/درآمد!$F$12</f>
        <v>3.7619184147575759E-7</v>
      </c>
    </row>
    <row r="259" spans="1:22" ht="18.75" x14ac:dyDescent="0.2">
      <c r="A259" s="163" t="s">
        <v>575</v>
      </c>
      <c r="B259" s="163"/>
      <c r="D259" s="55">
        <v>0</v>
      </c>
      <c r="E259" s="113"/>
      <c r="F259" s="55">
        <v>0</v>
      </c>
      <c r="G259" s="113"/>
      <c r="H259" s="55">
        <v>0</v>
      </c>
      <c r="I259" s="113"/>
      <c r="J259" s="22">
        <f t="shared" si="7"/>
        <v>0</v>
      </c>
      <c r="K259" s="113"/>
      <c r="L259" s="59">
        <f>J259/درآمد!$F$12</f>
        <v>0</v>
      </c>
      <c r="M259" s="113"/>
      <c r="N259" s="55">
        <v>0</v>
      </c>
      <c r="O259" s="113"/>
      <c r="P259" s="55">
        <v>0</v>
      </c>
      <c r="Q259" s="113"/>
      <c r="R259" s="55">
        <v>55985580</v>
      </c>
      <c r="S259" s="113"/>
      <c r="T259" s="22">
        <f t="shared" si="6"/>
        <v>55985580</v>
      </c>
      <c r="V259" s="108">
        <f>T259/درآمد!$F$12</f>
        <v>9.0460255112395399E-5</v>
      </c>
    </row>
    <row r="260" spans="1:22" ht="18.75" x14ac:dyDescent="0.2">
      <c r="A260" s="163" t="s">
        <v>576</v>
      </c>
      <c r="B260" s="163"/>
      <c r="D260" s="55">
        <v>0</v>
      </c>
      <c r="E260" s="113"/>
      <c r="F260" s="55">
        <v>0</v>
      </c>
      <c r="G260" s="113"/>
      <c r="H260" s="55">
        <v>0</v>
      </c>
      <c r="I260" s="113"/>
      <c r="J260" s="22">
        <f t="shared" si="7"/>
        <v>0</v>
      </c>
      <c r="K260" s="113"/>
      <c r="L260" s="59">
        <f>J260/درآمد!$F$12</f>
        <v>0</v>
      </c>
      <c r="M260" s="113"/>
      <c r="N260" s="55">
        <v>0</v>
      </c>
      <c r="O260" s="113"/>
      <c r="P260" s="55">
        <v>0</v>
      </c>
      <c r="Q260" s="113"/>
      <c r="R260" s="55">
        <v>499872</v>
      </c>
      <c r="S260" s="113"/>
      <c r="T260" s="22">
        <f t="shared" si="6"/>
        <v>499872</v>
      </c>
      <c r="V260" s="108">
        <f>T260/درآمد!$F$12</f>
        <v>8.0768206105113692E-7</v>
      </c>
    </row>
    <row r="261" spans="1:22" ht="18.75" x14ac:dyDescent="0.2">
      <c r="A261" s="163" t="s">
        <v>577</v>
      </c>
      <c r="B261" s="163"/>
      <c r="D261" s="55">
        <v>0</v>
      </c>
      <c r="E261" s="113"/>
      <c r="F261" s="55">
        <v>0</v>
      </c>
      <c r="G261" s="113"/>
      <c r="H261" s="55">
        <v>0</v>
      </c>
      <c r="I261" s="113"/>
      <c r="J261" s="22">
        <f t="shared" si="7"/>
        <v>0</v>
      </c>
      <c r="K261" s="113"/>
      <c r="L261" s="59">
        <f>J261/درآمد!$F$12</f>
        <v>0</v>
      </c>
      <c r="M261" s="113"/>
      <c r="N261" s="55">
        <v>0</v>
      </c>
      <c r="O261" s="113"/>
      <c r="P261" s="55">
        <v>0</v>
      </c>
      <c r="Q261" s="113"/>
      <c r="R261" s="55">
        <v>2011763246</v>
      </c>
      <c r="S261" s="113"/>
      <c r="T261" s="22">
        <f t="shared" si="6"/>
        <v>2011763246</v>
      </c>
      <c r="V261" s="108">
        <f>T261/درآمد!$F$12</f>
        <v>3.2505623137047191E-3</v>
      </c>
    </row>
    <row r="262" spans="1:22" ht="18.75" x14ac:dyDescent="0.2">
      <c r="A262" s="163" t="s">
        <v>578</v>
      </c>
      <c r="B262" s="163"/>
      <c r="D262" s="55">
        <v>0</v>
      </c>
      <c r="E262" s="113"/>
      <c r="F262" s="55">
        <v>0</v>
      </c>
      <c r="G262" s="113"/>
      <c r="H262" s="55">
        <v>0</v>
      </c>
      <c r="I262" s="113"/>
      <c r="J262" s="22">
        <f t="shared" si="7"/>
        <v>0</v>
      </c>
      <c r="K262" s="113"/>
      <c r="L262" s="59">
        <f>J262/درآمد!$F$12</f>
        <v>0</v>
      </c>
      <c r="M262" s="113"/>
      <c r="N262" s="55">
        <v>0</v>
      </c>
      <c r="O262" s="113"/>
      <c r="P262" s="55">
        <v>0</v>
      </c>
      <c r="Q262" s="113"/>
      <c r="R262" s="55">
        <v>4979934</v>
      </c>
      <c r="S262" s="113"/>
      <c r="T262" s="22">
        <f t="shared" si="6"/>
        <v>4979934</v>
      </c>
      <c r="V262" s="108">
        <f>T262/درآمد!$F$12</f>
        <v>8.0464666094892948E-6</v>
      </c>
    </row>
    <row r="263" spans="1:22" ht="18.75" x14ac:dyDescent="0.2">
      <c r="A263" s="163" t="s">
        <v>579</v>
      </c>
      <c r="B263" s="163"/>
      <c r="D263" s="55">
        <v>0</v>
      </c>
      <c r="E263" s="113"/>
      <c r="F263" s="55">
        <v>0</v>
      </c>
      <c r="G263" s="113"/>
      <c r="H263" s="55">
        <v>0</v>
      </c>
      <c r="I263" s="113"/>
      <c r="J263" s="22">
        <f t="shared" si="7"/>
        <v>0</v>
      </c>
      <c r="K263" s="113"/>
      <c r="L263" s="59">
        <f>J263/درآمد!$F$12</f>
        <v>0</v>
      </c>
      <c r="M263" s="113"/>
      <c r="N263" s="55">
        <v>0</v>
      </c>
      <c r="O263" s="113"/>
      <c r="P263" s="55">
        <v>0</v>
      </c>
      <c r="Q263" s="113"/>
      <c r="R263" s="55">
        <v>4956872</v>
      </c>
      <c r="S263" s="113"/>
      <c r="T263" s="22">
        <f t="shared" si="6"/>
        <v>4956872</v>
      </c>
      <c r="V263" s="108">
        <f>T263/درآمد!$F$12</f>
        <v>8.009203542760289E-6</v>
      </c>
    </row>
    <row r="264" spans="1:22" ht="18.75" x14ac:dyDescent="0.2">
      <c r="A264" s="163" t="s">
        <v>580</v>
      </c>
      <c r="B264" s="163"/>
      <c r="D264" s="55">
        <v>0</v>
      </c>
      <c r="E264" s="113"/>
      <c r="F264" s="55">
        <v>0</v>
      </c>
      <c r="G264" s="113"/>
      <c r="H264" s="55">
        <v>0</v>
      </c>
      <c r="I264" s="113"/>
      <c r="J264" s="22">
        <f t="shared" si="7"/>
        <v>0</v>
      </c>
      <c r="K264" s="113"/>
      <c r="L264" s="59">
        <f>J264/درآمد!$F$12</f>
        <v>0</v>
      </c>
      <c r="M264" s="113"/>
      <c r="N264" s="55">
        <v>0</v>
      </c>
      <c r="O264" s="113"/>
      <c r="P264" s="55">
        <v>0</v>
      </c>
      <c r="Q264" s="113"/>
      <c r="R264" s="55">
        <v>25960523</v>
      </c>
      <c r="S264" s="113"/>
      <c r="T264" s="22">
        <f t="shared" si="6"/>
        <v>25960523</v>
      </c>
      <c r="V264" s="108">
        <f>T264/درآمد!$F$12</f>
        <v>4.1946435732758477E-5</v>
      </c>
    </row>
    <row r="265" spans="1:22" ht="18.75" x14ac:dyDescent="0.2">
      <c r="A265" s="163" t="s">
        <v>581</v>
      </c>
      <c r="B265" s="163"/>
      <c r="D265" s="55">
        <v>0</v>
      </c>
      <c r="E265" s="113"/>
      <c r="F265" s="55">
        <v>0</v>
      </c>
      <c r="G265" s="113"/>
      <c r="H265" s="55">
        <v>0</v>
      </c>
      <c r="I265" s="113"/>
      <c r="J265" s="22">
        <f t="shared" si="7"/>
        <v>0</v>
      </c>
      <c r="K265" s="113"/>
      <c r="L265" s="59">
        <f>J265/درآمد!$F$12</f>
        <v>0</v>
      </c>
      <c r="M265" s="113"/>
      <c r="N265" s="55">
        <v>0</v>
      </c>
      <c r="O265" s="113"/>
      <c r="P265" s="55">
        <v>0</v>
      </c>
      <c r="Q265" s="113"/>
      <c r="R265" s="55">
        <v>-3183135524</v>
      </c>
      <c r="S265" s="113"/>
      <c r="T265" s="22">
        <f t="shared" si="6"/>
        <v>-3183135524</v>
      </c>
      <c r="V265" s="108">
        <f>T265/درآمد!$F$12</f>
        <v>-5.1432395905940138E-3</v>
      </c>
    </row>
    <row r="266" spans="1:22" ht="18.75" x14ac:dyDescent="0.2">
      <c r="A266" s="163" t="s">
        <v>582</v>
      </c>
      <c r="B266" s="163"/>
      <c r="D266" s="55">
        <v>0</v>
      </c>
      <c r="E266" s="113"/>
      <c r="F266" s="55">
        <v>0</v>
      </c>
      <c r="G266" s="113"/>
      <c r="H266" s="55">
        <v>0</v>
      </c>
      <c r="I266" s="113"/>
      <c r="J266" s="22">
        <f t="shared" si="7"/>
        <v>0</v>
      </c>
      <c r="K266" s="113"/>
      <c r="L266" s="59">
        <f>J266/درآمد!$F$12</f>
        <v>0</v>
      </c>
      <c r="M266" s="113"/>
      <c r="N266" s="55">
        <v>0</v>
      </c>
      <c r="O266" s="113"/>
      <c r="P266" s="55">
        <v>0</v>
      </c>
      <c r="Q266" s="113"/>
      <c r="R266" s="55">
        <v>18828873801</v>
      </c>
      <c r="S266" s="113"/>
      <c r="T266" s="22">
        <f t="shared" si="6"/>
        <v>18828873801</v>
      </c>
      <c r="V266" s="108">
        <f>T266/درآمد!$F$12</f>
        <v>3.0423275556269273E-2</v>
      </c>
    </row>
    <row r="267" spans="1:22" ht="18.75" x14ac:dyDescent="0.2">
      <c r="A267" s="163" t="s">
        <v>583</v>
      </c>
      <c r="B267" s="163"/>
      <c r="D267" s="55">
        <v>0</v>
      </c>
      <c r="E267" s="113"/>
      <c r="F267" s="55">
        <v>0</v>
      </c>
      <c r="G267" s="113"/>
      <c r="H267" s="55">
        <v>0</v>
      </c>
      <c r="I267" s="113"/>
      <c r="J267" s="22">
        <f t="shared" si="7"/>
        <v>0</v>
      </c>
      <c r="K267" s="113"/>
      <c r="L267" s="59">
        <f>J267/درآمد!$F$12</f>
        <v>0</v>
      </c>
      <c r="M267" s="113"/>
      <c r="N267" s="55">
        <v>0</v>
      </c>
      <c r="O267" s="113"/>
      <c r="P267" s="55">
        <v>0</v>
      </c>
      <c r="Q267" s="113"/>
      <c r="R267" s="55">
        <v>766520732</v>
      </c>
      <c r="S267" s="113"/>
      <c r="T267" s="22">
        <f t="shared" si="6"/>
        <v>766520732</v>
      </c>
      <c r="V267" s="108">
        <f>T267/درآمد!$F$12</f>
        <v>1.2385271522713538E-3</v>
      </c>
    </row>
    <row r="268" spans="1:22" ht="18.75" x14ac:dyDescent="0.2">
      <c r="A268" s="163" t="s">
        <v>584</v>
      </c>
      <c r="B268" s="163"/>
      <c r="D268" s="55">
        <v>0</v>
      </c>
      <c r="E268" s="113"/>
      <c r="F268" s="55">
        <v>0</v>
      </c>
      <c r="G268" s="113"/>
      <c r="H268" s="55">
        <v>0</v>
      </c>
      <c r="I268" s="113"/>
      <c r="J268" s="22">
        <f t="shared" si="7"/>
        <v>0</v>
      </c>
      <c r="K268" s="113"/>
      <c r="L268" s="59">
        <f>J268/درآمد!$F$12</f>
        <v>0</v>
      </c>
      <c r="M268" s="113"/>
      <c r="N268" s="55">
        <v>0</v>
      </c>
      <c r="O268" s="113"/>
      <c r="P268" s="55">
        <v>0</v>
      </c>
      <c r="Q268" s="113"/>
      <c r="R268" s="55">
        <v>12124329</v>
      </c>
      <c r="S268" s="113"/>
      <c r="T268" s="22">
        <f t="shared" si="6"/>
        <v>12124329</v>
      </c>
      <c r="V268" s="108">
        <f>T268/درآمد!$F$12</f>
        <v>1.9590221167783093E-5</v>
      </c>
    </row>
    <row r="269" spans="1:22" ht="19.5" thickBot="1" x14ac:dyDescent="0.25">
      <c r="A269" s="186" t="s">
        <v>741</v>
      </c>
      <c r="B269" s="186"/>
      <c r="D269" s="24">
        <f>SUM(D187:D268)</f>
        <v>0</v>
      </c>
      <c r="E269" s="93"/>
      <c r="F269" s="24">
        <f>SUM(F187:F268)</f>
        <v>483732398354</v>
      </c>
      <c r="G269" s="93"/>
      <c r="H269" s="24">
        <f>SUM(H187:H268)</f>
        <v>-24311017236</v>
      </c>
      <c r="I269" s="93"/>
      <c r="J269" s="24">
        <f>SUM(J187:J268)</f>
        <v>459421381118</v>
      </c>
      <c r="K269" s="93"/>
      <c r="L269" s="61">
        <f>SUM(L187:L268)</f>
        <v>0.74232285063445469</v>
      </c>
      <c r="M269" s="93"/>
      <c r="N269" s="24">
        <f>SUM(N187:N268)</f>
        <v>157990443550</v>
      </c>
      <c r="O269" s="93"/>
      <c r="P269" s="24">
        <f>SUM(P187:P268)</f>
        <v>6561642109</v>
      </c>
      <c r="Q269" s="93"/>
      <c r="R269" s="24">
        <f>SUM(R187:R268)</f>
        <v>78827219152</v>
      </c>
      <c r="S269" s="93"/>
      <c r="T269" s="24">
        <f>SUM(T187:T268)</f>
        <v>243379304811</v>
      </c>
      <c r="V269" s="121">
        <f>SUM(V187:V268)</f>
        <v>42.091962389397153</v>
      </c>
    </row>
    <row r="270" spans="1:22" ht="19.5" thickTop="1" x14ac:dyDescent="0.2">
      <c r="A270" s="187">
        <v>10</v>
      </c>
      <c r="B270" s="187"/>
      <c r="C270" s="187"/>
      <c r="D270" s="187"/>
      <c r="E270" s="187"/>
      <c r="F270" s="187"/>
      <c r="G270" s="187"/>
      <c r="H270" s="187"/>
      <c r="I270" s="187"/>
      <c r="J270" s="187"/>
      <c r="K270" s="187"/>
      <c r="L270" s="187"/>
      <c r="M270" s="187"/>
      <c r="N270" s="187"/>
      <c r="O270" s="187"/>
      <c r="P270" s="187"/>
      <c r="Q270" s="187"/>
      <c r="R270" s="187"/>
      <c r="S270" s="187"/>
      <c r="T270" s="187"/>
      <c r="U270" s="187"/>
      <c r="V270" s="187"/>
    </row>
    <row r="271" spans="1:22" ht="21" x14ac:dyDescent="0.2">
      <c r="A271" s="176" t="s">
        <v>0</v>
      </c>
      <c r="B271" s="176"/>
      <c r="C271" s="176"/>
      <c r="D271" s="176"/>
      <c r="E271" s="176"/>
      <c r="F271" s="176"/>
      <c r="G271" s="176"/>
      <c r="H271" s="176"/>
      <c r="I271" s="176"/>
      <c r="J271" s="176"/>
      <c r="K271" s="176"/>
      <c r="L271" s="176"/>
      <c r="M271" s="176"/>
      <c r="N271" s="176"/>
      <c r="O271" s="176"/>
      <c r="P271" s="176"/>
      <c r="Q271" s="176"/>
      <c r="R271" s="176"/>
      <c r="S271" s="176"/>
      <c r="T271" s="176"/>
      <c r="U271" s="176"/>
      <c r="V271" s="176"/>
    </row>
    <row r="272" spans="1:22" ht="21" x14ac:dyDescent="0.2">
      <c r="A272" s="176" t="s">
        <v>296</v>
      </c>
      <c r="B272" s="176"/>
      <c r="C272" s="176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</row>
    <row r="273" spans="1:22" ht="21" x14ac:dyDescent="0.2">
      <c r="A273" s="176" t="s">
        <v>2</v>
      </c>
      <c r="B273" s="176"/>
      <c r="C273" s="176"/>
      <c r="D273" s="176"/>
      <c r="E273" s="176"/>
      <c r="F273" s="176"/>
      <c r="G273" s="176"/>
      <c r="H273" s="176"/>
      <c r="I273" s="176"/>
      <c r="J273" s="176"/>
      <c r="K273" s="176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</row>
    <row r="274" spans="1:22" ht="21" x14ac:dyDescent="0.2">
      <c r="A274" s="76" t="s">
        <v>311</v>
      </c>
      <c r="B274" s="111" t="s">
        <v>312</v>
      </c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9"/>
    </row>
    <row r="275" spans="1:22" ht="21" x14ac:dyDescent="0.2">
      <c r="D275" s="166" t="s">
        <v>313</v>
      </c>
      <c r="E275" s="166"/>
      <c r="F275" s="166"/>
      <c r="G275" s="166"/>
      <c r="H275" s="166"/>
      <c r="I275" s="166"/>
      <c r="J275" s="166"/>
      <c r="K275" s="166"/>
      <c r="L275" s="166"/>
      <c r="N275" s="166" t="s">
        <v>314</v>
      </c>
      <c r="O275" s="166"/>
      <c r="P275" s="166"/>
      <c r="Q275" s="166"/>
      <c r="R275" s="166"/>
      <c r="S275" s="166"/>
      <c r="T275" s="166"/>
      <c r="U275" s="166"/>
      <c r="V275" s="166"/>
    </row>
    <row r="276" spans="1:22" ht="31.5" x14ac:dyDescent="0.2">
      <c r="A276" s="166" t="s">
        <v>315</v>
      </c>
      <c r="B276" s="166"/>
      <c r="D276" s="2" t="s">
        <v>316</v>
      </c>
      <c r="F276" s="2" t="s">
        <v>317</v>
      </c>
      <c r="H276" s="2" t="s">
        <v>318</v>
      </c>
      <c r="J276" s="4" t="s">
        <v>283</v>
      </c>
      <c r="K276" s="112"/>
      <c r="L276" s="157" t="s">
        <v>301</v>
      </c>
      <c r="N276" s="2" t="s">
        <v>316</v>
      </c>
      <c r="P276" s="2" t="s">
        <v>317</v>
      </c>
      <c r="R276" s="2" t="s">
        <v>318</v>
      </c>
      <c r="T276" s="4" t="s">
        <v>283</v>
      </c>
      <c r="U276" s="112"/>
      <c r="V276" s="157" t="s">
        <v>301</v>
      </c>
    </row>
    <row r="277" spans="1:22" ht="18.75" x14ac:dyDescent="0.2">
      <c r="A277" s="189" t="s">
        <v>742</v>
      </c>
      <c r="B277" s="189"/>
      <c r="D277" s="55">
        <f>D269</f>
        <v>0</v>
      </c>
      <c r="E277" s="113"/>
      <c r="F277" s="55">
        <f>F269</f>
        <v>483732398354</v>
      </c>
      <c r="G277" s="113"/>
      <c r="H277" s="55">
        <f>H269</f>
        <v>-24311017236</v>
      </c>
      <c r="I277" s="113"/>
      <c r="J277" s="55">
        <f>J269</f>
        <v>459421381118</v>
      </c>
      <c r="K277" s="113"/>
      <c r="L277" s="62">
        <f>L269</f>
        <v>0.74232285063445469</v>
      </c>
      <c r="M277" s="113"/>
      <c r="N277" s="55">
        <f>N269</f>
        <v>157990443550</v>
      </c>
      <c r="O277" s="113"/>
      <c r="P277" s="55">
        <f>P269</f>
        <v>6561642109</v>
      </c>
      <c r="Q277" s="113"/>
      <c r="R277" s="55">
        <f>R269</f>
        <v>78827219152</v>
      </c>
      <c r="S277" s="113"/>
      <c r="T277" s="55">
        <f>T269</f>
        <v>243379304811</v>
      </c>
      <c r="V277" s="120">
        <f>V269</f>
        <v>42.091962389397153</v>
      </c>
    </row>
    <row r="278" spans="1:22" ht="18.75" x14ac:dyDescent="0.2">
      <c r="A278" s="163" t="s">
        <v>585</v>
      </c>
      <c r="B278" s="163"/>
      <c r="D278" s="55">
        <v>0</v>
      </c>
      <c r="E278" s="113"/>
      <c r="F278" s="55">
        <v>0</v>
      </c>
      <c r="G278" s="113"/>
      <c r="H278" s="55">
        <v>0</v>
      </c>
      <c r="I278" s="113"/>
      <c r="J278" s="22">
        <f t="shared" si="7"/>
        <v>0</v>
      </c>
      <c r="K278" s="113"/>
      <c r="L278" s="59">
        <f>J278/درآمد!$F$12</f>
        <v>0</v>
      </c>
      <c r="M278" s="113"/>
      <c r="N278" s="55">
        <v>0</v>
      </c>
      <c r="O278" s="113"/>
      <c r="P278" s="55">
        <v>0</v>
      </c>
      <c r="Q278" s="113"/>
      <c r="R278" s="55">
        <v>-172827076</v>
      </c>
      <c r="S278" s="113"/>
      <c r="T278" s="22">
        <f t="shared" si="6"/>
        <v>-172827076</v>
      </c>
      <c r="V278" s="108">
        <f>T278/درآمد!$F$12</f>
        <v>-2.7925014593560251E-4</v>
      </c>
    </row>
    <row r="279" spans="1:22" ht="18.75" x14ac:dyDescent="0.2">
      <c r="A279" s="163" t="s">
        <v>586</v>
      </c>
      <c r="B279" s="163"/>
      <c r="D279" s="55">
        <v>0</v>
      </c>
      <c r="E279" s="113"/>
      <c r="F279" s="55">
        <v>0</v>
      </c>
      <c r="G279" s="113"/>
      <c r="H279" s="55">
        <v>0</v>
      </c>
      <c r="I279" s="113"/>
      <c r="J279" s="22">
        <f t="shared" si="7"/>
        <v>0</v>
      </c>
      <c r="K279" s="113"/>
      <c r="L279" s="59">
        <f>J279/درآمد!$F$12</f>
        <v>0</v>
      </c>
      <c r="M279" s="113"/>
      <c r="N279" s="55">
        <v>0</v>
      </c>
      <c r="O279" s="113"/>
      <c r="P279" s="55">
        <v>0</v>
      </c>
      <c r="Q279" s="113"/>
      <c r="R279" s="55">
        <v>-9453370113</v>
      </c>
      <c r="S279" s="113"/>
      <c r="T279" s="22">
        <f t="shared" si="6"/>
        <v>-9453370113</v>
      </c>
      <c r="V279" s="108">
        <f>T279/درآمد!$F$12</f>
        <v>-1.5274545197064567E-2</v>
      </c>
    </row>
    <row r="280" spans="1:22" ht="18.75" x14ac:dyDescent="0.2">
      <c r="A280" s="163" t="s">
        <v>587</v>
      </c>
      <c r="B280" s="163"/>
      <c r="D280" s="55">
        <v>0</v>
      </c>
      <c r="E280" s="113"/>
      <c r="F280" s="55">
        <v>0</v>
      </c>
      <c r="G280" s="113"/>
      <c r="H280" s="55">
        <v>0</v>
      </c>
      <c r="I280" s="113"/>
      <c r="J280" s="22">
        <f t="shared" si="7"/>
        <v>0</v>
      </c>
      <c r="K280" s="113"/>
      <c r="L280" s="59">
        <f>J280/درآمد!$F$12</f>
        <v>0</v>
      </c>
      <c r="M280" s="113"/>
      <c r="N280" s="55">
        <v>0</v>
      </c>
      <c r="O280" s="113"/>
      <c r="P280" s="55">
        <v>0</v>
      </c>
      <c r="Q280" s="113"/>
      <c r="R280" s="55">
        <v>-4853260249</v>
      </c>
      <c r="S280" s="113"/>
      <c r="T280" s="22">
        <f t="shared" si="6"/>
        <v>-4853260249</v>
      </c>
      <c r="V280" s="108">
        <f>T280/درآمد!$F$12</f>
        <v>-7.8417899796945495E-3</v>
      </c>
    </row>
    <row r="281" spans="1:22" ht="18.75" x14ac:dyDescent="0.2">
      <c r="A281" s="163" t="s">
        <v>588</v>
      </c>
      <c r="B281" s="163"/>
      <c r="D281" s="55">
        <v>0</v>
      </c>
      <c r="E281" s="113"/>
      <c r="F281" s="55">
        <v>0</v>
      </c>
      <c r="G281" s="113"/>
      <c r="H281" s="55">
        <v>0</v>
      </c>
      <c r="I281" s="113"/>
      <c r="J281" s="22">
        <f t="shared" si="7"/>
        <v>0</v>
      </c>
      <c r="K281" s="113"/>
      <c r="L281" s="59">
        <f>J281/درآمد!$F$12</f>
        <v>0</v>
      </c>
      <c r="M281" s="113"/>
      <c r="N281" s="55">
        <v>0</v>
      </c>
      <c r="O281" s="113"/>
      <c r="P281" s="55">
        <v>0</v>
      </c>
      <c r="Q281" s="113"/>
      <c r="R281" s="55">
        <v>5108271015</v>
      </c>
      <c r="S281" s="113"/>
      <c r="T281" s="22">
        <f t="shared" si="6"/>
        <v>5108271015</v>
      </c>
      <c r="V281" s="108">
        <f>T281/درآمد!$F$12</f>
        <v>8.2538307042662584E-3</v>
      </c>
    </row>
    <row r="282" spans="1:22" ht="18.75" x14ac:dyDescent="0.2">
      <c r="A282" s="163" t="s">
        <v>589</v>
      </c>
      <c r="B282" s="163"/>
      <c r="D282" s="55">
        <v>0</v>
      </c>
      <c r="E282" s="113"/>
      <c r="F282" s="55">
        <v>0</v>
      </c>
      <c r="G282" s="113"/>
      <c r="H282" s="55">
        <v>0</v>
      </c>
      <c r="I282" s="113"/>
      <c r="J282" s="22">
        <f t="shared" si="7"/>
        <v>0</v>
      </c>
      <c r="K282" s="113"/>
      <c r="L282" s="59">
        <f>J282/درآمد!$F$12</f>
        <v>0</v>
      </c>
      <c r="M282" s="113"/>
      <c r="N282" s="55">
        <v>0</v>
      </c>
      <c r="O282" s="113"/>
      <c r="P282" s="55">
        <v>0</v>
      </c>
      <c r="Q282" s="113"/>
      <c r="R282" s="55">
        <v>128925767</v>
      </c>
      <c r="S282" s="113"/>
      <c r="T282" s="22">
        <f t="shared" si="6"/>
        <v>128925767</v>
      </c>
      <c r="V282" s="108">
        <f>T282/درآمد!$F$12</f>
        <v>2.0831538716543167E-4</v>
      </c>
    </row>
    <row r="283" spans="1:22" ht="18.75" x14ac:dyDescent="0.2">
      <c r="A283" s="163" t="s">
        <v>590</v>
      </c>
      <c r="B283" s="163"/>
      <c r="D283" s="55">
        <v>0</v>
      </c>
      <c r="E283" s="113"/>
      <c r="F283" s="55">
        <v>0</v>
      </c>
      <c r="G283" s="113"/>
      <c r="H283" s="55">
        <v>0</v>
      </c>
      <c r="I283" s="113"/>
      <c r="J283" s="22">
        <f t="shared" si="7"/>
        <v>0</v>
      </c>
      <c r="K283" s="113"/>
      <c r="L283" s="59">
        <f>J283/درآمد!$F$12</f>
        <v>0</v>
      </c>
      <c r="M283" s="113"/>
      <c r="N283" s="55">
        <v>0</v>
      </c>
      <c r="O283" s="113"/>
      <c r="P283" s="55">
        <v>0</v>
      </c>
      <c r="Q283" s="113"/>
      <c r="R283" s="55">
        <v>26506171</v>
      </c>
      <c r="S283" s="113"/>
      <c r="T283" s="22">
        <f t="shared" si="6"/>
        <v>26506171</v>
      </c>
      <c r="V283" s="108">
        <f>T283/درآمد!$F$12</f>
        <v>4.2828081636606719E-5</v>
      </c>
    </row>
    <row r="284" spans="1:22" ht="18.75" x14ac:dyDescent="0.2">
      <c r="A284" s="163" t="s">
        <v>591</v>
      </c>
      <c r="B284" s="163"/>
      <c r="D284" s="55">
        <v>0</v>
      </c>
      <c r="E284" s="113"/>
      <c r="F284" s="55">
        <v>0</v>
      </c>
      <c r="G284" s="113"/>
      <c r="H284" s="55">
        <v>0</v>
      </c>
      <c r="I284" s="113"/>
      <c r="J284" s="22">
        <f t="shared" si="7"/>
        <v>0</v>
      </c>
      <c r="K284" s="113"/>
      <c r="L284" s="59">
        <f>J284/درآمد!$F$12</f>
        <v>0</v>
      </c>
      <c r="M284" s="113"/>
      <c r="N284" s="55">
        <v>0</v>
      </c>
      <c r="O284" s="113"/>
      <c r="P284" s="55">
        <v>0</v>
      </c>
      <c r="Q284" s="113"/>
      <c r="R284" s="55">
        <v>352956989</v>
      </c>
      <c r="S284" s="113"/>
      <c r="T284" s="22">
        <f t="shared" si="6"/>
        <v>352956989</v>
      </c>
      <c r="V284" s="108">
        <f>T284/درآمد!$F$12</f>
        <v>5.7030005348954031E-4</v>
      </c>
    </row>
    <row r="285" spans="1:22" ht="18.75" x14ac:dyDescent="0.2">
      <c r="A285" s="163" t="s">
        <v>592</v>
      </c>
      <c r="B285" s="163"/>
      <c r="D285" s="55">
        <v>0</v>
      </c>
      <c r="E285" s="113"/>
      <c r="F285" s="55">
        <v>0</v>
      </c>
      <c r="G285" s="113"/>
      <c r="H285" s="55">
        <v>0</v>
      </c>
      <c r="I285" s="113"/>
      <c r="J285" s="22">
        <f t="shared" si="7"/>
        <v>0</v>
      </c>
      <c r="K285" s="113"/>
      <c r="L285" s="59">
        <f>J285/درآمد!$F$12</f>
        <v>0</v>
      </c>
      <c r="M285" s="113"/>
      <c r="N285" s="55">
        <v>0</v>
      </c>
      <c r="O285" s="113"/>
      <c r="P285" s="55">
        <v>0</v>
      </c>
      <c r="Q285" s="113"/>
      <c r="R285" s="55">
        <v>5878426</v>
      </c>
      <c r="S285" s="113"/>
      <c r="T285" s="22">
        <f t="shared" si="6"/>
        <v>5878426</v>
      </c>
      <c r="V285" s="108">
        <f>T285/درآمد!$F$12</f>
        <v>9.4982300017136209E-6</v>
      </c>
    </row>
    <row r="286" spans="1:22" ht="18.75" x14ac:dyDescent="0.2">
      <c r="A286" s="163" t="s">
        <v>593</v>
      </c>
      <c r="B286" s="163"/>
      <c r="D286" s="55">
        <v>0</v>
      </c>
      <c r="E286" s="113"/>
      <c r="F286" s="55">
        <v>0</v>
      </c>
      <c r="G286" s="113"/>
      <c r="H286" s="55">
        <v>0</v>
      </c>
      <c r="I286" s="113"/>
      <c r="J286" s="22">
        <f t="shared" si="7"/>
        <v>0</v>
      </c>
      <c r="K286" s="113"/>
      <c r="L286" s="59">
        <f>J286/درآمد!$F$12</f>
        <v>0</v>
      </c>
      <c r="M286" s="113"/>
      <c r="N286" s="55">
        <v>0</v>
      </c>
      <c r="O286" s="113"/>
      <c r="P286" s="55">
        <v>0</v>
      </c>
      <c r="Q286" s="113"/>
      <c r="R286" s="55">
        <v>-75447628</v>
      </c>
      <c r="S286" s="113"/>
      <c r="T286" s="22">
        <f t="shared" si="6"/>
        <v>-75447628</v>
      </c>
      <c r="V286" s="108">
        <f>T286/درآمد!$F$12</f>
        <v>-1.2190659945838028E-4</v>
      </c>
    </row>
    <row r="287" spans="1:22" ht="18.75" x14ac:dyDescent="0.2">
      <c r="A287" s="163" t="s">
        <v>594</v>
      </c>
      <c r="B287" s="163"/>
      <c r="D287" s="55">
        <v>0</v>
      </c>
      <c r="E287" s="113"/>
      <c r="F287" s="55">
        <v>0</v>
      </c>
      <c r="G287" s="113"/>
      <c r="H287" s="55">
        <v>0</v>
      </c>
      <c r="I287" s="113"/>
      <c r="J287" s="22">
        <f t="shared" si="7"/>
        <v>0</v>
      </c>
      <c r="K287" s="113"/>
      <c r="L287" s="59">
        <f>J287/درآمد!$F$12</f>
        <v>0</v>
      </c>
      <c r="M287" s="113"/>
      <c r="N287" s="55">
        <v>0</v>
      </c>
      <c r="O287" s="113"/>
      <c r="P287" s="55">
        <v>0</v>
      </c>
      <c r="Q287" s="113"/>
      <c r="R287" s="55">
        <v>-329940611</v>
      </c>
      <c r="S287" s="113"/>
      <c r="T287" s="22">
        <f t="shared" si="6"/>
        <v>-329940611</v>
      </c>
      <c r="V287" s="108">
        <f>T287/درآمد!$F$12</f>
        <v>-5.3311070177355685E-4</v>
      </c>
    </row>
    <row r="288" spans="1:22" ht="18.75" x14ac:dyDescent="0.2">
      <c r="A288" s="163" t="s">
        <v>595</v>
      </c>
      <c r="B288" s="163"/>
      <c r="D288" s="55">
        <v>0</v>
      </c>
      <c r="E288" s="113"/>
      <c r="F288" s="55">
        <v>0</v>
      </c>
      <c r="G288" s="113"/>
      <c r="H288" s="55">
        <v>0</v>
      </c>
      <c r="I288" s="113"/>
      <c r="J288" s="22">
        <f t="shared" si="7"/>
        <v>0</v>
      </c>
      <c r="K288" s="113"/>
      <c r="L288" s="59">
        <f>J288/درآمد!$F$12</f>
        <v>0</v>
      </c>
      <c r="M288" s="113"/>
      <c r="N288" s="55">
        <v>0</v>
      </c>
      <c r="O288" s="113"/>
      <c r="P288" s="55">
        <v>0</v>
      </c>
      <c r="Q288" s="113"/>
      <c r="R288" s="55">
        <v>-3049291370</v>
      </c>
      <c r="S288" s="113"/>
      <c r="T288" s="22">
        <f t="shared" si="6"/>
        <v>-3049291370</v>
      </c>
      <c r="V288" s="108">
        <f>T288/درآمد!$F$12</f>
        <v>-4.9269771830929617E-3</v>
      </c>
    </row>
    <row r="289" spans="1:22" ht="18.75" x14ac:dyDescent="0.2">
      <c r="A289" s="163" t="s">
        <v>596</v>
      </c>
      <c r="B289" s="163"/>
      <c r="D289" s="55">
        <v>0</v>
      </c>
      <c r="E289" s="113"/>
      <c r="F289" s="55">
        <v>0</v>
      </c>
      <c r="G289" s="113"/>
      <c r="H289" s="55">
        <v>0</v>
      </c>
      <c r="I289" s="113"/>
      <c r="J289" s="22">
        <f t="shared" si="7"/>
        <v>0</v>
      </c>
      <c r="K289" s="113"/>
      <c r="L289" s="59">
        <f>J289/درآمد!$F$12</f>
        <v>0</v>
      </c>
      <c r="M289" s="113"/>
      <c r="N289" s="55">
        <v>0</v>
      </c>
      <c r="O289" s="113"/>
      <c r="P289" s="55">
        <v>0</v>
      </c>
      <c r="Q289" s="113"/>
      <c r="R289" s="55">
        <v>-5461638010</v>
      </c>
      <c r="S289" s="113"/>
      <c r="T289" s="22">
        <f t="shared" ref="T289:T352" si="8">N289+P289+R289</f>
        <v>-5461638010</v>
      </c>
      <c r="V289" s="108">
        <f>T289/درآمد!$F$12</f>
        <v>-8.8247932363325621E-3</v>
      </c>
    </row>
    <row r="290" spans="1:22" ht="18.75" x14ac:dyDescent="0.2">
      <c r="A290" s="163" t="s">
        <v>597</v>
      </c>
      <c r="B290" s="163"/>
      <c r="D290" s="55">
        <v>0</v>
      </c>
      <c r="E290" s="113"/>
      <c r="F290" s="55">
        <v>0</v>
      </c>
      <c r="G290" s="113"/>
      <c r="H290" s="55">
        <v>0</v>
      </c>
      <c r="I290" s="113"/>
      <c r="J290" s="22">
        <f t="shared" si="7"/>
        <v>0</v>
      </c>
      <c r="K290" s="113"/>
      <c r="L290" s="59">
        <f>J290/درآمد!$F$12</f>
        <v>0</v>
      </c>
      <c r="M290" s="113"/>
      <c r="N290" s="55">
        <v>0</v>
      </c>
      <c r="O290" s="113"/>
      <c r="P290" s="55">
        <v>0</v>
      </c>
      <c r="Q290" s="113"/>
      <c r="R290" s="55">
        <v>290587099</v>
      </c>
      <c r="S290" s="113"/>
      <c r="T290" s="22">
        <f t="shared" si="8"/>
        <v>290587099</v>
      </c>
      <c r="V290" s="108">
        <f>T290/درآمد!$F$12</f>
        <v>4.695241722584797E-4</v>
      </c>
    </row>
    <row r="291" spans="1:22" ht="18.75" x14ac:dyDescent="0.2">
      <c r="A291" s="163" t="s">
        <v>598</v>
      </c>
      <c r="B291" s="163"/>
      <c r="D291" s="55">
        <v>0</v>
      </c>
      <c r="E291" s="113"/>
      <c r="F291" s="55">
        <v>0</v>
      </c>
      <c r="G291" s="113"/>
      <c r="H291" s="55">
        <v>0</v>
      </c>
      <c r="I291" s="113"/>
      <c r="J291" s="22">
        <f t="shared" ref="J291:J354" si="9">H291+F291+D291</f>
        <v>0</v>
      </c>
      <c r="K291" s="113"/>
      <c r="L291" s="59">
        <f>J291/درآمد!$F$12</f>
        <v>0</v>
      </c>
      <c r="M291" s="113"/>
      <c r="N291" s="55">
        <v>0</v>
      </c>
      <c r="O291" s="113"/>
      <c r="P291" s="55">
        <v>0</v>
      </c>
      <c r="Q291" s="113"/>
      <c r="R291" s="55">
        <v>115301162</v>
      </c>
      <c r="S291" s="113"/>
      <c r="T291" s="22">
        <f t="shared" si="8"/>
        <v>115301162</v>
      </c>
      <c r="V291" s="108">
        <f>T291/درآمد!$F$12</f>
        <v>1.8630105340117277E-4</v>
      </c>
    </row>
    <row r="292" spans="1:22" ht="18.75" x14ac:dyDescent="0.2">
      <c r="A292" s="163" t="s">
        <v>599</v>
      </c>
      <c r="B292" s="163"/>
      <c r="D292" s="55">
        <v>0</v>
      </c>
      <c r="E292" s="113"/>
      <c r="F292" s="55">
        <v>0</v>
      </c>
      <c r="G292" s="113"/>
      <c r="H292" s="55">
        <v>0</v>
      </c>
      <c r="I292" s="113"/>
      <c r="J292" s="22">
        <f t="shared" si="9"/>
        <v>0</v>
      </c>
      <c r="K292" s="113"/>
      <c r="L292" s="59">
        <f>J292/درآمد!$F$12</f>
        <v>0</v>
      </c>
      <c r="M292" s="113"/>
      <c r="N292" s="55">
        <v>0</v>
      </c>
      <c r="O292" s="113"/>
      <c r="P292" s="55">
        <v>0</v>
      </c>
      <c r="Q292" s="113"/>
      <c r="R292" s="55">
        <v>900298759</v>
      </c>
      <c r="S292" s="113"/>
      <c r="T292" s="22">
        <f t="shared" si="8"/>
        <v>900298759</v>
      </c>
      <c r="V292" s="108">
        <f>T292/درآمد!$F$12</f>
        <v>1.4546827132363902E-3</v>
      </c>
    </row>
    <row r="293" spans="1:22" ht="18.75" x14ac:dyDescent="0.2">
      <c r="A293" s="163" t="s">
        <v>600</v>
      </c>
      <c r="B293" s="163"/>
      <c r="D293" s="55">
        <v>0</v>
      </c>
      <c r="E293" s="113"/>
      <c r="F293" s="55">
        <v>0</v>
      </c>
      <c r="G293" s="113"/>
      <c r="H293" s="55">
        <v>0</v>
      </c>
      <c r="I293" s="113"/>
      <c r="J293" s="22">
        <f t="shared" si="9"/>
        <v>0</v>
      </c>
      <c r="K293" s="113"/>
      <c r="L293" s="59">
        <f>J293/درآمد!$F$12</f>
        <v>0</v>
      </c>
      <c r="M293" s="113"/>
      <c r="N293" s="55">
        <v>0</v>
      </c>
      <c r="O293" s="113"/>
      <c r="P293" s="55">
        <v>0</v>
      </c>
      <c r="Q293" s="113"/>
      <c r="R293" s="55">
        <v>1943094173</v>
      </c>
      <c r="S293" s="113"/>
      <c r="T293" s="22">
        <f t="shared" si="8"/>
        <v>1943094173</v>
      </c>
      <c r="V293" s="108">
        <f>T293/درآمد!$F$12</f>
        <v>3.139608352668472E-3</v>
      </c>
    </row>
    <row r="294" spans="1:22" ht="18.75" x14ac:dyDescent="0.2">
      <c r="A294" s="163" t="s">
        <v>601</v>
      </c>
      <c r="B294" s="163"/>
      <c r="D294" s="55">
        <v>0</v>
      </c>
      <c r="E294" s="113"/>
      <c r="F294" s="55">
        <v>0</v>
      </c>
      <c r="G294" s="113"/>
      <c r="H294" s="55">
        <v>0</v>
      </c>
      <c r="I294" s="113"/>
      <c r="J294" s="22">
        <f t="shared" si="9"/>
        <v>0</v>
      </c>
      <c r="K294" s="113"/>
      <c r="L294" s="59">
        <f>J294/درآمد!$F$12</f>
        <v>0</v>
      </c>
      <c r="M294" s="113"/>
      <c r="N294" s="55">
        <v>0</v>
      </c>
      <c r="O294" s="113"/>
      <c r="P294" s="55">
        <v>0</v>
      </c>
      <c r="Q294" s="113"/>
      <c r="R294" s="55">
        <v>6979688551</v>
      </c>
      <c r="S294" s="113"/>
      <c r="T294" s="22">
        <f t="shared" si="8"/>
        <v>6979688551</v>
      </c>
      <c r="V294" s="108">
        <f>T294/درآمد!$F$12</f>
        <v>1.1277625540871871E-2</v>
      </c>
    </row>
    <row r="295" spans="1:22" ht="18.75" x14ac:dyDescent="0.2">
      <c r="A295" s="163" t="s">
        <v>602</v>
      </c>
      <c r="B295" s="163"/>
      <c r="D295" s="55">
        <v>0</v>
      </c>
      <c r="E295" s="113"/>
      <c r="F295" s="55">
        <v>0</v>
      </c>
      <c r="G295" s="113"/>
      <c r="H295" s="55">
        <v>0</v>
      </c>
      <c r="I295" s="113"/>
      <c r="J295" s="22">
        <f t="shared" si="9"/>
        <v>0</v>
      </c>
      <c r="K295" s="113"/>
      <c r="L295" s="59">
        <f>J295/درآمد!$F$12</f>
        <v>0</v>
      </c>
      <c r="M295" s="113"/>
      <c r="N295" s="55">
        <v>0</v>
      </c>
      <c r="O295" s="113"/>
      <c r="P295" s="55">
        <v>0</v>
      </c>
      <c r="Q295" s="113"/>
      <c r="R295" s="55">
        <v>16444938642</v>
      </c>
      <c r="S295" s="113"/>
      <c r="T295" s="22">
        <f t="shared" si="8"/>
        <v>16444938642</v>
      </c>
      <c r="V295" s="108">
        <f>T295/درآمد!$F$12</f>
        <v>2.6571366142192493E-2</v>
      </c>
    </row>
    <row r="296" spans="1:22" ht="18.75" x14ac:dyDescent="0.2">
      <c r="A296" s="163" t="s">
        <v>603</v>
      </c>
      <c r="B296" s="163"/>
      <c r="D296" s="55">
        <v>0</v>
      </c>
      <c r="E296" s="113"/>
      <c r="F296" s="55">
        <v>0</v>
      </c>
      <c r="G296" s="113"/>
      <c r="H296" s="55">
        <v>0</v>
      </c>
      <c r="I296" s="113"/>
      <c r="J296" s="22">
        <f t="shared" si="9"/>
        <v>0</v>
      </c>
      <c r="K296" s="113"/>
      <c r="L296" s="59">
        <f>J296/درآمد!$F$12</f>
        <v>0</v>
      </c>
      <c r="M296" s="113"/>
      <c r="N296" s="55">
        <v>0</v>
      </c>
      <c r="O296" s="113"/>
      <c r="P296" s="55">
        <v>0</v>
      </c>
      <c r="Q296" s="113"/>
      <c r="R296" s="55">
        <v>-101573133</v>
      </c>
      <c r="S296" s="113"/>
      <c r="T296" s="22">
        <f t="shared" si="8"/>
        <v>-101573133</v>
      </c>
      <c r="V296" s="108">
        <f>T296/درآمد!$F$12</f>
        <v>-1.6411960943773856E-4</v>
      </c>
    </row>
    <row r="297" spans="1:22" ht="18.75" x14ac:dyDescent="0.2">
      <c r="A297" s="163" t="s">
        <v>604</v>
      </c>
      <c r="B297" s="163"/>
      <c r="D297" s="55">
        <v>0</v>
      </c>
      <c r="E297" s="113"/>
      <c r="F297" s="55">
        <v>0</v>
      </c>
      <c r="G297" s="113"/>
      <c r="H297" s="55">
        <v>0</v>
      </c>
      <c r="I297" s="113"/>
      <c r="J297" s="22">
        <f t="shared" si="9"/>
        <v>0</v>
      </c>
      <c r="K297" s="113"/>
      <c r="L297" s="59">
        <f>J297/درآمد!$F$12</f>
        <v>0</v>
      </c>
      <c r="M297" s="113"/>
      <c r="N297" s="55">
        <v>0</v>
      </c>
      <c r="O297" s="113"/>
      <c r="P297" s="55">
        <v>0</v>
      </c>
      <c r="Q297" s="113"/>
      <c r="R297" s="55">
        <v>-340346311</v>
      </c>
      <c r="S297" s="113"/>
      <c r="T297" s="22">
        <f t="shared" si="8"/>
        <v>-340346311</v>
      </c>
      <c r="V297" s="108">
        <f>T297/درآمد!$F$12</f>
        <v>-5.4992400042337089E-4</v>
      </c>
    </row>
    <row r="298" spans="1:22" ht="18.75" x14ac:dyDescent="0.2">
      <c r="A298" s="163" t="s">
        <v>605</v>
      </c>
      <c r="B298" s="163"/>
      <c r="D298" s="55">
        <v>0</v>
      </c>
      <c r="E298" s="113"/>
      <c r="F298" s="55">
        <v>0</v>
      </c>
      <c r="G298" s="113"/>
      <c r="H298" s="55">
        <v>0</v>
      </c>
      <c r="I298" s="113"/>
      <c r="J298" s="22">
        <f t="shared" si="9"/>
        <v>0</v>
      </c>
      <c r="K298" s="113"/>
      <c r="L298" s="59">
        <f>J298/درآمد!$F$12</f>
        <v>0</v>
      </c>
      <c r="M298" s="113"/>
      <c r="N298" s="55">
        <v>0</v>
      </c>
      <c r="O298" s="113"/>
      <c r="P298" s="55">
        <v>0</v>
      </c>
      <c r="Q298" s="113"/>
      <c r="R298" s="55">
        <v>-466329030</v>
      </c>
      <c r="S298" s="113"/>
      <c r="T298" s="22">
        <f t="shared" si="8"/>
        <v>-466329030</v>
      </c>
      <c r="V298" s="108">
        <f>T298/درآمد!$F$12</f>
        <v>-7.5348407608023154E-4</v>
      </c>
    </row>
    <row r="299" spans="1:22" ht="18.75" x14ac:dyDescent="0.2">
      <c r="A299" s="163" t="s">
        <v>606</v>
      </c>
      <c r="B299" s="163"/>
      <c r="D299" s="55">
        <v>0</v>
      </c>
      <c r="E299" s="113"/>
      <c r="F299" s="55">
        <v>0</v>
      </c>
      <c r="G299" s="113"/>
      <c r="H299" s="55">
        <v>0</v>
      </c>
      <c r="I299" s="113"/>
      <c r="J299" s="22">
        <f t="shared" si="9"/>
        <v>0</v>
      </c>
      <c r="K299" s="113"/>
      <c r="L299" s="59">
        <f>J299/درآمد!$F$12</f>
        <v>0</v>
      </c>
      <c r="M299" s="113"/>
      <c r="N299" s="55">
        <v>0</v>
      </c>
      <c r="O299" s="113"/>
      <c r="P299" s="55">
        <v>0</v>
      </c>
      <c r="Q299" s="113"/>
      <c r="R299" s="55">
        <v>69706371</v>
      </c>
      <c r="S299" s="113"/>
      <c r="T299" s="22">
        <f t="shared" si="8"/>
        <v>69706371</v>
      </c>
      <c r="V299" s="108">
        <f>T299/درآمد!$F$12</f>
        <v>1.1263000407639396E-4</v>
      </c>
    </row>
    <row r="300" spans="1:22" ht="18.75" x14ac:dyDescent="0.2">
      <c r="A300" s="163" t="s">
        <v>607</v>
      </c>
      <c r="B300" s="163"/>
      <c r="D300" s="55">
        <v>0</v>
      </c>
      <c r="E300" s="113"/>
      <c r="F300" s="55">
        <v>0</v>
      </c>
      <c r="G300" s="113"/>
      <c r="H300" s="55">
        <v>0</v>
      </c>
      <c r="I300" s="113"/>
      <c r="J300" s="22">
        <f t="shared" si="9"/>
        <v>0</v>
      </c>
      <c r="K300" s="113"/>
      <c r="L300" s="59">
        <f>J300/درآمد!$F$12</f>
        <v>0</v>
      </c>
      <c r="M300" s="113"/>
      <c r="N300" s="55">
        <v>0</v>
      </c>
      <c r="O300" s="113"/>
      <c r="P300" s="55">
        <v>0</v>
      </c>
      <c r="Q300" s="113"/>
      <c r="R300" s="55">
        <v>-1404778220</v>
      </c>
      <c r="S300" s="113"/>
      <c r="T300" s="22">
        <f t="shared" si="8"/>
        <v>-1404778220</v>
      </c>
      <c r="V300" s="108">
        <f>T300/درآمد!$F$12</f>
        <v>-2.2698094073069657E-3</v>
      </c>
    </row>
    <row r="301" spans="1:22" ht="18.75" x14ac:dyDescent="0.2">
      <c r="A301" s="163" t="s">
        <v>608</v>
      </c>
      <c r="B301" s="163"/>
      <c r="D301" s="55">
        <v>0</v>
      </c>
      <c r="E301" s="113"/>
      <c r="F301" s="55">
        <v>0</v>
      </c>
      <c r="G301" s="113"/>
      <c r="H301" s="55">
        <v>0</v>
      </c>
      <c r="I301" s="113"/>
      <c r="J301" s="22">
        <f t="shared" si="9"/>
        <v>0</v>
      </c>
      <c r="K301" s="113"/>
      <c r="L301" s="59">
        <f>J301/درآمد!$F$12</f>
        <v>0</v>
      </c>
      <c r="M301" s="113"/>
      <c r="N301" s="55">
        <v>0</v>
      </c>
      <c r="O301" s="113"/>
      <c r="P301" s="55">
        <v>0</v>
      </c>
      <c r="Q301" s="113"/>
      <c r="R301" s="55">
        <v>-106158650</v>
      </c>
      <c r="S301" s="113"/>
      <c r="T301" s="22">
        <f t="shared" si="8"/>
        <v>-106158650</v>
      </c>
      <c r="V301" s="108">
        <f>T301/درآمد!$F$12</f>
        <v>-1.7152878582998504E-4</v>
      </c>
    </row>
    <row r="302" spans="1:22" ht="18.75" x14ac:dyDescent="0.2">
      <c r="A302" s="163" t="s">
        <v>609</v>
      </c>
      <c r="B302" s="163"/>
      <c r="D302" s="55">
        <v>0</v>
      </c>
      <c r="E302" s="113"/>
      <c r="F302" s="55">
        <v>0</v>
      </c>
      <c r="G302" s="113"/>
      <c r="H302" s="55">
        <v>0</v>
      </c>
      <c r="I302" s="113"/>
      <c r="J302" s="22">
        <f t="shared" si="9"/>
        <v>0</v>
      </c>
      <c r="K302" s="113"/>
      <c r="L302" s="59">
        <f>J302/درآمد!$F$12</f>
        <v>0</v>
      </c>
      <c r="M302" s="113"/>
      <c r="N302" s="55">
        <v>0</v>
      </c>
      <c r="O302" s="113"/>
      <c r="P302" s="55">
        <v>0</v>
      </c>
      <c r="Q302" s="113"/>
      <c r="R302" s="55">
        <v>732804255</v>
      </c>
      <c r="S302" s="113"/>
      <c r="T302" s="22">
        <f t="shared" si="8"/>
        <v>732804255</v>
      </c>
      <c r="V302" s="108">
        <f>T302/درآمد!$F$12</f>
        <v>1.1840488185484342E-3</v>
      </c>
    </row>
    <row r="303" spans="1:22" ht="18.75" x14ac:dyDescent="0.2">
      <c r="A303" s="163" t="s">
        <v>610</v>
      </c>
      <c r="B303" s="163"/>
      <c r="D303" s="55">
        <v>0</v>
      </c>
      <c r="E303" s="113"/>
      <c r="F303" s="55">
        <v>0</v>
      </c>
      <c r="G303" s="113"/>
      <c r="H303" s="55">
        <v>0</v>
      </c>
      <c r="I303" s="113"/>
      <c r="J303" s="22">
        <f t="shared" si="9"/>
        <v>0</v>
      </c>
      <c r="K303" s="113"/>
      <c r="L303" s="59">
        <f>J303/درآمد!$F$12</f>
        <v>0</v>
      </c>
      <c r="M303" s="113"/>
      <c r="N303" s="55">
        <v>0</v>
      </c>
      <c r="O303" s="113"/>
      <c r="P303" s="55">
        <v>0</v>
      </c>
      <c r="Q303" s="113"/>
      <c r="R303" s="55">
        <v>1759386240</v>
      </c>
      <c r="S303" s="113"/>
      <c r="T303" s="22">
        <f t="shared" si="8"/>
        <v>1759386240</v>
      </c>
      <c r="V303" s="108">
        <f>T303/درآمد!$F$12</f>
        <v>2.8427771599693727E-3</v>
      </c>
    </row>
    <row r="304" spans="1:22" ht="18.75" x14ac:dyDescent="0.2">
      <c r="A304" s="163" t="s">
        <v>611</v>
      </c>
      <c r="B304" s="163"/>
      <c r="D304" s="55">
        <v>0</v>
      </c>
      <c r="E304" s="113"/>
      <c r="F304" s="55">
        <v>0</v>
      </c>
      <c r="G304" s="113"/>
      <c r="H304" s="55">
        <v>0</v>
      </c>
      <c r="I304" s="113"/>
      <c r="J304" s="22">
        <f t="shared" si="9"/>
        <v>0</v>
      </c>
      <c r="K304" s="113"/>
      <c r="L304" s="59">
        <f>J304/درآمد!$F$12</f>
        <v>0</v>
      </c>
      <c r="M304" s="113"/>
      <c r="N304" s="55">
        <v>0</v>
      </c>
      <c r="O304" s="113"/>
      <c r="P304" s="55">
        <v>0</v>
      </c>
      <c r="Q304" s="113"/>
      <c r="R304" s="55">
        <v>1227840979</v>
      </c>
      <c r="S304" s="113"/>
      <c r="T304" s="22">
        <f t="shared" si="8"/>
        <v>1227840979</v>
      </c>
      <c r="V304" s="108">
        <f>T304/درآمد!$F$12</f>
        <v>1.9839181481694627E-3</v>
      </c>
    </row>
    <row r="305" spans="1:22" ht="18.75" x14ac:dyDescent="0.2">
      <c r="A305" s="163" t="s">
        <v>612</v>
      </c>
      <c r="B305" s="163"/>
      <c r="D305" s="55">
        <v>0</v>
      </c>
      <c r="E305" s="113"/>
      <c r="F305" s="55">
        <v>0</v>
      </c>
      <c r="G305" s="113"/>
      <c r="H305" s="55">
        <v>0</v>
      </c>
      <c r="I305" s="113"/>
      <c r="J305" s="22">
        <f t="shared" si="9"/>
        <v>0</v>
      </c>
      <c r="K305" s="113"/>
      <c r="L305" s="59">
        <f>J305/درآمد!$F$12</f>
        <v>0</v>
      </c>
      <c r="M305" s="113"/>
      <c r="N305" s="55">
        <v>0</v>
      </c>
      <c r="O305" s="113"/>
      <c r="P305" s="55">
        <v>0</v>
      </c>
      <c r="Q305" s="113"/>
      <c r="R305" s="55">
        <v>9457003869</v>
      </c>
      <c r="S305" s="113"/>
      <c r="T305" s="22">
        <f t="shared" si="8"/>
        <v>9457003869</v>
      </c>
      <c r="V305" s="108">
        <f>T305/درآمد!$F$12</f>
        <v>1.5280416539199027E-2</v>
      </c>
    </row>
    <row r="306" spans="1:22" ht="18.75" x14ac:dyDescent="0.2">
      <c r="A306" s="163" t="s">
        <v>613</v>
      </c>
      <c r="B306" s="163"/>
      <c r="D306" s="55">
        <v>0</v>
      </c>
      <c r="E306" s="113"/>
      <c r="F306" s="55">
        <v>0</v>
      </c>
      <c r="G306" s="113"/>
      <c r="H306" s="55">
        <v>0</v>
      </c>
      <c r="I306" s="113"/>
      <c r="J306" s="22">
        <f t="shared" si="9"/>
        <v>0</v>
      </c>
      <c r="K306" s="113"/>
      <c r="L306" s="59">
        <f>J306/درآمد!$F$12</f>
        <v>0</v>
      </c>
      <c r="M306" s="113"/>
      <c r="N306" s="55">
        <v>0</v>
      </c>
      <c r="O306" s="113"/>
      <c r="P306" s="55">
        <v>0</v>
      </c>
      <c r="Q306" s="113"/>
      <c r="R306" s="55">
        <v>1941392792</v>
      </c>
      <c r="S306" s="113"/>
      <c r="T306" s="22">
        <f t="shared" si="8"/>
        <v>1941392792</v>
      </c>
      <c r="V306" s="108">
        <f>T306/درآمد!$F$12</f>
        <v>3.1368592990853282E-3</v>
      </c>
    </row>
    <row r="307" spans="1:22" ht="18.75" x14ac:dyDescent="0.2">
      <c r="A307" s="163" t="s">
        <v>614</v>
      </c>
      <c r="B307" s="163"/>
      <c r="D307" s="55">
        <v>0</v>
      </c>
      <c r="E307" s="113"/>
      <c r="F307" s="55">
        <v>0</v>
      </c>
      <c r="G307" s="113"/>
      <c r="H307" s="55">
        <v>0</v>
      </c>
      <c r="I307" s="113"/>
      <c r="J307" s="22">
        <f t="shared" si="9"/>
        <v>0</v>
      </c>
      <c r="K307" s="113"/>
      <c r="L307" s="59">
        <f>J307/درآمد!$F$12</f>
        <v>0</v>
      </c>
      <c r="M307" s="113"/>
      <c r="N307" s="55">
        <v>0</v>
      </c>
      <c r="O307" s="113"/>
      <c r="P307" s="55">
        <v>0</v>
      </c>
      <c r="Q307" s="113"/>
      <c r="R307" s="55">
        <v>1851184080</v>
      </c>
      <c r="S307" s="113"/>
      <c r="T307" s="22">
        <f t="shared" si="8"/>
        <v>1851184080</v>
      </c>
      <c r="V307" s="108">
        <f>T307/درآمد!$F$12</f>
        <v>2.991102068368408E-3</v>
      </c>
    </row>
    <row r="308" spans="1:22" ht="18.75" x14ac:dyDescent="0.2">
      <c r="A308" s="163" t="s">
        <v>615</v>
      </c>
      <c r="B308" s="163"/>
      <c r="D308" s="55">
        <v>0</v>
      </c>
      <c r="E308" s="113"/>
      <c r="F308" s="55">
        <v>0</v>
      </c>
      <c r="G308" s="113"/>
      <c r="H308" s="55">
        <v>0</v>
      </c>
      <c r="I308" s="113"/>
      <c r="J308" s="22">
        <f t="shared" si="9"/>
        <v>0</v>
      </c>
      <c r="K308" s="113"/>
      <c r="L308" s="59">
        <f>J308/درآمد!$F$12</f>
        <v>0</v>
      </c>
      <c r="M308" s="113"/>
      <c r="N308" s="55">
        <v>0</v>
      </c>
      <c r="O308" s="113"/>
      <c r="P308" s="55">
        <v>0</v>
      </c>
      <c r="Q308" s="113"/>
      <c r="R308" s="55">
        <v>59478472</v>
      </c>
      <c r="S308" s="113"/>
      <c r="T308" s="22">
        <f t="shared" si="8"/>
        <v>59478472</v>
      </c>
      <c r="V308" s="108">
        <f>T308/درآمد!$F$12</f>
        <v>9.6103992328300719E-5</v>
      </c>
    </row>
    <row r="309" spans="1:22" ht="18.75" x14ac:dyDescent="0.2">
      <c r="A309" s="163" t="s">
        <v>616</v>
      </c>
      <c r="B309" s="163"/>
      <c r="D309" s="55">
        <v>0</v>
      </c>
      <c r="E309" s="113"/>
      <c r="F309" s="55">
        <v>0</v>
      </c>
      <c r="G309" s="113"/>
      <c r="H309" s="55">
        <v>0</v>
      </c>
      <c r="I309" s="113"/>
      <c r="J309" s="22">
        <f t="shared" si="9"/>
        <v>0</v>
      </c>
      <c r="K309" s="113"/>
      <c r="L309" s="59">
        <f>J309/درآمد!$F$12</f>
        <v>0</v>
      </c>
      <c r="M309" s="113"/>
      <c r="N309" s="55">
        <v>0</v>
      </c>
      <c r="O309" s="113"/>
      <c r="P309" s="55">
        <v>0</v>
      </c>
      <c r="Q309" s="113"/>
      <c r="R309" s="55">
        <v>20000000</v>
      </c>
      <c r="S309" s="113"/>
      <c r="T309" s="22">
        <f t="shared" si="8"/>
        <v>20000000</v>
      </c>
      <c r="V309" s="108">
        <f>T309/درآمد!$F$12</f>
        <v>3.2315555224182871E-5</v>
      </c>
    </row>
    <row r="310" spans="1:22" ht="18.75" x14ac:dyDescent="0.2">
      <c r="A310" s="163" t="s">
        <v>617</v>
      </c>
      <c r="B310" s="163"/>
      <c r="D310" s="55">
        <v>0</v>
      </c>
      <c r="E310" s="113"/>
      <c r="F310" s="55">
        <v>0</v>
      </c>
      <c r="G310" s="113"/>
      <c r="H310" s="55">
        <v>0</v>
      </c>
      <c r="I310" s="113"/>
      <c r="J310" s="22">
        <f t="shared" si="9"/>
        <v>0</v>
      </c>
      <c r="K310" s="113"/>
      <c r="L310" s="59">
        <f>J310/درآمد!$F$12</f>
        <v>0</v>
      </c>
      <c r="M310" s="113"/>
      <c r="N310" s="55">
        <v>0</v>
      </c>
      <c r="O310" s="113"/>
      <c r="P310" s="55">
        <v>0</v>
      </c>
      <c r="Q310" s="113"/>
      <c r="R310" s="55">
        <v>10700770</v>
      </c>
      <c r="S310" s="113"/>
      <c r="T310" s="22">
        <f t="shared" si="8"/>
        <v>10700770</v>
      </c>
      <c r="V310" s="108">
        <f>T310/درآمد!$F$12</f>
        <v>1.7290066193813965E-5</v>
      </c>
    </row>
    <row r="311" spans="1:22" ht="18.75" x14ac:dyDescent="0.2">
      <c r="A311" s="163" t="s">
        <v>618</v>
      </c>
      <c r="B311" s="163"/>
      <c r="D311" s="55">
        <v>0</v>
      </c>
      <c r="E311" s="113"/>
      <c r="F311" s="55">
        <v>0</v>
      </c>
      <c r="G311" s="113"/>
      <c r="H311" s="55">
        <v>0</v>
      </c>
      <c r="I311" s="113"/>
      <c r="J311" s="22">
        <f t="shared" si="9"/>
        <v>0</v>
      </c>
      <c r="K311" s="113"/>
      <c r="L311" s="59">
        <f>J311/درآمد!$F$12</f>
        <v>0</v>
      </c>
      <c r="M311" s="113"/>
      <c r="N311" s="55">
        <v>0</v>
      </c>
      <c r="O311" s="113"/>
      <c r="P311" s="55">
        <v>0</v>
      </c>
      <c r="Q311" s="113"/>
      <c r="R311" s="55">
        <v>13940485</v>
      </c>
      <c r="S311" s="113"/>
      <c r="T311" s="22">
        <f t="shared" si="8"/>
        <v>13940485</v>
      </c>
      <c r="V311" s="108">
        <f>T311/درآمد!$F$12</f>
        <v>2.2524725643469646E-5</v>
      </c>
    </row>
    <row r="312" spans="1:22" ht="18.75" x14ac:dyDescent="0.2">
      <c r="A312" s="163" t="s">
        <v>619</v>
      </c>
      <c r="B312" s="163"/>
      <c r="D312" s="55">
        <v>0</v>
      </c>
      <c r="E312" s="113"/>
      <c r="F312" s="55">
        <v>0</v>
      </c>
      <c r="G312" s="113"/>
      <c r="H312" s="55">
        <v>0</v>
      </c>
      <c r="I312" s="113"/>
      <c r="J312" s="22">
        <f t="shared" si="9"/>
        <v>0</v>
      </c>
      <c r="K312" s="113"/>
      <c r="L312" s="59">
        <f>J312/درآمد!$F$12</f>
        <v>0</v>
      </c>
      <c r="M312" s="113"/>
      <c r="N312" s="55">
        <v>0</v>
      </c>
      <c r="O312" s="113"/>
      <c r="P312" s="55">
        <v>0</v>
      </c>
      <c r="Q312" s="113"/>
      <c r="R312" s="55">
        <v>70825</v>
      </c>
      <c r="S312" s="113"/>
      <c r="T312" s="22">
        <f t="shared" si="8"/>
        <v>70825</v>
      </c>
      <c r="V312" s="108">
        <f>T312/درآمد!$F$12</f>
        <v>1.1443745993763758E-7</v>
      </c>
    </row>
    <row r="313" spans="1:22" ht="18.75" x14ac:dyDescent="0.2">
      <c r="A313" s="163" t="s">
        <v>620</v>
      </c>
      <c r="B313" s="163"/>
      <c r="D313" s="55">
        <v>0</v>
      </c>
      <c r="E313" s="113"/>
      <c r="F313" s="55">
        <v>0</v>
      </c>
      <c r="G313" s="113"/>
      <c r="H313" s="55">
        <v>0</v>
      </c>
      <c r="I313" s="113"/>
      <c r="J313" s="22">
        <f t="shared" si="9"/>
        <v>0</v>
      </c>
      <c r="K313" s="113"/>
      <c r="L313" s="59">
        <f>J313/درآمد!$F$12</f>
        <v>0</v>
      </c>
      <c r="M313" s="113"/>
      <c r="N313" s="55">
        <v>0</v>
      </c>
      <c r="O313" s="113"/>
      <c r="P313" s="55">
        <v>0</v>
      </c>
      <c r="Q313" s="113"/>
      <c r="R313" s="55">
        <v>862426826</v>
      </c>
      <c r="S313" s="113"/>
      <c r="T313" s="22">
        <f t="shared" si="8"/>
        <v>862426826</v>
      </c>
      <c r="V313" s="108">
        <f>T313/درآمد!$F$12</f>
        <v>1.3934900861209876E-3</v>
      </c>
    </row>
    <row r="314" spans="1:22" ht="18.75" x14ac:dyDescent="0.2">
      <c r="A314" s="163" t="s">
        <v>621</v>
      </c>
      <c r="B314" s="163"/>
      <c r="D314" s="55">
        <v>0</v>
      </c>
      <c r="E314" s="113"/>
      <c r="F314" s="55">
        <v>0</v>
      </c>
      <c r="G314" s="113"/>
      <c r="H314" s="55">
        <v>0</v>
      </c>
      <c r="I314" s="113"/>
      <c r="J314" s="22">
        <f t="shared" si="9"/>
        <v>0</v>
      </c>
      <c r="K314" s="113"/>
      <c r="L314" s="59">
        <f>J314/درآمد!$F$12</f>
        <v>0</v>
      </c>
      <c r="M314" s="113"/>
      <c r="N314" s="55">
        <v>0</v>
      </c>
      <c r="O314" s="113"/>
      <c r="P314" s="55">
        <v>0</v>
      </c>
      <c r="Q314" s="113"/>
      <c r="R314" s="55">
        <v>64655486</v>
      </c>
      <c r="S314" s="113"/>
      <c r="T314" s="22">
        <f t="shared" si="8"/>
        <v>64655486</v>
      </c>
      <c r="V314" s="108">
        <f>T314/درآمد!$F$12</f>
        <v>1.0446889641896911E-4</v>
      </c>
    </row>
    <row r="315" spans="1:22" ht="18.75" x14ac:dyDescent="0.2">
      <c r="A315" s="163" t="s">
        <v>622</v>
      </c>
      <c r="B315" s="163"/>
      <c r="D315" s="55">
        <v>0</v>
      </c>
      <c r="E315" s="113"/>
      <c r="F315" s="55">
        <v>0</v>
      </c>
      <c r="G315" s="113"/>
      <c r="H315" s="55">
        <v>0</v>
      </c>
      <c r="I315" s="113"/>
      <c r="J315" s="22">
        <f t="shared" si="9"/>
        <v>0</v>
      </c>
      <c r="K315" s="113"/>
      <c r="L315" s="59">
        <f>J315/درآمد!$F$12</f>
        <v>0</v>
      </c>
      <c r="M315" s="113"/>
      <c r="N315" s="55">
        <v>0</v>
      </c>
      <c r="O315" s="113"/>
      <c r="P315" s="55">
        <v>0</v>
      </c>
      <c r="Q315" s="113"/>
      <c r="R315" s="55">
        <v>961911776</v>
      </c>
      <c r="S315" s="113"/>
      <c r="T315" s="22">
        <f t="shared" si="8"/>
        <v>961911776</v>
      </c>
      <c r="V315" s="108">
        <f>T315/درآمد!$F$12</f>
        <v>1.5542356559059911E-3</v>
      </c>
    </row>
    <row r="316" spans="1:22" ht="18.75" x14ac:dyDescent="0.2">
      <c r="A316" s="163" t="s">
        <v>623</v>
      </c>
      <c r="B316" s="163"/>
      <c r="D316" s="55">
        <v>0</v>
      </c>
      <c r="E316" s="113"/>
      <c r="F316" s="55">
        <v>0</v>
      </c>
      <c r="G316" s="113"/>
      <c r="H316" s="55">
        <v>0</v>
      </c>
      <c r="I316" s="113"/>
      <c r="J316" s="22">
        <f t="shared" si="9"/>
        <v>0</v>
      </c>
      <c r="K316" s="113"/>
      <c r="L316" s="59">
        <f>J316/درآمد!$F$12</f>
        <v>0</v>
      </c>
      <c r="M316" s="113"/>
      <c r="N316" s="55">
        <v>0</v>
      </c>
      <c r="O316" s="113"/>
      <c r="P316" s="55">
        <v>0</v>
      </c>
      <c r="Q316" s="113"/>
      <c r="R316" s="55">
        <v>21420000</v>
      </c>
      <c r="S316" s="113"/>
      <c r="T316" s="22">
        <f t="shared" si="8"/>
        <v>21420000</v>
      </c>
      <c r="V316" s="108">
        <f>T316/درآمد!$F$12</f>
        <v>3.4609959645099849E-5</v>
      </c>
    </row>
    <row r="317" spans="1:22" ht="18.75" x14ac:dyDescent="0.2">
      <c r="A317" s="163" t="s">
        <v>624</v>
      </c>
      <c r="B317" s="163"/>
      <c r="D317" s="55">
        <v>0</v>
      </c>
      <c r="E317" s="113"/>
      <c r="F317" s="55">
        <v>0</v>
      </c>
      <c r="G317" s="113"/>
      <c r="H317" s="55">
        <v>0</v>
      </c>
      <c r="I317" s="113"/>
      <c r="J317" s="22">
        <f t="shared" si="9"/>
        <v>0</v>
      </c>
      <c r="K317" s="113"/>
      <c r="L317" s="59">
        <f>J317/درآمد!$F$12</f>
        <v>0</v>
      </c>
      <c r="M317" s="113"/>
      <c r="N317" s="55">
        <v>0</v>
      </c>
      <c r="O317" s="113"/>
      <c r="P317" s="55">
        <v>0</v>
      </c>
      <c r="Q317" s="113"/>
      <c r="R317" s="55">
        <v>309810148</v>
      </c>
      <c r="S317" s="113"/>
      <c r="T317" s="22">
        <f t="shared" si="8"/>
        <v>309810148</v>
      </c>
      <c r="V317" s="108">
        <f>T317/درآمد!$F$12</f>
        <v>5.0058434733531339E-4</v>
      </c>
    </row>
    <row r="318" spans="1:22" ht="18.75" x14ac:dyDescent="0.2">
      <c r="A318" s="163" t="s">
        <v>625</v>
      </c>
      <c r="B318" s="163"/>
      <c r="D318" s="55">
        <v>0</v>
      </c>
      <c r="E318" s="113"/>
      <c r="F318" s="55">
        <v>0</v>
      </c>
      <c r="G318" s="113"/>
      <c r="H318" s="55">
        <v>0</v>
      </c>
      <c r="I318" s="113"/>
      <c r="J318" s="22">
        <f t="shared" si="9"/>
        <v>0</v>
      </c>
      <c r="K318" s="113"/>
      <c r="L318" s="59">
        <f>J318/درآمد!$F$12</f>
        <v>0</v>
      </c>
      <c r="M318" s="113"/>
      <c r="N318" s="55">
        <v>0</v>
      </c>
      <c r="O318" s="113"/>
      <c r="P318" s="55">
        <v>0</v>
      </c>
      <c r="Q318" s="113"/>
      <c r="R318" s="55">
        <v>-11200013</v>
      </c>
      <c r="S318" s="113"/>
      <c r="T318" s="22">
        <f t="shared" si="8"/>
        <v>-11200013</v>
      </c>
      <c r="V318" s="108">
        <f>T318/درآمد!$F$12</f>
        <v>-1.8096731930653301E-5</v>
      </c>
    </row>
    <row r="319" spans="1:22" ht="18.75" x14ac:dyDescent="0.2">
      <c r="A319" s="163" t="s">
        <v>626</v>
      </c>
      <c r="B319" s="163"/>
      <c r="D319" s="55">
        <v>0</v>
      </c>
      <c r="E319" s="113"/>
      <c r="F319" s="55">
        <v>0</v>
      </c>
      <c r="G319" s="113"/>
      <c r="H319" s="55">
        <v>0</v>
      </c>
      <c r="I319" s="113"/>
      <c r="J319" s="22">
        <f t="shared" si="9"/>
        <v>0</v>
      </c>
      <c r="K319" s="113"/>
      <c r="L319" s="59">
        <f>J319/درآمد!$F$12</f>
        <v>0</v>
      </c>
      <c r="M319" s="113"/>
      <c r="N319" s="55">
        <v>0</v>
      </c>
      <c r="O319" s="113"/>
      <c r="P319" s="55">
        <v>0</v>
      </c>
      <c r="Q319" s="113"/>
      <c r="R319" s="55">
        <v>-18815035</v>
      </c>
      <c r="S319" s="113"/>
      <c r="T319" s="22">
        <f t="shared" si="8"/>
        <v>-18815035</v>
      </c>
      <c r="V319" s="108">
        <f>T319/درآمد!$F$12</f>
        <v>-3.0400915129371675E-5</v>
      </c>
    </row>
    <row r="320" spans="1:22" ht="18.75" x14ac:dyDescent="0.2">
      <c r="A320" s="163" t="s">
        <v>627</v>
      </c>
      <c r="B320" s="163"/>
      <c r="D320" s="55">
        <v>0</v>
      </c>
      <c r="E320" s="113"/>
      <c r="F320" s="55">
        <v>0</v>
      </c>
      <c r="G320" s="113"/>
      <c r="H320" s="55">
        <v>0</v>
      </c>
      <c r="I320" s="113"/>
      <c r="J320" s="22">
        <f t="shared" si="9"/>
        <v>0</v>
      </c>
      <c r="K320" s="113"/>
      <c r="L320" s="59">
        <f>J320/درآمد!$F$12</f>
        <v>0</v>
      </c>
      <c r="M320" s="113"/>
      <c r="N320" s="55">
        <v>0</v>
      </c>
      <c r="O320" s="113"/>
      <c r="P320" s="55">
        <v>0</v>
      </c>
      <c r="Q320" s="113"/>
      <c r="R320" s="55">
        <v>-23555941</v>
      </c>
      <c r="S320" s="113"/>
      <c r="T320" s="22">
        <f t="shared" si="8"/>
        <v>-23555941</v>
      </c>
      <c r="V320" s="108">
        <f>T320/درآمد!$F$12</f>
        <v>-3.8061165612154673E-5</v>
      </c>
    </row>
    <row r="321" spans="1:22" ht="18.75" x14ac:dyDescent="0.2">
      <c r="A321" s="163" t="s">
        <v>628</v>
      </c>
      <c r="B321" s="163"/>
      <c r="D321" s="55">
        <v>0</v>
      </c>
      <c r="E321" s="113"/>
      <c r="F321" s="55">
        <v>0</v>
      </c>
      <c r="G321" s="113"/>
      <c r="H321" s="55">
        <v>0</v>
      </c>
      <c r="I321" s="113"/>
      <c r="J321" s="22">
        <f t="shared" si="9"/>
        <v>0</v>
      </c>
      <c r="K321" s="113"/>
      <c r="L321" s="59">
        <f>J321/درآمد!$F$12</f>
        <v>0</v>
      </c>
      <c r="M321" s="113"/>
      <c r="N321" s="55">
        <v>0</v>
      </c>
      <c r="O321" s="113"/>
      <c r="P321" s="55">
        <v>0</v>
      </c>
      <c r="Q321" s="113"/>
      <c r="R321" s="55">
        <v>-5784047</v>
      </c>
      <c r="S321" s="113"/>
      <c r="T321" s="22">
        <f t="shared" si="8"/>
        <v>-5784047</v>
      </c>
      <c r="V321" s="108">
        <f>T321/درآمد!$F$12</f>
        <v>-9.345734512388462E-6</v>
      </c>
    </row>
    <row r="322" spans="1:22" ht="18.75" x14ac:dyDescent="0.2">
      <c r="A322" s="163" t="s">
        <v>629</v>
      </c>
      <c r="B322" s="163"/>
      <c r="D322" s="55">
        <v>0</v>
      </c>
      <c r="E322" s="113"/>
      <c r="F322" s="55">
        <v>0</v>
      </c>
      <c r="G322" s="113"/>
      <c r="H322" s="55">
        <v>0</v>
      </c>
      <c r="I322" s="113"/>
      <c r="J322" s="22">
        <f t="shared" si="9"/>
        <v>0</v>
      </c>
      <c r="K322" s="113"/>
      <c r="L322" s="59">
        <f>J322/درآمد!$F$12</f>
        <v>0</v>
      </c>
      <c r="M322" s="113"/>
      <c r="N322" s="55">
        <v>0</v>
      </c>
      <c r="O322" s="113"/>
      <c r="P322" s="55">
        <v>0</v>
      </c>
      <c r="Q322" s="113"/>
      <c r="R322" s="55">
        <v>64773571</v>
      </c>
      <c r="S322" s="113"/>
      <c r="T322" s="22">
        <f t="shared" si="8"/>
        <v>64773571</v>
      </c>
      <c r="V322" s="108">
        <f>T322/درآمد!$F$12</f>
        <v>1.046596955359015E-4</v>
      </c>
    </row>
    <row r="323" spans="1:22" ht="18.75" x14ac:dyDescent="0.2">
      <c r="A323" s="163" t="s">
        <v>630</v>
      </c>
      <c r="B323" s="163"/>
      <c r="D323" s="55">
        <v>0</v>
      </c>
      <c r="E323" s="113"/>
      <c r="F323" s="55">
        <v>0</v>
      </c>
      <c r="G323" s="113"/>
      <c r="H323" s="55">
        <v>0</v>
      </c>
      <c r="I323" s="113"/>
      <c r="J323" s="22">
        <f t="shared" si="9"/>
        <v>0</v>
      </c>
      <c r="K323" s="113"/>
      <c r="L323" s="59">
        <f>J323/درآمد!$F$12</f>
        <v>0</v>
      </c>
      <c r="M323" s="113"/>
      <c r="N323" s="55">
        <v>0</v>
      </c>
      <c r="O323" s="113"/>
      <c r="P323" s="55">
        <v>0</v>
      </c>
      <c r="Q323" s="113"/>
      <c r="R323" s="55">
        <v>-7514179</v>
      </c>
      <c r="S323" s="113"/>
      <c r="T323" s="22">
        <f t="shared" si="8"/>
        <v>-7514179</v>
      </c>
      <c r="V323" s="108">
        <f>T323/درآمد!$F$12</f>
        <v>-1.2141243321944761E-5</v>
      </c>
    </row>
    <row r="324" spans="1:22" ht="18.75" x14ac:dyDescent="0.2">
      <c r="A324" s="163" t="s">
        <v>631</v>
      </c>
      <c r="B324" s="163"/>
      <c r="D324" s="55">
        <v>0</v>
      </c>
      <c r="E324" s="113"/>
      <c r="F324" s="55">
        <v>0</v>
      </c>
      <c r="G324" s="113"/>
      <c r="H324" s="55">
        <v>0</v>
      </c>
      <c r="I324" s="113"/>
      <c r="J324" s="22">
        <f t="shared" si="9"/>
        <v>0</v>
      </c>
      <c r="K324" s="113"/>
      <c r="L324" s="59">
        <f>J324/درآمد!$F$12</f>
        <v>0</v>
      </c>
      <c r="M324" s="113"/>
      <c r="N324" s="55">
        <v>0</v>
      </c>
      <c r="O324" s="113"/>
      <c r="P324" s="55">
        <v>0</v>
      </c>
      <c r="Q324" s="113"/>
      <c r="R324" s="55">
        <v>4754305525</v>
      </c>
      <c r="S324" s="113"/>
      <c r="T324" s="22">
        <f t="shared" si="8"/>
        <v>4754305525</v>
      </c>
      <c r="V324" s="108">
        <f>T324/درآمد!$F$12</f>
        <v>7.6819011372887616E-3</v>
      </c>
    </row>
    <row r="325" spans="1:22" ht="18.75" x14ac:dyDescent="0.2">
      <c r="A325" s="163" t="s">
        <v>632</v>
      </c>
      <c r="B325" s="163"/>
      <c r="D325" s="55">
        <v>0</v>
      </c>
      <c r="E325" s="113"/>
      <c r="F325" s="55">
        <v>0</v>
      </c>
      <c r="G325" s="113"/>
      <c r="H325" s="55">
        <v>0</v>
      </c>
      <c r="I325" s="113"/>
      <c r="J325" s="22">
        <f t="shared" si="9"/>
        <v>0</v>
      </c>
      <c r="K325" s="113"/>
      <c r="L325" s="59">
        <f>J325/درآمد!$F$12</f>
        <v>0</v>
      </c>
      <c r="M325" s="113"/>
      <c r="N325" s="55">
        <v>0</v>
      </c>
      <c r="O325" s="113"/>
      <c r="P325" s="55">
        <v>0</v>
      </c>
      <c r="Q325" s="113"/>
      <c r="R325" s="55">
        <v>4455456226</v>
      </c>
      <c r="S325" s="113"/>
      <c r="T325" s="22">
        <f t="shared" si="8"/>
        <v>4455456226</v>
      </c>
      <c r="V325" s="108">
        <f>T325/درآمد!$F$12</f>
        <v>7.199027086011619E-3</v>
      </c>
    </row>
    <row r="326" spans="1:22" ht="18.75" x14ac:dyDescent="0.2">
      <c r="A326" s="163" t="s">
        <v>633</v>
      </c>
      <c r="B326" s="163"/>
      <c r="D326" s="55">
        <v>0</v>
      </c>
      <c r="E326" s="113"/>
      <c r="F326" s="55">
        <v>0</v>
      </c>
      <c r="G326" s="113"/>
      <c r="H326" s="55">
        <v>0</v>
      </c>
      <c r="I326" s="113"/>
      <c r="J326" s="22">
        <f t="shared" si="9"/>
        <v>0</v>
      </c>
      <c r="K326" s="113"/>
      <c r="L326" s="59">
        <f>J326/درآمد!$F$12</f>
        <v>0</v>
      </c>
      <c r="M326" s="113"/>
      <c r="N326" s="55">
        <v>0</v>
      </c>
      <c r="O326" s="113"/>
      <c r="P326" s="55">
        <v>0</v>
      </c>
      <c r="Q326" s="113"/>
      <c r="R326" s="55">
        <v>398692065</v>
      </c>
      <c r="S326" s="113"/>
      <c r="T326" s="22">
        <f t="shared" si="8"/>
        <v>398692065</v>
      </c>
      <c r="V326" s="108">
        <f>T326/درآمد!$F$12</f>
        <v>6.4419777219755026E-4</v>
      </c>
    </row>
    <row r="327" spans="1:22" ht="18.75" x14ac:dyDescent="0.2">
      <c r="A327" s="163" t="s">
        <v>634</v>
      </c>
      <c r="B327" s="163"/>
      <c r="D327" s="55">
        <v>0</v>
      </c>
      <c r="E327" s="113"/>
      <c r="F327" s="55">
        <v>0</v>
      </c>
      <c r="G327" s="113"/>
      <c r="H327" s="55">
        <v>0</v>
      </c>
      <c r="I327" s="113"/>
      <c r="J327" s="22">
        <f t="shared" si="9"/>
        <v>0</v>
      </c>
      <c r="K327" s="113"/>
      <c r="L327" s="59">
        <f>J327/درآمد!$F$12</f>
        <v>0</v>
      </c>
      <c r="M327" s="113"/>
      <c r="N327" s="55">
        <v>0</v>
      </c>
      <c r="O327" s="113"/>
      <c r="P327" s="55">
        <v>0</v>
      </c>
      <c r="Q327" s="113"/>
      <c r="R327" s="55">
        <v>840019999</v>
      </c>
      <c r="S327" s="113"/>
      <c r="T327" s="22">
        <f t="shared" si="8"/>
        <v>840019999</v>
      </c>
      <c r="V327" s="108">
        <f>T327/درآمد!$F$12</f>
        <v>1.357285633355127E-3</v>
      </c>
    </row>
    <row r="328" spans="1:22" ht="18.75" x14ac:dyDescent="0.2">
      <c r="A328" s="163" t="s">
        <v>635</v>
      </c>
      <c r="B328" s="163"/>
      <c r="D328" s="55">
        <v>0</v>
      </c>
      <c r="E328" s="113"/>
      <c r="F328" s="55">
        <v>0</v>
      </c>
      <c r="G328" s="113"/>
      <c r="H328" s="55">
        <v>2</v>
      </c>
      <c r="I328" s="113"/>
      <c r="J328" s="22">
        <f t="shared" si="9"/>
        <v>2</v>
      </c>
      <c r="K328" s="113"/>
      <c r="L328" s="59">
        <f>J328/درآمد!$F$12</f>
        <v>3.2315555224182868E-12</v>
      </c>
      <c r="M328" s="113"/>
      <c r="N328" s="55">
        <v>0</v>
      </c>
      <c r="O328" s="113"/>
      <c r="P328" s="55">
        <v>0</v>
      </c>
      <c r="Q328" s="113"/>
      <c r="R328" s="55">
        <v>-1149505628</v>
      </c>
      <c r="S328" s="113"/>
      <c r="T328" s="22">
        <f t="shared" si="8"/>
        <v>-1149505628</v>
      </c>
      <c r="V328" s="108">
        <f>T328/درآمد!$F$12</f>
        <v>-1.8573456301071505E-3</v>
      </c>
    </row>
    <row r="329" spans="1:22" ht="18.75" x14ac:dyDescent="0.2">
      <c r="A329" s="163" t="s">
        <v>636</v>
      </c>
      <c r="B329" s="163"/>
      <c r="D329" s="55">
        <v>0</v>
      </c>
      <c r="E329" s="113"/>
      <c r="F329" s="55">
        <v>0</v>
      </c>
      <c r="G329" s="113"/>
      <c r="H329" s="55">
        <v>3</v>
      </c>
      <c r="I329" s="113"/>
      <c r="J329" s="22">
        <f t="shared" si="9"/>
        <v>3</v>
      </c>
      <c r="K329" s="113"/>
      <c r="L329" s="59">
        <f>J329/درآمد!$F$12</f>
        <v>4.84733328362743E-12</v>
      </c>
      <c r="M329" s="113"/>
      <c r="N329" s="55">
        <v>0</v>
      </c>
      <c r="O329" s="113"/>
      <c r="P329" s="55">
        <v>0</v>
      </c>
      <c r="Q329" s="113"/>
      <c r="R329" s="55">
        <v>-10959068614</v>
      </c>
      <c r="S329" s="113"/>
      <c r="T329" s="22">
        <f t="shared" si="8"/>
        <v>-10959068614</v>
      </c>
      <c r="V329" s="108">
        <f>T329/درآمد!$F$12</f>
        <v>-1.7707419350066311E-2</v>
      </c>
    </row>
    <row r="330" spans="1:22" ht="18.75" x14ac:dyDescent="0.2">
      <c r="A330" s="163" t="s">
        <v>637</v>
      </c>
      <c r="B330" s="163"/>
      <c r="D330" s="55">
        <v>0</v>
      </c>
      <c r="E330" s="113"/>
      <c r="F330" s="55">
        <v>2</v>
      </c>
      <c r="G330" s="113"/>
      <c r="H330" s="55">
        <v>-2</v>
      </c>
      <c r="I330" s="113"/>
      <c r="J330" s="22">
        <f t="shared" si="9"/>
        <v>0</v>
      </c>
      <c r="K330" s="113"/>
      <c r="L330" s="59">
        <f>J330/درآمد!$F$12</f>
        <v>0</v>
      </c>
      <c r="M330" s="113"/>
      <c r="N330" s="55">
        <v>0</v>
      </c>
      <c r="O330" s="113"/>
      <c r="P330" s="55">
        <v>0</v>
      </c>
      <c r="Q330" s="113"/>
      <c r="R330" s="55">
        <v>1329754370</v>
      </c>
      <c r="S330" s="113"/>
      <c r="T330" s="22">
        <f t="shared" si="8"/>
        <v>1329754370</v>
      </c>
      <c r="V330" s="108">
        <f>T330/درآمد!$F$12</f>
        <v>2.1485875389166752E-3</v>
      </c>
    </row>
    <row r="331" spans="1:22" ht="18.75" x14ac:dyDescent="0.2">
      <c r="A331" s="163" t="s">
        <v>638</v>
      </c>
      <c r="B331" s="163"/>
      <c r="D331" s="55">
        <v>0</v>
      </c>
      <c r="E331" s="113"/>
      <c r="F331" s="55">
        <v>0</v>
      </c>
      <c r="G331" s="113"/>
      <c r="H331" s="55">
        <v>0</v>
      </c>
      <c r="I331" s="113"/>
      <c r="J331" s="22">
        <f t="shared" si="9"/>
        <v>0</v>
      </c>
      <c r="K331" s="113"/>
      <c r="L331" s="59">
        <f>J331/درآمد!$F$12</f>
        <v>0</v>
      </c>
      <c r="M331" s="113"/>
      <c r="N331" s="55">
        <v>0</v>
      </c>
      <c r="O331" s="113"/>
      <c r="P331" s="55">
        <v>0</v>
      </c>
      <c r="Q331" s="113"/>
      <c r="R331" s="55">
        <v>-4458759314</v>
      </c>
      <c r="S331" s="113"/>
      <c r="T331" s="22">
        <f t="shared" si="8"/>
        <v>-4458759314</v>
      </c>
      <c r="V331" s="108">
        <f>T331/درآمد!$F$12</f>
        <v>-7.2043641421453359E-3</v>
      </c>
    </row>
    <row r="332" spans="1:22" ht="18.75" x14ac:dyDescent="0.2">
      <c r="A332" s="163" t="s">
        <v>639</v>
      </c>
      <c r="B332" s="163"/>
      <c r="D332" s="55">
        <v>0</v>
      </c>
      <c r="E332" s="113"/>
      <c r="F332" s="55">
        <v>0</v>
      </c>
      <c r="G332" s="113"/>
      <c r="H332" s="55">
        <v>0</v>
      </c>
      <c r="I332" s="113"/>
      <c r="J332" s="22">
        <f t="shared" si="9"/>
        <v>0</v>
      </c>
      <c r="K332" s="113"/>
      <c r="L332" s="59">
        <f>J332/درآمد!$F$12</f>
        <v>0</v>
      </c>
      <c r="M332" s="113"/>
      <c r="N332" s="55">
        <v>0</v>
      </c>
      <c r="O332" s="113"/>
      <c r="P332" s="55">
        <v>0</v>
      </c>
      <c r="Q332" s="113"/>
      <c r="R332" s="55">
        <v>49016471</v>
      </c>
      <c r="S332" s="113"/>
      <c r="T332" s="22">
        <f t="shared" si="8"/>
        <v>49016471</v>
      </c>
      <c r="V332" s="108">
        <f>T332/درآمد!$F$12</f>
        <v>7.9199723774752898E-5</v>
      </c>
    </row>
    <row r="333" spans="1:22" ht="18.75" x14ac:dyDescent="0.2">
      <c r="A333" s="163" t="s">
        <v>640</v>
      </c>
      <c r="B333" s="163"/>
      <c r="D333" s="55">
        <v>0</v>
      </c>
      <c r="E333" s="113"/>
      <c r="F333" s="55">
        <v>0</v>
      </c>
      <c r="G333" s="113"/>
      <c r="H333" s="55">
        <v>0</v>
      </c>
      <c r="I333" s="113"/>
      <c r="J333" s="22">
        <f t="shared" si="9"/>
        <v>0</v>
      </c>
      <c r="K333" s="113"/>
      <c r="L333" s="59">
        <f>J333/درآمد!$F$12</f>
        <v>0</v>
      </c>
      <c r="M333" s="113"/>
      <c r="N333" s="55">
        <v>0</v>
      </c>
      <c r="O333" s="113"/>
      <c r="P333" s="55">
        <v>0</v>
      </c>
      <c r="Q333" s="113"/>
      <c r="R333" s="55">
        <v>602258</v>
      </c>
      <c r="S333" s="113"/>
      <c r="T333" s="22">
        <f t="shared" si="8"/>
        <v>602258</v>
      </c>
      <c r="V333" s="108">
        <f>T333/درآمد!$F$12</f>
        <v>9.7311508291029627E-7</v>
      </c>
    </row>
    <row r="334" spans="1:22" ht="18.75" x14ac:dyDescent="0.2">
      <c r="A334" s="163" t="s">
        <v>641</v>
      </c>
      <c r="B334" s="163"/>
      <c r="D334" s="55">
        <v>0</v>
      </c>
      <c r="E334" s="113"/>
      <c r="F334" s="55">
        <v>0</v>
      </c>
      <c r="G334" s="113"/>
      <c r="H334" s="55">
        <v>0</v>
      </c>
      <c r="I334" s="113"/>
      <c r="J334" s="22">
        <f t="shared" si="9"/>
        <v>0</v>
      </c>
      <c r="K334" s="113"/>
      <c r="L334" s="59">
        <f>J334/درآمد!$F$12</f>
        <v>0</v>
      </c>
      <c r="M334" s="113"/>
      <c r="N334" s="55">
        <v>0</v>
      </c>
      <c r="O334" s="113"/>
      <c r="P334" s="55">
        <v>0</v>
      </c>
      <c r="Q334" s="113"/>
      <c r="R334" s="55">
        <v>26220785</v>
      </c>
      <c r="S334" s="113"/>
      <c r="T334" s="22">
        <f t="shared" si="8"/>
        <v>26220785</v>
      </c>
      <c r="V334" s="108">
        <f>T334/درآمد!$F$12</f>
        <v>4.2366961284446291E-5</v>
      </c>
    </row>
    <row r="335" spans="1:22" ht="18.75" x14ac:dyDescent="0.2">
      <c r="A335" s="163" t="s">
        <v>642</v>
      </c>
      <c r="B335" s="163"/>
      <c r="D335" s="55">
        <v>0</v>
      </c>
      <c r="E335" s="113"/>
      <c r="F335" s="55">
        <v>0</v>
      </c>
      <c r="G335" s="113"/>
      <c r="H335" s="55">
        <v>0</v>
      </c>
      <c r="I335" s="113"/>
      <c r="J335" s="22">
        <f t="shared" si="9"/>
        <v>0</v>
      </c>
      <c r="K335" s="113"/>
      <c r="L335" s="59">
        <f>J335/درآمد!$F$12</f>
        <v>0</v>
      </c>
      <c r="M335" s="113"/>
      <c r="N335" s="55">
        <v>0</v>
      </c>
      <c r="O335" s="113"/>
      <c r="P335" s="55">
        <v>0</v>
      </c>
      <c r="Q335" s="113"/>
      <c r="R335" s="55">
        <v>38230855</v>
      </c>
      <c r="S335" s="113"/>
      <c r="T335" s="22">
        <f t="shared" si="8"/>
        <v>38230855</v>
      </c>
      <c r="V335" s="108">
        <f>T335/درآمد!$F$12</f>
        <v>6.1772565301011382E-5</v>
      </c>
    </row>
    <row r="336" spans="1:22" ht="18.75" x14ac:dyDescent="0.2">
      <c r="A336" s="163" t="s">
        <v>643</v>
      </c>
      <c r="B336" s="163"/>
      <c r="D336" s="55">
        <v>0</v>
      </c>
      <c r="E336" s="113"/>
      <c r="F336" s="55">
        <v>0</v>
      </c>
      <c r="G336" s="113"/>
      <c r="H336" s="55">
        <v>0</v>
      </c>
      <c r="I336" s="113"/>
      <c r="J336" s="22">
        <f t="shared" si="9"/>
        <v>0</v>
      </c>
      <c r="K336" s="113"/>
      <c r="L336" s="59">
        <f>J336/درآمد!$F$12</f>
        <v>0</v>
      </c>
      <c r="M336" s="113"/>
      <c r="N336" s="55">
        <v>0</v>
      </c>
      <c r="O336" s="113"/>
      <c r="P336" s="55">
        <v>0</v>
      </c>
      <c r="Q336" s="113"/>
      <c r="R336" s="55">
        <v>27150281</v>
      </c>
      <c r="S336" s="113"/>
      <c r="T336" s="22">
        <f t="shared" si="8"/>
        <v>27150281</v>
      </c>
      <c r="V336" s="108">
        <f>T336/درآمد!$F$12</f>
        <v>4.3868820250379142E-5</v>
      </c>
    </row>
    <row r="337" spans="1:22" ht="18.75" x14ac:dyDescent="0.2">
      <c r="A337" s="163" t="s">
        <v>644</v>
      </c>
      <c r="B337" s="163"/>
      <c r="D337" s="55">
        <v>0</v>
      </c>
      <c r="E337" s="113"/>
      <c r="F337" s="55">
        <v>0</v>
      </c>
      <c r="G337" s="113"/>
      <c r="H337" s="55">
        <v>0</v>
      </c>
      <c r="I337" s="113"/>
      <c r="J337" s="22">
        <f t="shared" si="9"/>
        <v>0</v>
      </c>
      <c r="K337" s="113"/>
      <c r="L337" s="59">
        <f>J337/درآمد!$F$12</f>
        <v>0</v>
      </c>
      <c r="M337" s="113"/>
      <c r="N337" s="55">
        <v>0</v>
      </c>
      <c r="O337" s="113"/>
      <c r="P337" s="55">
        <v>0</v>
      </c>
      <c r="Q337" s="113"/>
      <c r="R337" s="55">
        <v>96399121</v>
      </c>
      <c r="S337" s="113"/>
      <c r="T337" s="22">
        <f t="shared" si="8"/>
        <v>96399121</v>
      </c>
      <c r="V337" s="108">
        <f>T337/درآمد!$F$12</f>
        <v>1.5575955591190933E-4</v>
      </c>
    </row>
    <row r="338" spans="1:22" ht="18.75" x14ac:dyDescent="0.2">
      <c r="A338" s="163" t="s">
        <v>645</v>
      </c>
      <c r="B338" s="163"/>
      <c r="D338" s="55">
        <v>0</v>
      </c>
      <c r="E338" s="113"/>
      <c r="F338" s="55">
        <v>0</v>
      </c>
      <c r="G338" s="113"/>
      <c r="H338" s="55">
        <v>0</v>
      </c>
      <c r="I338" s="113"/>
      <c r="J338" s="22">
        <f t="shared" si="9"/>
        <v>0</v>
      </c>
      <c r="K338" s="113"/>
      <c r="L338" s="59">
        <f>J338/درآمد!$F$12</f>
        <v>0</v>
      </c>
      <c r="M338" s="113"/>
      <c r="N338" s="55">
        <v>0</v>
      </c>
      <c r="O338" s="113"/>
      <c r="P338" s="55">
        <v>0</v>
      </c>
      <c r="Q338" s="113"/>
      <c r="R338" s="55">
        <v>18965168767</v>
      </c>
      <c r="S338" s="113"/>
      <c r="T338" s="22">
        <f t="shared" si="8"/>
        <v>18965168767</v>
      </c>
      <c r="V338" s="108">
        <f>T338/درآمد!$F$12</f>
        <v>3.064349793129683E-2</v>
      </c>
    </row>
    <row r="339" spans="1:22" ht="18.75" x14ac:dyDescent="0.2">
      <c r="A339" s="163" t="s">
        <v>646</v>
      </c>
      <c r="B339" s="163"/>
      <c r="D339" s="55">
        <v>0</v>
      </c>
      <c r="E339" s="113"/>
      <c r="F339" s="55">
        <v>-7</v>
      </c>
      <c r="G339" s="113"/>
      <c r="H339" s="55">
        <v>6</v>
      </c>
      <c r="I339" s="113"/>
      <c r="J339" s="22">
        <f t="shared" si="9"/>
        <v>-1</v>
      </c>
      <c r="K339" s="113"/>
      <c r="L339" s="59">
        <f>J339/درآمد!$F$12</f>
        <v>-1.6157777612091434E-12</v>
      </c>
      <c r="M339" s="113"/>
      <c r="N339" s="55">
        <v>0</v>
      </c>
      <c r="O339" s="113"/>
      <c r="P339" s="55">
        <v>0</v>
      </c>
      <c r="Q339" s="113"/>
      <c r="R339" s="55">
        <v>5772919295</v>
      </c>
      <c r="S339" s="113"/>
      <c r="T339" s="22">
        <f t="shared" si="8"/>
        <v>5772919295</v>
      </c>
      <c r="V339" s="108">
        <f>T339/درآمد!$F$12</f>
        <v>9.3277546141161665E-3</v>
      </c>
    </row>
    <row r="340" spans="1:22" ht="18.75" x14ac:dyDescent="0.2">
      <c r="A340" s="163" t="s">
        <v>647</v>
      </c>
      <c r="B340" s="163"/>
      <c r="D340" s="55">
        <v>0</v>
      </c>
      <c r="E340" s="113"/>
      <c r="F340" s="55">
        <v>0</v>
      </c>
      <c r="G340" s="113"/>
      <c r="H340" s="55">
        <v>0</v>
      </c>
      <c r="I340" s="113"/>
      <c r="J340" s="22">
        <f t="shared" si="9"/>
        <v>0</v>
      </c>
      <c r="K340" s="113"/>
      <c r="L340" s="59">
        <f>J340/درآمد!$F$12</f>
        <v>0</v>
      </c>
      <c r="M340" s="113"/>
      <c r="N340" s="55">
        <v>0</v>
      </c>
      <c r="O340" s="113"/>
      <c r="P340" s="55">
        <v>0</v>
      </c>
      <c r="Q340" s="113"/>
      <c r="R340" s="55">
        <v>6988676296</v>
      </c>
      <c r="S340" s="113"/>
      <c r="T340" s="22">
        <f t="shared" si="8"/>
        <v>6988676296</v>
      </c>
      <c r="V340" s="108">
        <f>T340/درآمد!$F$12</f>
        <v>1.1292147739366289E-2</v>
      </c>
    </row>
    <row r="341" spans="1:22" ht="18.75" x14ac:dyDescent="0.2">
      <c r="A341" s="163" t="s">
        <v>648</v>
      </c>
      <c r="B341" s="163"/>
      <c r="D341" s="55">
        <v>0</v>
      </c>
      <c r="E341" s="113"/>
      <c r="F341" s="55">
        <v>0</v>
      </c>
      <c r="G341" s="113"/>
      <c r="H341" s="55">
        <v>0</v>
      </c>
      <c r="I341" s="113"/>
      <c r="J341" s="22">
        <f t="shared" si="9"/>
        <v>0</v>
      </c>
      <c r="K341" s="113"/>
      <c r="L341" s="59">
        <f>J341/درآمد!$F$12</f>
        <v>0</v>
      </c>
      <c r="M341" s="113"/>
      <c r="N341" s="55">
        <v>0</v>
      </c>
      <c r="O341" s="113"/>
      <c r="P341" s="55">
        <v>0</v>
      </c>
      <c r="Q341" s="113"/>
      <c r="R341" s="55">
        <v>1782020640</v>
      </c>
      <c r="S341" s="113"/>
      <c r="T341" s="22">
        <f t="shared" si="8"/>
        <v>1782020640</v>
      </c>
      <c r="V341" s="108">
        <f>T341/درآمد!$F$12</f>
        <v>2.879349320127685E-3</v>
      </c>
    </row>
    <row r="342" spans="1:22" ht="18.75" x14ac:dyDescent="0.2">
      <c r="A342" s="163" t="s">
        <v>649</v>
      </c>
      <c r="B342" s="163"/>
      <c r="D342" s="55">
        <v>0</v>
      </c>
      <c r="E342" s="113"/>
      <c r="F342" s="55">
        <v>0</v>
      </c>
      <c r="G342" s="113"/>
      <c r="H342" s="55">
        <v>0</v>
      </c>
      <c r="I342" s="113"/>
      <c r="J342" s="22">
        <f t="shared" si="9"/>
        <v>0</v>
      </c>
      <c r="K342" s="113"/>
      <c r="L342" s="59">
        <f>J342/درآمد!$F$12</f>
        <v>0</v>
      </c>
      <c r="M342" s="113"/>
      <c r="N342" s="55">
        <v>0</v>
      </c>
      <c r="O342" s="113"/>
      <c r="P342" s="55">
        <v>0</v>
      </c>
      <c r="Q342" s="113"/>
      <c r="R342" s="55">
        <v>10526066</v>
      </c>
      <c r="S342" s="113"/>
      <c r="T342" s="22">
        <f t="shared" si="8"/>
        <v>10526066</v>
      </c>
      <c r="V342" s="108">
        <f>T342/درآمد!$F$12</f>
        <v>1.7007783355819683E-5</v>
      </c>
    </row>
    <row r="343" spans="1:22" ht="18.75" x14ac:dyDescent="0.2">
      <c r="A343" s="163" t="s">
        <v>650</v>
      </c>
      <c r="B343" s="163"/>
      <c r="D343" s="55">
        <v>0</v>
      </c>
      <c r="E343" s="113"/>
      <c r="F343" s="55">
        <v>0</v>
      </c>
      <c r="G343" s="113"/>
      <c r="H343" s="55">
        <v>0</v>
      </c>
      <c r="I343" s="113"/>
      <c r="J343" s="22">
        <f t="shared" si="9"/>
        <v>0</v>
      </c>
      <c r="K343" s="113"/>
      <c r="L343" s="59">
        <f>J343/درآمد!$F$12</f>
        <v>0</v>
      </c>
      <c r="M343" s="113"/>
      <c r="N343" s="55">
        <v>0</v>
      </c>
      <c r="O343" s="113"/>
      <c r="P343" s="55">
        <v>0</v>
      </c>
      <c r="Q343" s="113"/>
      <c r="R343" s="55">
        <v>7825220</v>
      </c>
      <c r="S343" s="113"/>
      <c r="T343" s="22">
        <f t="shared" si="8"/>
        <v>7825220</v>
      </c>
      <c r="V343" s="108">
        <f>T343/درآمد!$F$12</f>
        <v>1.2643816452569014E-5</v>
      </c>
    </row>
    <row r="344" spans="1:22" ht="18.75" x14ac:dyDescent="0.2">
      <c r="A344" s="163" t="s">
        <v>651</v>
      </c>
      <c r="B344" s="163"/>
      <c r="D344" s="55">
        <v>0</v>
      </c>
      <c r="E344" s="113"/>
      <c r="F344" s="55">
        <v>0</v>
      </c>
      <c r="G344" s="113"/>
      <c r="H344" s="55">
        <v>0</v>
      </c>
      <c r="I344" s="113"/>
      <c r="J344" s="22">
        <f t="shared" si="9"/>
        <v>0</v>
      </c>
      <c r="K344" s="113"/>
      <c r="L344" s="59">
        <f>J344/درآمد!$F$12</f>
        <v>0</v>
      </c>
      <c r="M344" s="113"/>
      <c r="N344" s="55">
        <v>0</v>
      </c>
      <c r="O344" s="113"/>
      <c r="P344" s="55">
        <v>0</v>
      </c>
      <c r="Q344" s="113"/>
      <c r="R344" s="55">
        <v>2298409</v>
      </c>
      <c r="S344" s="113"/>
      <c r="T344" s="22">
        <f t="shared" si="8"/>
        <v>2298409</v>
      </c>
      <c r="V344" s="108">
        <f>T344/درآمد!$F$12</f>
        <v>3.7137181483629463E-6</v>
      </c>
    </row>
    <row r="345" spans="1:22" ht="18.75" x14ac:dyDescent="0.2">
      <c r="A345" s="163" t="s">
        <v>652</v>
      </c>
      <c r="B345" s="163"/>
      <c r="D345" s="55">
        <v>0</v>
      </c>
      <c r="E345" s="113"/>
      <c r="F345" s="55">
        <v>0</v>
      </c>
      <c r="G345" s="113"/>
      <c r="H345" s="55">
        <v>0</v>
      </c>
      <c r="I345" s="113"/>
      <c r="J345" s="22">
        <f t="shared" si="9"/>
        <v>0</v>
      </c>
      <c r="K345" s="113"/>
      <c r="L345" s="59">
        <f>J345/درآمد!$F$12</f>
        <v>0</v>
      </c>
      <c r="M345" s="113"/>
      <c r="N345" s="55">
        <v>0</v>
      </c>
      <c r="O345" s="113"/>
      <c r="P345" s="55">
        <v>0</v>
      </c>
      <c r="Q345" s="113"/>
      <c r="R345" s="55">
        <v>1277432388</v>
      </c>
      <c r="S345" s="113"/>
      <c r="T345" s="22">
        <f t="shared" si="8"/>
        <v>1277432388</v>
      </c>
      <c r="V345" s="108">
        <f>T345/درآمد!$F$12</f>
        <v>2.0640468439786898E-3</v>
      </c>
    </row>
    <row r="346" spans="1:22" ht="18.75" x14ac:dyDescent="0.2">
      <c r="A346" s="163" t="s">
        <v>653</v>
      </c>
      <c r="B346" s="163"/>
      <c r="D346" s="55">
        <v>0</v>
      </c>
      <c r="E346" s="113"/>
      <c r="F346" s="55">
        <v>0</v>
      </c>
      <c r="G346" s="113"/>
      <c r="H346" s="55">
        <v>0</v>
      </c>
      <c r="I346" s="113"/>
      <c r="J346" s="22">
        <f t="shared" si="9"/>
        <v>0</v>
      </c>
      <c r="K346" s="113"/>
      <c r="L346" s="59">
        <f>J346/درآمد!$F$12</f>
        <v>0</v>
      </c>
      <c r="M346" s="113"/>
      <c r="N346" s="55">
        <v>0</v>
      </c>
      <c r="O346" s="113"/>
      <c r="P346" s="55">
        <v>0</v>
      </c>
      <c r="Q346" s="113"/>
      <c r="R346" s="55">
        <v>5055569599</v>
      </c>
      <c r="S346" s="113"/>
      <c r="T346" s="22">
        <f t="shared" si="8"/>
        <v>5055569599</v>
      </c>
      <c r="V346" s="108">
        <f>T346/درآمد!$F$12</f>
        <v>8.1686769283092278E-3</v>
      </c>
    </row>
    <row r="347" spans="1:22" ht="18.75" x14ac:dyDescent="0.2">
      <c r="A347" s="163" t="s">
        <v>654</v>
      </c>
      <c r="B347" s="163"/>
      <c r="D347" s="55">
        <v>0</v>
      </c>
      <c r="E347" s="113"/>
      <c r="F347" s="55">
        <v>0</v>
      </c>
      <c r="G347" s="113"/>
      <c r="H347" s="55">
        <v>0</v>
      </c>
      <c r="I347" s="113"/>
      <c r="J347" s="22">
        <f t="shared" si="9"/>
        <v>0</v>
      </c>
      <c r="K347" s="113"/>
      <c r="L347" s="59">
        <f>J347/درآمد!$F$12</f>
        <v>0</v>
      </c>
      <c r="M347" s="113"/>
      <c r="N347" s="55">
        <v>0</v>
      </c>
      <c r="O347" s="113"/>
      <c r="P347" s="55">
        <v>0</v>
      </c>
      <c r="Q347" s="113"/>
      <c r="R347" s="55">
        <v>87582040</v>
      </c>
      <c r="S347" s="113"/>
      <c r="T347" s="22">
        <f t="shared" si="8"/>
        <v>87582040</v>
      </c>
      <c r="V347" s="108">
        <f>T347/درآمد!$F$12</f>
        <v>1.4151311251332964E-4</v>
      </c>
    </row>
    <row r="348" spans="1:22" ht="18.75" x14ac:dyDescent="0.2">
      <c r="A348" s="163" t="s">
        <v>655</v>
      </c>
      <c r="B348" s="163"/>
      <c r="D348" s="55">
        <v>0</v>
      </c>
      <c r="E348" s="113"/>
      <c r="F348" s="55">
        <v>0</v>
      </c>
      <c r="G348" s="113"/>
      <c r="H348" s="55">
        <v>0</v>
      </c>
      <c r="I348" s="113"/>
      <c r="J348" s="22">
        <f t="shared" si="9"/>
        <v>0</v>
      </c>
      <c r="K348" s="113"/>
      <c r="L348" s="59">
        <f>J348/درآمد!$F$12</f>
        <v>0</v>
      </c>
      <c r="M348" s="113"/>
      <c r="N348" s="55">
        <v>0</v>
      </c>
      <c r="O348" s="113"/>
      <c r="P348" s="55">
        <v>0</v>
      </c>
      <c r="Q348" s="113"/>
      <c r="R348" s="55">
        <v>98343054</v>
      </c>
      <c r="S348" s="113"/>
      <c r="T348" s="22">
        <f t="shared" si="8"/>
        <v>98343054</v>
      </c>
      <c r="V348" s="108">
        <f>T348/درآمد!$F$12</f>
        <v>1.589005196225899E-4</v>
      </c>
    </row>
    <row r="349" spans="1:22" ht="18.75" x14ac:dyDescent="0.2">
      <c r="A349" s="163" t="s">
        <v>656</v>
      </c>
      <c r="B349" s="163"/>
      <c r="D349" s="55">
        <v>0</v>
      </c>
      <c r="E349" s="113"/>
      <c r="F349" s="55">
        <v>0</v>
      </c>
      <c r="G349" s="113"/>
      <c r="H349" s="55">
        <v>0</v>
      </c>
      <c r="I349" s="113"/>
      <c r="J349" s="22">
        <f t="shared" si="9"/>
        <v>0</v>
      </c>
      <c r="K349" s="113"/>
      <c r="L349" s="59">
        <f>J349/درآمد!$F$12</f>
        <v>0</v>
      </c>
      <c r="M349" s="113"/>
      <c r="N349" s="55">
        <v>0</v>
      </c>
      <c r="O349" s="113"/>
      <c r="P349" s="55">
        <v>0</v>
      </c>
      <c r="Q349" s="113"/>
      <c r="R349" s="55">
        <v>3919982</v>
      </c>
      <c r="S349" s="113"/>
      <c r="T349" s="22">
        <f t="shared" si="8"/>
        <v>3919982</v>
      </c>
      <c r="V349" s="108">
        <f>T349/درآمد!$F$12</f>
        <v>6.3338197399401405E-6</v>
      </c>
    </row>
    <row r="350" spans="1:22" ht="18.75" x14ac:dyDescent="0.2">
      <c r="A350" s="163" t="s">
        <v>657</v>
      </c>
      <c r="B350" s="163"/>
      <c r="D350" s="55">
        <v>0</v>
      </c>
      <c r="E350" s="113"/>
      <c r="F350" s="55">
        <v>0</v>
      </c>
      <c r="G350" s="113"/>
      <c r="H350" s="55">
        <v>0</v>
      </c>
      <c r="I350" s="113"/>
      <c r="J350" s="22">
        <f t="shared" si="9"/>
        <v>0</v>
      </c>
      <c r="K350" s="113"/>
      <c r="L350" s="59">
        <f>J350/درآمد!$F$12</f>
        <v>0</v>
      </c>
      <c r="M350" s="113"/>
      <c r="N350" s="55">
        <v>0</v>
      </c>
      <c r="O350" s="113"/>
      <c r="P350" s="55">
        <v>0</v>
      </c>
      <c r="Q350" s="113"/>
      <c r="R350" s="55">
        <v>198320</v>
      </c>
      <c r="S350" s="113"/>
      <c r="T350" s="22">
        <f t="shared" si="8"/>
        <v>198320</v>
      </c>
      <c r="V350" s="108">
        <f>T350/درآمد!$F$12</f>
        <v>3.2044104560299731E-7</v>
      </c>
    </row>
    <row r="351" spans="1:22" ht="18.75" x14ac:dyDescent="0.2">
      <c r="A351" s="163" t="s">
        <v>658</v>
      </c>
      <c r="B351" s="163"/>
      <c r="D351" s="55">
        <v>0</v>
      </c>
      <c r="E351" s="113"/>
      <c r="F351" s="55">
        <v>0</v>
      </c>
      <c r="G351" s="113"/>
      <c r="H351" s="55">
        <v>0</v>
      </c>
      <c r="I351" s="113"/>
      <c r="J351" s="22">
        <f t="shared" si="9"/>
        <v>0</v>
      </c>
      <c r="K351" s="113"/>
      <c r="L351" s="59">
        <f>J351/درآمد!$F$12</f>
        <v>0</v>
      </c>
      <c r="M351" s="113"/>
      <c r="N351" s="55">
        <v>0</v>
      </c>
      <c r="O351" s="113"/>
      <c r="P351" s="55">
        <v>0</v>
      </c>
      <c r="Q351" s="113"/>
      <c r="R351" s="55">
        <v>-93462420</v>
      </c>
      <c r="S351" s="113"/>
      <c r="T351" s="22">
        <f t="shared" si="8"/>
        <v>-93462420</v>
      </c>
      <c r="V351" s="108">
        <f>T351/درآمد!$F$12</f>
        <v>-1.5101449974478867E-4</v>
      </c>
    </row>
    <row r="352" spans="1:22" ht="18.75" x14ac:dyDescent="0.2">
      <c r="A352" s="163" t="s">
        <v>659</v>
      </c>
      <c r="B352" s="163"/>
      <c r="D352" s="55">
        <v>0</v>
      </c>
      <c r="E352" s="113"/>
      <c r="F352" s="55">
        <v>0</v>
      </c>
      <c r="G352" s="113"/>
      <c r="H352" s="55">
        <v>0</v>
      </c>
      <c r="I352" s="113"/>
      <c r="J352" s="22">
        <f t="shared" si="9"/>
        <v>0</v>
      </c>
      <c r="K352" s="113"/>
      <c r="L352" s="59">
        <f>J352/درآمد!$F$12</f>
        <v>0</v>
      </c>
      <c r="M352" s="113"/>
      <c r="N352" s="55">
        <v>0</v>
      </c>
      <c r="O352" s="113"/>
      <c r="P352" s="55">
        <v>0</v>
      </c>
      <c r="Q352" s="113"/>
      <c r="R352" s="55">
        <v>-7647539</v>
      </c>
      <c r="S352" s="113"/>
      <c r="T352" s="22">
        <f t="shared" si="8"/>
        <v>-7647539</v>
      </c>
      <c r="V352" s="108">
        <f>T352/درآمد!$F$12</f>
        <v>-1.2356723444179611E-5</v>
      </c>
    </row>
    <row r="353" spans="1:22" ht="18.75" x14ac:dyDescent="0.2">
      <c r="A353" s="163" t="s">
        <v>660</v>
      </c>
      <c r="B353" s="163"/>
      <c r="D353" s="55">
        <v>0</v>
      </c>
      <c r="E353" s="113"/>
      <c r="F353" s="55">
        <v>0</v>
      </c>
      <c r="G353" s="113"/>
      <c r="H353" s="55">
        <v>0</v>
      </c>
      <c r="I353" s="113"/>
      <c r="J353" s="22">
        <f t="shared" si="9"/>
        <v>0</v>
      </c>
      <c r="K353" s="113"/>
      <c r="L353" s="59">
        <f>J353/درآمد!$F$12</f>
        <v>0</v>
      </c>
      <c r="M353" s="113"/>
      <c r="N353" s="55">
        <v>0</v>
      </c>
      <c r="O353" s="113"/>
      <c r="P353" s="55">
        <v>0</v>
      </c>
      <c r="Q353" s="113"/>
      <c r="R353" s="55">
        <v>-61847615</v>
      </c>
      <c r="S353" s="113"/>
      <c r="T353" s="22">
        <f t="shared" ref="T353:T425" si="10">N353+P353+R353</f>
        <v>-61847615</v>
      </c>
      <c r="V353" s="108">
        <f>T353/درآمد!$F$12</f>
        <v>-9.9932000900825033E-5</v>
      </c>
    </row>
    <row r="354" spans="1:22" ht="18.75" x14ac:dyDescent="0.2">
      <c r="A354" s="163" t="s">
        <v>661</v>
      </c>
      <c r="B354" s="163"/>
      <c r="D354" s="55">
        <v>0</v>
      </c>
      <c r="E354" s="113"/>
      <c r="F354" s="55">
        <v>0</v>
      </c>
      <c r="G354" s="113"/>
      <c r="H354" s="55">
        <v>0</v>
      </c>
      <c r="I354" s="113"/>
      <c r="J354" s="22">
        <f t="shared" si="9"/>
        <v>0</v>
      </c>
      <c r="K354" s="113"/>
      <c r="L354" s="59">
        <f>J354/درآمد!$F$12</f>
        <v>0</v>
      </c>
      <c r="M354" s="113"/>
      <c r="N354" s="55">
        <v>0</v>
      </c>
      <c r="O354" s="113"/>
      <c r="P354" s="55">
        <v>0</v>
      </c>
      <c r="Q354" s="113"/>
      <c r="R354" s="55">
        <v>-450321</v>
      </c>
      <c r="S354" s="113"/>
      <c r="T354" s="22">
        <f t="shared" si="10"/>
        <v>-450321</v>
      </c>
      <c r="V354" s="108">
        <f>T354/درآمد!$F$12</f>
        <v>-7.2761865720546272E-7</v>
      </c>
    </row>
    <row r="355" spans="1:22" ht="18.75" x14ac:dyDescent="0.2">
      <c r="A355" s="163" t="s">
        <v>662</v>
      </c>
      <c r="B355" s="163"/>
      <c r="D355" s="55">
        <v>0</v>
      </c>
      <c r="E355" s="113"/>
      <c r="F355" s="55">
        <v>0</v>
      </c>
      <c r="G355" s="113"/>
      <c r="H355" s="55">
        <v>0</v>
      </c>
      <c r="I355" s="113"/>
      <c r="J355" s="22">
        <f t="shared" ref="J355:J427" si="11">H355+F355+D355</f>
        <v>0</v>
      </c>
      <c r="K355" s="113"/>
      <c r="L355" s="59">
        <f>J355/درآمد!$F$12</f>
        <v>0</v>
      </c>
      <c r="M355" s="113"/>
      <c r="N355" s="55">
        <v>0</v>
      </c>
      <c r="O355" s="113"/>
      <c r="P355" s="55">
        <v>0</v>
      </c>
      <c r="Q355" s="113"/>
      <c r="R355" s="55">
        <v>-1292244405</v>
      </c>
      <c r="S355" s="113"/>
      <c r="T355" s="22">
        <f t="shared" si="10"/>
        <v>-1292244405</v>
      </c>
      <c r="V355" s="108">
        <f>T355/درآمد!$F$12</f>
        <v>-2.0879797716459418E-3</v>
      </c>
    </row>
    <row r="356" spans="1:22" ht="18.75" x14ac:dyDescent="0.2">
      <c r="A356" s="163" t="s">
        <v>663</v>
      </c>
      <c r="B356" s="163"/>
      <c r="D356" s="55">
        <v>0</v>
      </c>
      <c r="E356" s="113"/>
      <c r="F356" s="55">
        <v>-3</v>
      </c>
      <c r="G356" s="113"/>
      <c r="H356" s="55">
        <v>-2</v>
      </c>
      <c r="I356" s="113"/>
      <c r="J356" s="22">
        <f t="shared" si="11"/>
        <v>-5</v>
      </c>
      <c r="K356" s="113"/>
      <c r="L356" s="59">
        <f>J356/درآمد!$F$12</f>
        <v>-8.0788888060457171E-12</v>
      </c>
      <c r="M356" s="113"/>
      <c r="N356" s="55">
        <v>0</v>
      </c>
      <c r="O356" s="113"/>
      <c r="P356" s="55">
        <v>0</v>
      </c>
      <c r="Q356" s="113"/>
      <c r="R356" s="55">
        <v>-3121660496</v>
      </c>
      <c r="S356" s="113"/>
      <c r="T356" s="22">
        <f t="shared" si="10"/>
        <v>-3121660496</v>
      </c>
      <c r="V356" s="108">
        <f>T356/درآمد!$F$12</f>
        <v>-5.0439096074819043E-3</v>
      </c>
    </row>
    <row r="357" spans="1:22" ht="18.75" x14ac:dyDescent="0.2">
      <c r="A357" s="163" t="s">
        <v>664</v>
      </c>
      <c r="B357" s="163"/>
      <c r="D357" s="55">
        <v>0</v>
      </c>
      <c r="E357" s="113"/>
      <c r="F357" s="55">
        <v>0</v>
      </c>
      <c r="G357" s="113"/>
      <c r="H357" s="55">
        <v>0</v>
      </c>
      <c r="I357" s="113"/>
      <c r="J357" s="22">
        <f t="shared" si="11"/>
        <v>0</v>
      </c>
      <c r="K357" s="113"/>
      <c r="L357" s="59">
        <f>J357/درآمد!$F$12</f>
        <v>0</v>
      </c>
      <c r="M357" s="113"/>
      <c r="N357" s="55">
        <v>0</v>
      </c>
      <c r="O357" s="113"/>
      <c r="P357" s="55">
        <v>0</v>
      </c>
      <c r="Q357" s="113"/>
      <c r="R357" s="55">
        <v>-1506465200</v>
      </c>
      <c r="S357" s="113"/>
      <c r="T357" s="22">
        <f t="shared" si="10"/>
        <v>-1506465200</v>
      </c>
      <c r="V357" s="108">
        <f>T357/درآمد!$F$12</f>
        <v>-2.4341129681954843E-3</v>
      </c>
    </row>
    <row r="358" spans="1:22" ht="18.75" x14ac:dyDescent="0.2">
      <c r="A358" s="163" t="s">
        <v>665</v>
      </c>
      <c r="B358" s="163"/>
      <c r="D358" s="55">
        <v>0</v>
      </c>
      <c r="E358" s="113"/>
      <c r="F358" s="55">
        <v>0</v>
      </c>
      <c r="G358" s="113"/>
      <c r="H358" s="55">
        <v>0</v>
      </c>
      <c r="I358" s="113"/>
      <c r="J358" s="22">
        <f t="shared" si="11"/>
        <v>0</v>
      </c>
      <c r="K358" s="113"/>
      <c r="L358" s="59">
        <f>J358/درآمد!$F$12</f>
        <v>0</v>
      </c>
      <c r="M358" s="113"/>
      <c r="N358" s="55">
        <v>0</v>
      </c>
      <c r="O358" s="113"/>
      <c r="P358" s="55">
        <v>0</v>
      </c>
      <c r="Q358" s="113"/>
      <c r="R358" s="55">
        <v>500000</v>
      </c>
      <c r="S358" s="113"/>
      <c r="T358" s="22">
        <f t="shared" si="10"/>
        <v>500000</v>
      </c>
      <c r="V358" s="108">
        <f>T358/درآمد!$F$12</f>
        <v>8.078888806045717E-7</v>
      </c>
    </row>
    <row r="359" spans="1:22" ht="19.5" thickBot="1" x14ac:dyDescent="0.25">
      <c r="A359" s="186" t="s">
        <v>741</v>
      </c>
      <c r="B359" s="186"/>
      <c r="D359" s="24">
        <f>SUM(D277:D358)</f>
        <v>0</v>
      </c>
      <c r="E359" s="93"/>
      <c r="F359" s="24">
        <f>SUM(F277:F358)</f>
        <v>483732398346</v>
      </c>
      <c r="G359" s="93"/>
      <c r="H359" s="24">
        <f>SUM(H277:H358)</f>
        <v>-24311017229</v>
      </c>
      <c r="I359" s="93"/>
      <c r="J359" s="24">
        <f>SUM(J277:J358)</f>
        <v>459421381117</v>
      </c>
      <c r="K359" s="93"/>
      <c r="L359" s="61">
        <f>SUM(L277:L358)</f>
        <v>0.74232285063283887</v>
      </c>
      <c r="M359" s="93"/>
      <c r="N359" s="24">
        <f>SUM(N277:N358)</f>
        <v>157990443550</v>
      </c>
      <c r="O359" s="93"/>
      <c r="P359" s="24">
        <f>SUM(P277:P358)</f>
        <v>6561642109</v>
      </c>
      <c r="Q359" s="93"/>
      <c r="R359" s="24">
        <f>SUM(R277:R358)</f>
        <v>134088059715</v>
      </c>
      <c r="S359" s="93"/>
      <c r="T359" s="24">
        <f>SUM(T277:T358)</f>
        <v>298640145374</v>
      </c>
      <c r="V359" s="121">
        <f>SUM(V277:V358)</f>
        <v>42.181251626644581</v>
      </c>
    </row>
    <row r="360" spans="1:22" ht="19.5" thickTop="1" x14ac:dyDescent="0.2">
      <c r="A360" s="187">
        <v>11</v>
      </c>
      <c r="B360" s="187"/>
      <c r="C360" s="187"/>
      <c r="D360" s="187"/>
      <c r="E360" s="187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  <c r="P360" s="187"/>
      <c r="Q360" s="187"/>
      <c r="R360" s="187"/>
      <c r="S360" s="187"/>
      <c r="T360" s="187"/>
      <c r="U360" s="187"/>
      <c r="V360" s="187"/>
    </row>
    <row r="361" spans="1:22" ht="21" x14ac:dyDescent="0.2">
      <c r="A361" s="176" t="s">
        <v>0</v>
      </c>
      <c r="B361" s="176"/>
      <c r="C361" s="176"/>
      <c r="D361" s="176"/>
      <c r="E361" s="176"/>
      <c r="F361" s="176"/>
      <c r="G361" s="176"/>
      <c r="H361" s="176"/>
      <c r="I361" s="176"/>
      <c r="J361" s="176"/>
      <c r="K361" s="176"/>
      <c r="L361" s="176"/>
      <c r="M361" s="176"/>
      <c r="N361" s="176"/>
      <c r="O361" s="176"/>
      <c r="P361" s="176"/>
      <c r="Q361" s="176"/>
      <c r="R361" s="176"/>
      <c r="S361" s="176"/>
      <c r="T361" s="176"/>
      <c r="U361" s="176"/>
      <c r="V361" s="176"/>
    </row>
    <row r="362" spans="1:22" ht="21" x14ac:dyDescent="0.2">
      <c r="A362" s="176" t="s">
        <v>296</v>
      </c>
      <c r="B362" s="176"/>
      <c r="C362" s="176"/>
      <c r="D362" s="176"/>
      <c r="E362" s="176"/>
      <c r="F362" s="176"/>
      <c r="G362" s="176"/>
      <c r="H362" s="176"/>
      <c r="I362" s="176"/>
      <c r="J362" s="176"/>
      <c r="K362" s="176"/>
      <c r="L362" s="176"/>
      <c r="M362" s="176"/>
      <c r="N362" s="176"/>
      <c r="O362" s="176"/>
      <c r="P362" s="176"/>
      <c r="Q362" s="176"/>
      <c r="R362" s="176"/>
      <c r="S362" s="176"/>
      <c r="T362" s="176"/>
      <c r="U362" s="176"/>
      <c r="V362" s="176"/>
    </row>
    <row r="363" spans="1:22" ht="21" x14ac:dyDescent="0.2">
      <c r="A363" s="176" t="s">
        <v>2</v>
      </c>
      <c r="B363" s="176"/>
      <c r="C363" s="176"/>
      <c r="D363" s="176"/>
      <c r="E363" s="176"/>
      <c r="F363" s="176"/>
      <c r="G363" s="176"/>
      <c r="H363" s="176"/>
      <c r="I363" s="176"/>
      <c r="J363" s="176"/>
      <c r="K363" s="17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</row>
    <row r="364" spans="1:22" ht="21" x14ac:dyDescent="0.2">
      <c r="A364" s="76" t="s">
        <v>311</v>
      </c>
      <c r="B364" s="111" t="s">
        <v>312</v>
      </c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9"/>
    </row>
    <row r="365" spans="1:22" ht="21" x14ac:dyDescent="0.2">
      <c r="D365" s="166" t="s">
        <v>313</v>
      </c>
      <c r="E365" s="166"/>
      <c r="F365" s="166"/>
      <c r="G365" s="166"/>
      <c r="H365" s="166"/>
      <c r="I365" s="166"/>
      <c r="J365" s="166"/>
      <c r="K365" s="166"/>
      <c r="L365" s="166"/>
      <c r="N365" s="166" t="s">
        <v>314</v>
      </c>
      <c r="O365" s="166"/>
      <c r="P365" s="166"/>
      <c r="Q365" s="166"/>
      <c r="R365" s="166"/>
      <c r="S365" s="166"/>
      <c r="T365" s="166"/>
      <c r="U365" s="166"/>
      <c r="V365" s="166"/>
    </row>
    <row r="366" spans="1:22" ht="31.5" x14ac:dyDescent="0.2">
      <c r="A366" s="166" t="s">
        <v>315</v>
      </c>
      <c r="B366" s="166"/>
      <c r="D366" s="2" t="s">
        <v>316</v>
      </c>
      <c r="F366" s="2" t="s">
        <v>317</v>
      </c>
      <c r="H366" s="2" t="s">
        <v>318</v>
      </c>
      <c r="J366" s="4" t="s">
        <v>283</v>
      </c>
      <c r="K366" s="112"/>
      <c r="L366" s="157" t="s">
        <v>301</v>
      </c>
      <c r="N366" s="2" t="s">
        <v>316</v>
      </c>
      <c r="P366" s="2" t="s">
        <v>317</v>
      </c>
      <c r="R366" s="2" t="s">
        <v>318</v>
      </c>
      <c r="T366" s="4" t="s">
        <v>283</v>
      </c>
      <c r="U366" s="112"/>
      <c r="V366" s="157" t="s">
        <v>301</v>
      </c>
    </row>
    <row r="367" spans="1:22" ht="18.75" x14ac:dyDescent="0.2">
      <c r="A367" s="189" t="s">
        <v>742</v>
      </c>
      <c r="B367" s="189"/>
      <c r="D367" s="55">
        <f>D359</f>
        <v>0</v>
      </c>
      <c r="E367" s="113"/>
      <c r="F367" s="55">
        <f>F359</f>
        <v>483732398346</v>
      </c>
      <c r="G367" s="113"/>
      <c r="H367" s="55">
        <f>H359</f>
        <v>-24311017229</v>
      </c>
      <c r="I367" s="113"/>
      <c r="J367" s="55">
        <f>J359</f>
        <v>459421381117</v>
      </c>
      <c r="K367" s="113"/>
      <c r="L367" s="62">
        <f>L359</f>
        <v>0.74232285063283887</v>
      </c>
      <c r="M367" s="113"/>
      <c r="N367" s="55">
        <f>N359</f>
        <v>157990443550</v>
      </c>
      <c r="O367" s="113"/>
      <c r="P367" s="55">
        <f>P359</f>
        <v>6561642109</v>
      </c>
      <c r="Q367" s="113"/>
      <c r="R367" s="55">
        <f>R359</f>
        <v>134088059715</v>
      </c>
      <c r="S367" s="113"/>
      <c r="T367" s="55">
        <f>T359</f>
        <v>298640145374</v>
      </c>
      <c r="V367" s="120">
        <f>V359</f>
        <v>42.181251626644581</v>
      </c>
    </row>
    <row r="368" spans="1:22" ht="18.75" x14ac:dyDescent="0.2">
      <c r="A368" s="163" t="s">
        <v>666</v>
      </c>
      <c r="B368" s="163"/>
      <c r="D368" s="55">
        <v>0</v>
      </c>
      <c r="E368" s="113"/>
      <c r="F368" s="55">
        <v>0</v>
      </c>
      <c r="G368" s="113"/>
      <c r="H368" s="55">
        <v>0</v>
      </c>
      <c r="I368" s="113"/>
      <c r="J368" s="22">
        <f t="shared" si="11"/>
        <v>0</v>
      </c>
      <c r="K368" s="113"/>
      <c r="L368" s="59">
        <f>J368/درآمد!$F$12</f>
        <v>0</v>
      </c>
      <c r="M368" s="113"/>
      <c r="N368" s="55">
        <v>0</v>
      </c>
      <c r="O368" s="113"/>
      <c r="P368" s="55">
        <v>0</v>
      </c>
      <c r="Q368" s="113"/>
      <c r="R368" s="55">
        <v>92169000</v>
      </c>
      <c r="S368" s="113"/>
      <c r="T368" s="22">
        <f t="shared" si="10"/>
        <v>92169000</v>
      </c>
      <c r="V368" s="108">
        <f>T368/درآمد!$F$12</f>
        <v>1.4892462047288554E-4</v>
      </c>
    </row>
    <row r="369" spans="1:22" ht="18.75" x14ac:dyDescent="0.2">
      <c r="A369" s="163" t="s">
        <v>667</v>
      </c>
      <c r="B369" s="163"/>
      <c r="D369" s="55">
        <v>0</v>
      </c>
      <c r="E369" s="113"/>
      <c r="F369" s="55">
        <v>0</v>
      </c>
      <c r="G369" s="113"/>
      <c r="H369" s="55">
        <v>0</v>
      </c>
      <c r="I369" s="113"/>
      <c r="J369" s="22">
        <f t="shared" si="11"/>
        <v>0</v>
      </c>
      <c r="K369" s="113"/>
      <c r="L369" s="59">
        <f>J369/درآمد!$F$12</f>
        <v>0</v>
      </c>
      <c r="M369" s="113"/>
      <c r="N369" s="55">
        <v>0</v>
      </c>
      <c r="O369" s="113"/>
      <c r="P369" s="55">
        <v>0</v>
      </c>
      <c r="Q369" s="113"/>
      <c r="R369" s="55">
        <v>49820000</v>
      </c>
      <c r="S369" s="113"/>
      <c r="T369" s="22">
        <f t="shared" si="10"/>
        <v>49820000</v>
      </c>
      <c r="V369" s="108">
        <f>T369/درآمد!$F$12</f>
        <v>8.0498048063439527E-5</v>
      </c>
    </row>
    <row r="370" spans="1:22" ht="18.75" x14ac:dyDescent="0.2">
      <c r="A370" s="163" t="s">
        <v>668</v>
      </c>
      <c r="B370" s="163"/>
      <c r="D370" s="55">
        <v>0</v>
      </c>
      <c r="E370" s="113"/>
      <c r="F370" s="55">
        <v>0</v>
      </c>
      <c r="G370" s="113"/>
      <c r="H370" s="55">
        <v>0</v>
      </c>
      <c r="I370" s="113"/>
      <c r="J370" s="22">
        <f t="shared" si="11"/>
        <v>0</v>
      </c>
      <c r="K370" s="113"/>
      <c r="L370" s="59">
        <f>J370/درآمد!$F$12</f>
        <v>0</v>
      </c>
      <c r="M370" s="113"/>
      <c r="N370" s="55">
        <v>0</v>
      </c>
      <c r="O370" s="113"/>
      <c r="P370" s="55">
        <v>0</v>
      </c>
      <c r="Q370" s="113"/>
      <c r="R370" s="55">
        <v>6000000</v>
      </c>
      <c r="S370" s="113"/>
      <c r="T370" s="22">
        <f t="shared" si="10"/>
        <v>6000000</v>
      </c>
      <c r="V370" s="108">
        <f>T370/درآمد!$F$12</f>
        <v>9.6946665672548604E-6</v>
      </c>
    </row>
    <row r="371" spans="1:22" ht="18.75" x14ac:dyDescent="0.2">
      <c r="A371" s="163" t="s">
        <v>669</v>
      </c>
      <c r="B371" s="163"/>
      <c r="D371" s="55">
        <v>0</v>
      </c>
      <c r="E371" s="113"/>
      <c r="F371" s="55">
        <v>0</v>
      </c>
      <c r="G371" s="113"/>
      <c r="H371" s="55">
        <v>0</v>
      </c>
      <c r="I371" s="113"/>
      <c r="J371" s="22">
        <f t="shared" si="11"/>
        <v>0</v>
      </c>
      <c r="K371" s="113"/>
      <c r="L371" s="59">
        <f>J371/درآمد!$F$12</f>
        <v>0</v>
      </c>
      <c r="M371" s="113"/>
      <c r="N371" s="55">
        <v>0</v>
      </c>
      <c r="O371" s="113"/>
      <c r="P371" s="55">
        <v>0</v>
      </c>
      <c r="Q371" s="113"/>
      <c r="R371" s="55">
        <v>105619000</v>
      </c>
      <c r="S371" s="113"/>
      <c r="T371" s="22">
        <f t="shared" si="10"/>
        <v>105619000</v>
      </c>
      <c r="V371" s="108">
        <f>T371/درآمد!$F$12</f>
        <v>1.7065683136114853E-4</v>
      </c>
    </row>
    <row r="372" spans="1:22" ht="18.75" x14ac:dyDescent="0.2">
      <c r="A372" s="163" t="s">
        <v>670</v>
      </c>
      <c r="B372" s="163"/>
      <c r="D372" s="55">
        <v>0</v>
      </c>
      <c r="E372" s="113"/>
      <c r="F372" s="55">
        <v>-2</v>
      </c>
      <c r="G372" s="113"/>
      <c r="H372" s="55">
        <v>1</v>
      </c>
      <c r="I372" s="113"/>
      <c r="J372" s="22">
        <f t="shared" si="11"/>
        <v>-1</v>
      </c>
      <c r="K372" s="113"/>
      <c r="L372" s="59">
        <f>J372/درآمد!$F$12</f>
        <v>-1.6157777612091434E-12</v>
      </c>
      <c r="M372" s="113"/>
      <c r="N372" s="55">
        <v>0</v>
      </c>
      <c r="O372" s="113"/>
      <c r="P372" s="55">
        <v>0</v>
      </c>
      <c r="Q372" s="113"/>
      <c r="R372" s="55">
        <v>-174274468</v>
      </c>
      <c r="S372" s="113"/>
      <c r="T372" s="22">
        <f t="shared" si="10"/>
        <v>-174274468</v>
      </c>
      <c r="V372" s="108">
        <f>T372/درآمد!$F$12</f>
        <v>-2.8158880974095451E-4</v>
      </c>
    </row>
    <row r="373" spans="1:22" ht="18.75" x14ac:dyDescent="0.2">
      <c r="A373" s="163" t="s">
        <v>671</v>
      </c>
      <c r="B373" s="163"/>
      <c r="D373" s="55">
        <v>0</v>
      </c>
      <c r="E373" s="113"/>
      <c r="F373" s="55">
        <v>1</v>
      </c>
      <c r="G373" s="113"/>
      <c r="H373" s="55">
        <v>-1</v>
      </c>
      <c r="I373" s="113"/>
      <c r="J373" s="22">
        <f t="shared" si="11"/>
        <v>0</v>
      </c>
      <c r="K373" s="113"/>
      <c r="L373" s="59">
        <f>J373/درآمد!$F$12</f>
        <v>0</v>
      </c>
      <c r="M373" s="113"/>
      <c r="N373" s="55">
        <v>0</v>
      </c>
      <c r="O373" s="113"/>
      <c r="P373" s="55">
        <v>0</v>
      </c>
      <c r="Q373" s="113"/>
      <c r="R373" s="55">
        <v>264668426</v>
      </c>
      <c r="S373" s="113"/>
      <c r="T373" s="22">
        <f t="shared" si="10"/>
        <v>264668426</v>
      </c>
      <c r="V373" s="108">
        <f>T373/درآمد!$F$12</f>
        <v>4.2764535682502785E-4</v>
      </c>
    </row>
    <row r="374" spans="1:22" ht="18.75" x14ac:dyDescent="0.2">
      <c r="A374" s="163" t="s">
        <v>672</v>
      </c>
      <c r="B374" s="163"/>
      <c r="D374" s="55">
        <v>0</v>
      </c>
      <c r="E374" s="113"/>
      <c r="F374" s="55">
        <v>0</v>
      </c>
      <c r="G374" s="113"/>
      <c r="H374" s="55">
        <v>0</v>
      </c>
      <c r="I374" s="113"/>
      <c r="J374" s="22">
        <f t="shared" si="11"/>
        <v>0</v>
      </c>
      <c r="K374" s="113"/>
      <c r="L374" s="59">
        <f>J374/درآمد!$F$12</f>
        <v>0</v>
      </c>
      <c r="M374" s="113"/>
      <c r="N374" s="55">
        <v>0</v>
      </c>
      <c r="O374" s="113"/>
      <c r="P374" s="55">
        <v>0</v>
      </c>
      <c r="Q374" s="113"/>
      <c r="R374" s="55">
        <v>1718098</v>
      </c>
      <c r="S374" s="113"/>
      <c r="T374" s="22">
        <f t="shared" si="10"/>
        <v>1718098</v>
      </c>
      <c r="V374" s="108">
        <f>T374/درآمد!$F$12</f>
        <v>2.7760645399779069E-6</v>
      </c>
    </row>
    <row r="375" spans="1:22" ht="18.75" x14ac:dyDescent="0.2">
      <c r="A375" s="163" t="s">
        <v>673</v>
      </c>
      <c r="B375" s="163"/>
      <c r="D375" s="55">
        <v>0</v>
      </c>
      <c r="E375" s="113"/>
      <c r="F375" s="55">
        <v>0</v>
      </c>
      <c r="G375" s="113"/>
      <c r="H375" s="55">
        <v>0</v>
      </c>
      <c r="I375" s="113"/>
      <c r="J375" s="22">
        <f t="shared" si="11"/>
        <v>0</v>
      </c>
      <c r="K375" s="113"/>
      <c r="L375" s="59">
        <f>J375/درآمد!$F$12</f>
        <v>0</v>
      </c>
      <c r="M375" s="113"/>
      <c r="N375" s="55">
        <v>0</v>
      </c>
      <c r="O375" s="113"/>
      <c r="P375" s="55">
        <v>0</v>
      </c>
      <c r="Q375" s="113"/>
      <c r="R375" s="55">
        <v>146227000</v>
      </c>
      <c r="S375" s="113"/>
      <c r="T375" s="22">
        <f t="shared" si="10"/>
        <v>146227000</v>
      </c>
      <c r="V375" s="108">
        <f>T375/درآمد!$F$12</f>
        <v>2.3627033468832942E-4</v>
      </c>
    </row>
    <row r="376" spans="1:22" ht="18.75" x14ac:dyDescent="0.2">
      <c r="A376" s="163" t="s">
        <v>674</v>
      </c>
      <c r="B376" s="163"/>
      <c r="D376" s="55">
        <v>0</v>
      </c>
      <c r="E376" s="113"/>
      <c r="F376" s="55">
        <v>0</v>
      </c>
      <c r="G376" s="113"/>
      <c r="H376" s="55">
        <v>0</v>
      </c>
      <c r="I376" s="113"/>
      <c r="J376" s="22">
        <f t="shared" si="11"/>
        <v>0</v>
      </c>
      <c r="K376" s="113"/>
      <c r="L376" s="59">
        <f>J376/درآمد!$F$12</f>
        <v>0</v>
      </c>
      <c r="M376" s="113"/>
      <c r="N376" s="55">
        <v>0</v>
      </c>
      <c r="O376" s="113"/>
      <c r="P376" s="55">
        <v>0</v>
      </c>
      <c r="Q376" s="113"/>
      <c r="R376" s="55">
        <v>407106338</v>
      </c>
      <c r="S376" s="113"/>
      <c r="T376" s="22">
        <f t="shared" si="10"/>
        <v>407106338</v>
      </c>
      <c r="V376" s="108">
        <f>T376/درآمد!$F$12</f>
        <v>6.577933673876928E-4</v>
      </c>
    </row>
    <row r="377" spans="1:22" ht="18.75" x14ac:dyDescent="0.2">
      <c r="A377" s="163" t="s">
        <v>675</v>
      </c>
      <c r="B377" s="163"/>
      <c r="D377" s="55">
        <v>0</v>
      </c>
      <c r="E377" s="113"/>
      <c r="F377" s="55">
        <v>1</v>
      </c>
      <c r="G377" s="113"/>
      <c r="H377" s="55">
        <v>-1</v>
      </c>
      <c r="I377" s="113"/>
      <c r="J377" s="22">
        <f t="shared" si="11"/>
        <v>0</v>
      </c>
      <c r="K377" s="113"/>
      <c r="L377" s="59">
        <f>J377/درآمد!$F$12</f>
        <v>0</v>
      </c>
      <c r="M377" s="113"/>
      <c r="N377" s="55">
        <v>0</v>
      </c>
      <c r="O377" s="113"/>
      <c r="P377" s="55">
        <v>0</v>
      </c>
      <c r="Q377" s="113"/>
      <c r="R377" s="55">
        <v>-679367825</v>
      </c>
      <c r="S377" s="113"/>
      <c r="T377" s="22">
        <f t="shared" si="10"/>
        <v>-679367825</v>
      </c>
      <c r="V377" s="108">
        <f>T377/درآمد!$F$12</f>
        <v>-1.0977074233160251E-3</v>
      </c>
    </row>
    <row r="378" spans="1:22" ht="18.75" x14ac:dyDescent="0.2">
      <c r="A378" s="163" t="s">
        <v>676</v>
      </c>
      <c r="B378" s="163"/>
      <c r="D378" s="55">
        <v>0</v>
      </c>
      <c r="E378" s="113"/>
      <c r="F378" s="55">
        <v>0</v>
      </c>
      <c r="G378" s="113"/>
      <c r="H378" s="55">
        <v>0</v>
      </c>
      <c r="I378" s="113"/>
      <c r="J378" s="22">
        <f t="shared" si="11"/>
        <v>0</v>
      </c>
      <c r="K378" s="113"/>
      <c r="L378" s="59">
        <f>J378/درآمد!$F$12</f>
        <v>0</v>
      </c>
      <c r="M378" s="113"/>
      <c r="N378" s="55">
        <v>0</v>
      </c>
      <c r="O378" s="113"/>
      <c r="P378" s="55">
        <v>0</v>
      </c>
      <c r="Q378" s="113"/>
      <c r="R378" s="55">
        <v>-618411160</v>
      </c>
      <c r="S378" s="113"/>
      <c r="T378" s="22">
        <f t="shared" si="10"/>
        <v>-618411160</v>
      </c>
      <c r="V378" s="108">
        <f>T378/درآمد!$F$12</f>
        <v>-9.9921499961154936E-4</v>
      </c>
    </row>
    <row r="379" spans="1:22" ht="18.75" x14ac:dyDescent="0.2">
      <c r="A379" s="163" t="s">
        <v>677</v>
      </c>
      <c r="B379" s="163"/>
      <c r="D379" s="55">
        <v>0</v>
      </c>
      <c r="E379" s="113"/>
      <c r="F379" s="55">
        <v>0</v>
      </c>
      <c r="G379" s="113"/>
      <c r="H379" s="55">
        <v>0</v>
      </c>
      <c r="I379" s="113"/>
      <c r="J379" s="22">
        <f t="shared" si="11"/>
        <v>0</v>
      </c>
      <c r="K379" s="113"/>
      <c r="L379" s="59">
        <f>J379/درآمد!$F$12</f>
        <v>0</v>
      </c>
      <c r="M379" s="113"/>
      <c r="N379" s="55">
        <v>0</v>
      </c>
      <c r="O379" s="113"/>
      <c r="P379" s="55">
        <v>0</v>
      </c>
      <c r="Q379" s="113"/>
      <c r="R379" s="55">
        <v>-4814840171</v>
      </c>
      <c r="S379" s="113"/>
      <c r="T379" s="22">
        <f t="shared" si="10"/>
        <v>-4814840171</v>
      </c>
      <c r="V379" s="108">
        <f>T379/درآمد!$F$12</f>
        <v>-7.7797116720782289E-3</v>
      </c>
    </row>
    <row r="380" spans="1:22" ht="18.75" x14ac:dyDescent="0.2">
      <c r="A380" s="163" t="s">
        <v>678</v>
      </c>
      <c r="B380" s="163"/>
      <c r="D380" s="55">
        <v>0</v>
      </c>
      <c r="E380" s="113"/>
      <c r="F380" s="55">
        <v>0</v>
      </c>
      <c r="G380" s="113"/>
      <c r="H380" s="55">
        <v>0</v>
      </c>
      <c r="I380" s="113"/>
      <c r="J380" s="22">
        <f t="shared" si="11"/>
        <v>0</v>
      </c>
      <c r="K380" s="113"/>
      <c r="L380" s="59">
        <f>J380/درآمد!$F$12</f>
        <v>0</v>
      </c>
      <c r="M380" s="113"/>
      <c r="N380" s="55">
        <v>0</v>
      </c>
      <c r="O380" s="113"/>
      <c r="P380" s="55">
        <v>0</v>
      </c>
      <c r="Q380" s="113"/>
      <c r="R380" s="55">
        <v>137308000</v>
      </c>
      <c r="S380" s="113"/>
      <c r="T380" s="22">
        <f t="shared" si="10"/>
        <v>137308000</v>
      </c>
      <c r="V380" s="108">
        <f>T380/درآمد!$F$12</f>
        <v>2.2185921283610505E-4</v>
      </c>
    </row>
    <row r="381" spans="1:22" ht="18.75" x14ac:dyDescent="0.2">
      <c r="A381" s="163" t="s">
        <v>679</v>
      </c>
      <c r="B381" s="163"/>
      <c r="D381" s="55">
        <v>0</v>
      </c>
      <c r="E381" s="113"/>
      <c r="F381" s="55">
        <v>0</v>
      </c>
      <c r="G381" s="113"/>
      <c r="H381" s="55">
        <v>0</v>
      </c>
      <c r="I381" s="113"/>
      <c r="J381" s="22">
        <f t="shared" si="11"/>
        <v>0</v>
      </c>
      <c r="K381" s="113"/>
      <c r="L381" s="59">
        <f>J381/درآمد!$F$12</f>
        <v>0</v>
      </c>
      <c r="M381" s="113"/>
      <c r="N381" s="55">
        <v>0</v>
      </c>
      <c r="O381" s="113"/>
      <c r="P381" s="55">
        <v>0</v>
      </c>
      <c r="Q381" s="113"/>
      <c r="R381" s="55">
        <v>5625028</v>
      </c>
      <c r="S381" s="113"/>
      <c r="T381" s="22">
        <f t="shared" si="10"/>
        <v>5625028</v>
      </c>
      <c r="V381" s="108">
        <f>T381/درآمد!$F$12</f>
        <v>9.0887951485787453E-6</v>
      </c>
    </row>
    <row r="382" spans="1:22" ht="18.75" x14ac:dyDescent="0.2">
      <c r="A382" s="163" t="s">
        <v>680</v>
      </c>
      <c r="B382" s="163"/>
      <c r="D382" s="55">
        <v>0</v>
      </c>
      <c r="E382" s="113"/>
      <c r="F382" s="55">
        <v>0</v>
      </c>
      <c r="G382" s="113"/>
      <c r="H382" s="55">
        <v>0</v>
      </c>
      <c r="I382" s="113"/>
      <c r="J382" s="22">
        <f t="shared" si="11"/>
        <v>0</v>
      </c>
      <c r="K382" s="113"/>
      <c r="L382" s="59">
        <f>J382/درآمد!$F$12</f>
        <v>0</v>
      </c>
      <c r="M382" s="113"/>
      <c r="N382" s="55">
        <v>0</v>
      </c>
      <c r="O382" s="113"/>
      <c r="P382" s="55">
        <v>0</v>
      </c>
      <c r="Q382" s="113"/>
      <c r="R382" s="55">
        <v>6435269</v>
      </c>
      <c r="S382" s="113"/>
      <c r="T382" s="22">
        <f t="shared" si="10"/>
        <v>6435269</v>
      </c>
      <c r="V382" s="108">
        <f>T382/درآمد!$F$12</f>
        <v>1.0397964537598604E-5</v>
      </c>
    </row>
    <row r="383" spans="1:22" ht="18.75" x14ac:dyDescent="0.2">
      <c r="A383" s="163" t="s">
        <v>681</v>
      </c>
      <c r="B383" s="163"/>
      <c r="D383" s="55">
        <v>0</v>
      </c>
      <c r="E383" s="113"/>
      <c r="F383" s="55">
        <v>0</v>
      </c>
      <c r="G383" s="113"/>
      <c r="H383" s="55">
        <v>0</v>
      </c>
      <c r="I383" s="113"/>
      <c r="J383" s="22">
        <f t="shared" si="11"/>
        <v>0</v>
      </c>
      <c r="K383" s="113"/>
      <c r="L383" s="59">
        <f>J383/درآمد!$F$12</f>
        <v>0</v>
      </c>
      <c r="M383" s="113"/>
      <c r="N383" s="55">
        <v>0</v>
      </c>
      <c r="O383" s="113"/>
      <c r="P383" s="55">
        <v>0</v>
      </c>
      <c r="Q383" s="113"/>
      <c r="R383" s="55">
        <v>4601483932</v>
      </c>
      <c r="S383" s="113"/>
      <c r="T383" s="22">
        <f t="shared" si="10"/>
        <v>4601483932</v>
      </c>
      <c r="V383" s="108">
        <f>T383/درآمد!$F$12</f>
        <v>7.4349754058868067E-3</v>
      </c>
    </row>
    <row r="384" spans="1:22" ht="18.75" x14ac:dyDescent="0.2">
      <c r="A384" s="163" t="s">
        <v>682</v>
      </c>
      <c r="B384" s="163"/>
      <c r="D384" s="55">
        <v>0</v>
      </c>
      <c r="E384" s="113"/>
      <c r="F384" s="55">
        <v>0</v>
      </c>
      <c r="G384" s="113"/>
      <c r="H384" s="55">
        <v>0</v>
      </c>
      <c r="I384" s="113"/>
      <c r="J384" s="22">
        <f t="shared" si="11"/>
        <v>0</v>
      </c>
      <c r="K384" s="113"/>
      <c r="L384" s="59">
        <f>J384/درآمد!$F$12</f>
        <v>0</v>
      </c>
      <c r="M384" s="113"/>
      <c r="N384" s="55">
        <v>0</v>
      </c>
      <c r="O384" s="113"/>
      <c r="P384" s="55">
        <v>0</v>
      </c>
      <c r="Q384" s="113"/>
      <c r="R384" s="55">
        <v>-1329465725</v>
      </c>
      <c r="S384" s="113"/>
      <c r="T384" s="22">
        <f t="shared" si="10"/>
        <v>-1329465725</v>
      </c>
      <c r="V384" s="108">
        <f>T384/درآمد!$F$12</f>
        <v>-2.1481211527447906E-3</v>
      </c>
    </row>
    <row r="385" spans="1:22" ht="18.75" x14ac:dyDescent="0.2">
      <c r="A385" s="163" t="s">
        <v>683</v>
      </c>
      <c r="B385" s="163"/>
      <c r="D385" s="55">
        <v>0</v>
      </c>
      <c r="E385" s="113"/>
      <c r="F385" s="55">
        <v>-9</v>
      </c>
      <c r="G385" s="113"/>
      <c r="H385" s="55">
        <v>8</v>
      </c>
      <c r="I385" s="113"/>
      <c r="J385" s="22">
        <f t="shared" si="11"/>
        <v>-1</v>
      </c>
      <c r="K385" s="113"/>
      <c r="L385" s="59">
        <f>J385/درآمد!$F$12</f>
        <v>-1.6157777612091434E-12</v>
      </c>
      <c r="M385" s="113"/>
      <c r="N385" s="55">
        <v>0</v>
      </c>
      <c r="O385" s="113"/>
      <c r="P385" s="55">
        <v>0</v>
      </c>
      <c r="Q385" s="113"/>
      <c r="R385" s="55">
        <v>1399302112</v>
      </c>
      <c r="S385" s="113"/>
      <c r="T385" s="22">
        <f t="shared" si="10"/>
        <v>1399302112</v>
      </c>
      <c r="V385" s="108">
        <f>T385/درآمد!$F$12</f>
        <v>2.2609612337825859E-3</v>
      </c>
    </row>
    <row r="386" spans="1:22" ht="18.75" x14ac:dyDescent="0.2">
      <c r="A386" s="163" t="s">
        <v>684</v>
      </c>
      <c r="B386" s="163"/>
      <c r="D386" s="55">
        <v>0</v>
      </c>
      <c r="E386" s="113"/>
      <c r="F386" s="55">
        <v>-7745610132</v>
      </c>
      <c r="G386" s="113"/>
      <c r="H386" s="55">
        <v>9562423055</v>
      </c>
      <c r="I386" s="113"/>
      <c r="J386" s="22">
        <f t="shared" si="11"/>
        <v>1816812923</v>
      </c>
      <c r="K386" s="113"/>
      <c r="L386" s="59">
        <f>J386/درآمد!$F$12</f>
        <v>2.9355659172607797E-3</v>
      </c>
      <c r="M386" s="113"/>
      <c r="N386" s="55">
        <v>0</v>
      </c>
      <c r="O386" s="113"/>
      <c r="P386" s="55">
        <v>0</v>
      </c>
      <c r="Q386" s="113"/>
      <c r="R386" s="55">
        <v>11475360453</v>
      </c>
      <c r="S386" s="113"/>
      <c r="T386" s="22">
        <f t="shared" si="10"/>
        <v>11475360453</v>
      </c>
      <c r="V386" s="108">
        <f>T386/درآمد!$F$12</f>
        <v>1.8541632221816283E-2</v>
      </c>
    </row>
    <row r="387" spans="1:22" ht="18.75" x14ac:dyDescent="0.2">
      <c r="A387" s="163" t="s">
        <v>685</v>
      </c>
      <c r="B387" s="163"/>
      <c r="D387" s="55">
        <v>0</v>
      </c>
      <c r="E387" s="113"/>
      <c r="F387" s="55">
        <v>-2857961203</v>
      </c>
      <c r="G387" s="113"/>
      <c r="H387" s="55">
        <v>3053868358</v>
      </c>
      <c r="I387" s="113"/>
      <c r="J387" s="22">
        <f t="shared" si="11"/>
        <v>195907155</v>
      </c>
      <c r="K387" s="113"/>
      <c r="L387" s="59">
        <f>J387/درآمد!$F$12</f>
        <v>3.1654242431075266E-4</v>
      </c>
      <c r="M387" s="113"/>
      <c r="N387" s="55">
        <v>0</v>
      </c>
      <c r="O387" s="113"/>
      <c r="P387" s="55">
        <v>0</v>
      </c>
      <c r="Q387" s="113"/>
      <c r="R387" s="55">
        <v>7301136400</v>
      </c>
      <c r="S387" s="113"/>
      <c r="T387" s="22">
        <f t="shared" si="10"/>
        <v>7301136400</v>
      </c>
      <c r="V387" s="108">
        <f>T387/درآمد!$F$12</f>
        <v>1.1797013826674585E-2</v>
      </c>
    </row>
    <row r="388" spans="1:22" ht="18.75" x14ac:dyDescent="0.2">
      <c r="A388" s="163" t="s">
        <v>153</v>
      </c>
      <c r="B388" s="163"/>
      <c r="D388" s="55">
        <v>0</v>
      </c>
      <c r="E388" s="113"/>
      <c r="F388" s="55">
        <v>0</v>
      </c>
      <c r="G388" s="113"/>
      <c r="H388" s="55">
        <v>-3607290</v>
      </c>
      <c r="I388" s="113"/>
      <c r="J388" s="22">
        <f t="shared" si="11"/>
        <v>-3607290</v>
      </c>
      <c r="K388" s="113"/>
      <c r="L388" s="59">
        <f>J388/درآمد!$F$12</f>
        <v>-5.8285789602321314E-6</v>
      </c>
      <c r="M388" s="113"/>
      <c r="N388" s="55">
        <v>0</v>
      </c>
      <c r="O388" s="113"/>
      <c r="P388" s="55">
        <v>0</v>
      </c>
      <c r="Q388" s="113"/>
      <c r="R388" s="55">
        <v>-3607290</v>
      </c>
      <c r="S388" s="113"/>
      <c r="T388" s="22">
        <f t="shared" si="10"/>
        <v>-3607290</v>
      </c>
      <c r="V388" s="108">
        <f>T388/درآمد!$F$12</f>
        <v>-5.8285789602321314E-6</v>
      </c>
    </row>
    <row r="389" spans="1:22" ht="18.75" x14ac:dyDescent="0.2">
      <c r="A389" s="163" t="s">
        <v>107</v>
      </c>
      <c r="B389" s="163"/>
      <c r="D389" s="55">
        <v>0</v>
      </c>
      <c r="E389" s="113"/>
      <c r="F389" s="55">
        <v>0</v>
      </c>
      <c r="G389" s="113"/>
      <c r="H389" s="55">
        <v>-98216</v>
      </c>
      <c r="I389" s="113"/>
      <c r="J389" s="22">
        <f t="shared" si="11"/>
        <v>-98216</v>
      </c>
      <c r="K389" s="113"/>
      <c r="L389" s="59">
        <f>J389/درآمد!$F$12</f>
        <v>-1.5869522859491723E-7</v>
      </c>
      <c r="M389" s="113"/>
      <c r="N389" s="55">
        <v>0</v>
      </c>
      <c r="O389" s="113"/>
      <c r="P389" s="55">
        <v>0</v>
      </c>
      <c r="Q389" s="113"/>
      <c r="R389" s="55">
        <v>-98216</v>
      </c>
      <c r="S389" s="113"/>
      <c r="T389" s="22">
        <f t="shared" si="10"/>
        <v>-98216</v>
      </c>
      <c r="V389" s="108">
        <f>T389/درآمد!$F$12</f>
        <v>-1.5869522859491723E-7</v>
      </c>
    </row>
    <row r="390" spans="1:22" ht="18.75" x14ac:dyDescent="0.2">
      <c r="A390" s="163" t="s">
        <v>109</v>
      </c>
      <c r="B390" s="163"/>
      <c r="D390" s="55">
        <v>0</v>
      </c>
      <c r="E390" s="113"/>
      <c r="F390" s="55">
        <v>0</v>
      </c>
      <c r="G390" s="113"/>
      <c r="H390" s="55">
        <v>-409572289</v>
      </c>
      <c r="I390" s="113"/>
      <c r="J390" s="22">
        <f t="shared" si="11"/>
        <v>-409572289</v>
      </c>
      <c r="K390" s="113"/>
      <c r="L390" s="59">
        <f>J390/درآمد!$F$12</f>
        <v>-6.6177779617372428E-4</v>
      </c>
      <c r="M390" s="113"/>
      <c r="N390" s="55">
        <v>0</v>
      </c>
      <c r="O390" s="113"/>
      <c r="P390" s="55">
        <v>0</v>
      </c>
      <c r="Q390" s="113"/>
      <c r="R390" s="55">
        <v>-409572289</v>
      </c>
      <c r="S390" s="113"/>
      <c r="T390" s="22">
        <f t="shared" si="10"/>
        <v>-409572289</v>
      </c>
      <c r="V390" s="108">
        <f>T390/درآمد!$F$12</f>
        <v>-6.6177779617372428E-4</v>
      </c>
    </row>
    <row r="391" spans="1:22" ht="18.75" x14ac:dyDescent="0.2">
      <c r="A391" s="163" t="s">
        <v>686</v>
      </c>
      <c r="B391" s="163"/>
      <c r="D391" s="55">
        <v>0</v>
      </c>
      <c r="E391" s="113"/>
      <c r="F391" s="55">
        <v>0</v>
      </c>
      <c r="G391" s="113"/>
      <c r="H391" s="55">
        <v>0</v>
      </c>
      <c r="I391" s="113"/>
      <c r="J391" s="22">
        <f t="shared" si="11"/>
        <v>0</v>
      </c>
      <c r="K391" s="113"/>
      <c r="L391" s="59">
        <f>J391/درآمد!$F$12</f>
        <v>0</v>
      </c>
      <c r="M391" s="113"/>
      <c r="N391" s="55">
        <v>0</v>
      </c>
      <c r="O391" s="113"/>
      <c r="P391" s="55">
        <v>0</v>
      </c>
      <c r="Q391" s="113"/>
      <c r="R391" s="55">
        <v>45337048909</v>
      </c>
      <c r="S391" s="113"/>
      <c r="T391" s="22">
        <f t="shared" si="10"/>
        <v>45337048909</v>
      </c>
      <c r="V391" s="108">
        <f>T391/درآمد!$F$12</f>
        <v>7.3254595386013463E-2</v>
      </c>
    </row>
    <row r="392" spans="1:22" ht="18.75" x14ac:dyDescent="0.2">
      <c r="A392" s="163" t="s">
        <v>687</v>
      </c>
      <c r="B392" s="163"/>
      <c r="D392" s="55">
        <v>0</v>
      </c>
      <c r="E392" s="113"/>
      <c r="F392" s="55">
        <v>0</v>
      </c>
      <c r="G392" s="113"/>
      <c r="H392" s="55">
        <v>0</v>
      </c>
      <c r="I392" s="113"/>
      <c r="J392" s="22">
        <f t="shared" si="11"/>
        <v>0</v>
      </c>
      <c r="K392" s="113"/>
      <c r="L392" s="59">
        <f>J392/درآمد!$F$12</f>
        <v>0</v>
      </c>
      <c r="M392" s="113"/>
      <c r="N392" s="55">
        <v>0</v>
      </c>
      <c r="O392" s="113"/>
      <c r="P392" s="55">
        <v>0</v>
      </c>
      <c r="Q392" s="113"/>
      <c r="R392" s="55">
        <v>159297623</v>
      </c>
      <c r="S392" s="113"/>
      <c r="T392" s="22">
        <f t="shared" si="10"/>
        <v>159297623</v>
      </c>
      <c r="V392" s="108">
        <f>T392/درآمد!$F$12</f>
        <v>2.5738955665687816E-4</v>
      </c>
    </row>
    <row r="393" spans="1:22" ht="18.75" x14ac:dyDescent="0.2">
      <c r="A393" s="163" t="s">
        <v>159</v>
      </c>
      <c r="B393" s="163"/>
      <c r="D393" s="55">
        <v>0</v>
      </c>
      <c r="E393" s="113"/>
      <c r="F393" s="55">
        <v>-869350567</v>
      </c>
      <c r="G393" s="113"/>
      <c r="H393" s="55">
        <v>807643812</v>
      </c>
      <c r="I393" s="113"/>
      <c r="J393" s="22">
        <f t="shared" si="11"/>
        <v>-61706755</v>
      </c>
      <c r="K393" s="113"/>
      <c r="L393" s="59">
        <f>J393/درآمد!$F$12</f>
        <v>-9.9704402445381117E-5</v>
      </c>
      <c r="M393" s="113"/>
      <c r="N393" s="55">
        <v>0</v>
      </c>
      <c r="O393" s="113"/>
      <c r="P393" s="55">
        <v>0</v>
      </c>
      <c r="Q393" s="113"/>
      <c r="R393" s="55">
        <v>807643812</v>
      </c>
      <c r="S393" s="113"/>
      <c r="T393" s="22">
        <f t="shared" si="10"/>
        <v>807643812</v>
      </c>
      <c r="V393" s="108">
        <f>T393/درآمد!$F$12</f>
        <v>1.3049729104077784E-3</v>
      </c>
    </row>
    <row r="394" spans="1:22" ht="18.75" x14ac:dyDescent="0.2">
      <c r="A394" s="163" t="s">
        <v>688</v>
      </c>
      <c r="B394" s="163"/>
      <c r="D394" s="55">
        <v>0</v>
      </c>
      <c r="E394" s="113"/>
      <c r="F394" s="55">
        <v>0</v>
      </c>
      <c r="G394" s="113"/>
      <c r="H394" s="55">
        <v>0</v>
      </c>
      <c r="I394" s="113"/>
      <c r="J394" s="22">
        <f t="shared" si="11"/>
        <v>0</v>
      </c>
      <c r="K394" s="113"/>
      <c r="L394" s="59">
        <f>J394/درآمد!$F$12</f>
        <v>0</v>
      </c>
      <c r="M394" s="113"/>
      <c r="N394" s="55">
        <v>0</v>
      </c>
      <c r="O394" s="113"/>
      <c r="P394" s="55">
        <v>0</v>
      </c>
      <c r="Q394" s="113"/>
      <c r="R394" s="55">
        <v>210612759</v>
      </c>
      <c r="S394" s="113"/>
      <c r="T394" s="22">
        <f t="shared" si="10"/>
        <v>210612759</v>
      </c>
      <c r="V394" s="108">
        <f>T394/درآمد!$F$12</f>
        <v>3.4030341221910089E-4</v>
      </c>
    </row>
    <row r="395" spans="1:22" ht="18.75" x14ac:dyDescent="0.2">
      <c r="A395" s="163" t="s">
        <v>689</v>
      </c>
      <c r="B395" s="163"/>
      <c r="D395" s="55">
        <v>0</v>
      </c>
      <c r="E395" s="113"/>
      <c r="F395" s="55">
        <v>0</v>
      </c>
      <c r="G395" s="113"/>
      <c r="H395" s="55">
        <v>0</v>
      </c>
      <c r="I395" s="113"/>
      <c r="J395" s="22">
        <f t="shared" si="11"/>
        <v>0</v>
      </c>
      <c r="K395" s="113"/>
      <c r="L395" s="59">
        <f>J395/درآمد!$F$12</f>
        <v>0</v>
      </c>
      <c r="M395" s="113"/>
      <c r="N395" s="55">
        <v>0</v>
      </c>
      <c r="O395" s="113"/>
      <c r="P395" s="55">
        <v>0</v>
      </c>
      <c r="Q395" s="113"/>
      <c r="R395" s="55">
        <v>21524582</v>
      </c>
      <c r="S395" s="113"/>
      <c r="T395" s="22">
        <f t="shared" si="10"/>
        <v>21524582</v>
      </c>
      <c r="V395" s="108">
        <f>T395/درآمد!$F$12</f>
        <v>3.4778940914922627E-5</v>
      </c>
    </row>
    <row r="396" spans="1:22" ht="18.75" x14ac:dyDescent="0.2">
      <c r="A396" s="163" t="s">
        <v>690</v>
      </c>
      <c r="B396" s="163"/>
      <c r="D396" s="55">
        <v>0</v>
      </c>
      <c r="E396" s="113"/>
      <c r="F396" s="55">
        <v>0</v>
      </c>
      <c r="G396" s="113"/>
      <c r="H396" s="55">
        <v>0</v>
      </c>
      <c r="I396" s="113"/>
      <c r="J396" s="22">
        <f t="shared" si="11"/>
        <v>0</v>
      </c>
      <c r="K396" s="113"/>
      <c r="L396" s="59">
        <f>J396/درآمد!$F$12</f>
        <v>0</v>
      </c>
      <c r="M396" s="113"/>
      <c r="N396" s="55">
        <v>0</v>
      </c>
      <c r="O396" s="113"/>
      <c r="P396" s="55">
        <v>0</v>
      </c>
      <c r="Q396" s="113"/>
      <c r="R396" s="55">
        <v>4641160816</v>
      </c>
      <c r="S396" s="113"/>
      <c r="T396" s="22">
        <f t="shared" si="10"/>
        <v>4641160816</v>
      </c>
      <c r="V396" s="108">
        <f>T396/درآمد!$F$12</f>
        <v>7.4990844326880812E-3</v>
      </c>
    </row>
    <row r="397" spans="1:22" ht="18.75" x14ac:dyDescent="0.2">
      <c r="A397" s="163" t="s">
        <v>691</v>
      </c>
      <c r="B397" s="163"/>
      <c r="D397" s="55">
        <v>0</v>
      </c>
      <c r="E397" s="113"/>
      <c r="F397" s="55">
        <v>0</v>
      </c>
      <c r="G397" s="113"/>
      <c r="H397" s="55">
        <v>0</v>
      </c>
      <c r="I397" s="113"/>
      <c r="J397" s="22">
        <f t="shared" si="11"/>
        <v>0</v>
      </c>
      <c r="K397" s="113"/>
      <c r="L397" s="59">
        <f>J397/درآمد!$F$12</f>
        <v>0</v>
      </c>
      <c r="M397" s="113"/>
      <c r="N397" s="55">
        <v>0</v>
      </c>
      <c r="O397" s="113"/>
      <c r="P397" s="55">
        <v>0</v>
      </c>
      <c r="Q397" s="113"/>
      <c r="R397" s="55">
        <v>3810163689</v>
      </c>
      <c r="S397" s="113"/>
      <c r="T397" s="22">
        <f t="shared" si="10"/>
        <v>3810163689</v>
      </c>
      <c r="V397" s="108">
        <f>T397/درآمد!$F$12</f>
        <v>6.1563777552527911E-3</v>
      </c>
    </row>
    <row r="398" spans="1:22" ht="18.75" x14ac:dyDescent="0.2">
      <c r="A398" s="163" t="s">
        <v>692</v>
      </c>
      <c r="B398" s="163"/>
      <c r="D398" s="55">
        <v>0</v>
      </c>
      <c r="E398" s="113"/>
      <c r="F398" s="55">
        <v>0</v>
      </c>
      <c r="G398" s="113"/>
      <c r="H398" s="55">
        <v>0</v>
      </c>
      <c r="I398" s="113"/>
      <c r="J398" s="22">
        <f t="shared" si="11"/>
        <v>0</v>
      </c>
      <c r="K398" s="113"/>
      <c r="L398" s="59">
        <f>J398/درآمد!$F$12</f>
        <v>0</v>
      </c>
      <c r="M398" s="113"/>
      <c r="N398" s="55">
        <v>0</v>
      </c>
      <c r="O398" s="113"/>
      <c r="P398" s="55">
        <v>0</v>
      </c>
      <c r="Q398" s="113"/>
      <c r="R398" s="55">
        <v>-18954780</v>
      </c>
      <c r="S398" s="113"/>
      <c r="T398" s="22">
        <f t="shared" si="10"/>
        <v>-18954780</v>
      </c>
      <c r="V398" s="108">
        <f>T398/درآمد!$F$12</f>
        <v>-3.0626711992611849E-5</v>
      </c>
    </row>
    <row r="399" spans="1:22" ht="18.75" x14ac:dyDescent="0.2">
      <c r="A399" s="163" t="s">
        <v>693</v>
      </c>
      <c r="B399" s="163"/>
      <c r="D399" s="55">
        <v>0</v>
      </c>
      <c r="E399" s="113"/>
      <c r="F399" s="55">
        <v>4</v>
      </c>
      <c r="G399" s="113"/>
      <c r="H399" s="55">
        <v>-4</v>
      </c>
      <c r="I399" s="113"/>
      <c r="J399" s="22">
        <f t="shared" si="11"/>
        <v>0</v>
      </c>
      <c r="K399" s="113"/>
      <c r="L399" s="59">
        <f>J399/درآمد!$F$12</f>
        <v>0</v>
      </c>
      <c r="M399" s="113"/>
      <c r="N399" s="55">
        <v>0</v>
      </c>
      <c r="O399" s="113"/>
      <c r="P399" s="55">
        <v>0</v>
      </c>
      <c r="Q399" s="113"/>
      <c r="R399" s="55">
        <v>9632054668</v>
      </c>
      <c r="S399" s="113"/>
      <c r="T399" s="22">
        <f t="shared" si="10"/>
        <v>9632054668</v>
      </c>
      <c r="V399" s="108">
        <f>T399/درآمد!$F$12</f>
        <v>1.556325972730512E-2</v>
      </c>
    </row>
    <row r="400" spans="1:22" ht="18.75" x14ac:dyDescent="0.2">
      <c r="A400" s="163" t="s">
        <v>694</v>
      </c>
      <c r="B400" s="163"/>
      <c r="D400" s="55">
        <v>0</v>
      </c>
      <c r="E400" s="113"/>
      <c r="F400" s="55">
        <v>6</v>
      </c>
      <c r="G400" s="113"/>
      <c r="H400" s="55">
        <v>-6</v>
      </c>
      <c r="I400" s="113"/>
      <c r="J400" s="22">
        <f t="shared" si="11"/>
        <v>0</v>
      </c>
      <c r="K400" s="113"/>
      <c r="L400" s="59">
        <f>J400/درآمد!$F$12</f>
        <v>0</v>
      </c>
      <c r="M400" s="113"/>
      <c r="N400" s="55">
        <v>0</v>
      </c>
      <c r="O400" s="113"/>
      <c r="P400" s="55">
        <v>0</v>
      </c>
      <c r="Q400" s="113"/>
      <c r="R400" s="55">
        <v>11036702923</v>
      </c>
      <c r="S400" s="113"/>
      <c r="T400" s="22">
        <f t="shared" si="10"/>
        <v>11036702923</v>
      </c>
      <c r="V400" s="108">
        <f>T400/درآمد!$F$12</f>
        <v>1.7832859140055349E-2</v>
      </c>
    </row>
    <row r="401" spans="1:22" ht="18.75" x14ac:dyDescent="0.2">
      <c r="A401" s="163" t="s">
        <v>695</v>
      </c>
      <c r="B401" s="163"/>
      <c r="D401" s="55">
        <v>0</v>
      </c>
      <c r="E401" s="113"/>
      <c r="F401" s="55">
        <v>0</v>
      </c>
      <c r="G401" s="113"/>
      <c r="H401" s="55">
        <v>0</v>
      </c>
      <c r="I401" s="113"/>
      <c r="J401" s="22">
        <f t="shared" si="11"/>
        <v>0</v>
      </c>
      <c r="K401" s="113"/>
      <c r="L401" s="59">
        <f>J401/درآمد!$F$12</f>
        <v>0</v>
      </c>
      <c r="M401" s="113"/>
      <c r="N401" s="55">
        <v>0</v>
      </c>
      <c r="O401" s="113"/>
      <c r="P401" s="55">
        <v>0</v>
      </c>
      <c r="Q401" s="113"/>
      <c r="R401" s="55">
        <v>14483739469</v>
      </c>
      <c r="S401" s="113"/>
      <c r="T401" s="22">
        <f t="shared" si="10"/>
        <v>14483739469</v>
      </c>
      <c r="V401" s="108">
        <f>T401/درآمد!$F$12</f>
        <v>2.3402504133157326E-2</v>
      </c>
    </row>
    <row r="402" spans="1:22" ht="18.75" x14ac:dyDescent="0.2">
      <c r="A402" s="163" t="s">
        <v>696</v>
      </c>
      <c r="B402" s="163"/>
      <c r="D402" s="55">
        <v>0</v>
      </c>
      <c r="E402" s="113"/>
      <c r="F402" s="55">
        <v>0</v>
      </c>
      <c r="G402" s="113"/>
      <c r="H402" s="55">
        <v>0</v>
      </c>
      <c r="I402" s="113"/>
      <c r="J402" s="22">
        <f t="shared" si="11"/>
        <v>0</v>
      </c>
      <c r="K402" s="113"/>
      <c r="L402" s="59">
        <f>J402/درآمد!$F$12</f>
        <v>0</v>
      </c>
      <c r="M402" s="113"/>
      <c r="N402" s="55">
        <v>0</v>
      </c>
      <c r="O402" s="113"/>
      <c r="P402" s="55">
        <v>0</v>
      </c>
      <c r="Q402" s="113"/>
      <c r="R402" s="55">
        <v>2651720940</v>
      </c>
      <c r="S402" s="113"/>
      <c r="T402" s="22">
        <f t="shared" si="10"/>
        <v>2651720940</v>
      </c>
      <c r="V402" s="108">
        <f>T402/درآمد!$F$12</f>
        <v>4.2845917237846051E-3</v>
      </c>
    </row>
    <row r="403" spans="1:22" ht="18.75" x14ac:dyDescent="0.2">
      <c r="A403" s="163" t="s">
        <v>697</v>
      </c>
      <c r="B403" s="163"/>
      <c r="D403" s="55">
        <v>0</v>
      </c>
      <c r="E403" s="113"/>
      <c r="F403" s="55">
        <v>0</v>
      </c>
      <c r="G403" s="113"/>
      <c r="H403" s="55">
        <v>0</v>
      </c>
      <c r="I403" s="113"/>
      <c r="J403" s="22">
        <f t="shared" si="11"/>
        <v>0</v>
      </c>
      <c r="K403" s="113"/>
      <c r="L403" s="59">
        <f>J403/درآمد!$F$12</f>
        <v>0</v>
      </c>
      <c r="M403" s="113"/>
      <c r="N403" s="55">
        <v>0</v>
      </c>
      <c r="O403" s="113"/>
      <c r="P403" s="55">
        <v>0</v>
      </c>
      <c r="Q403" s="113"/>
      <c r="R403" s="55">
        <v>187686795</v>
      </c>
      <c r="S403" s="113"/>
      <c r="T403" s="22">
        <f t="shared" si="10"/>
        <v>187686795</v>
      </c>
      <c r="V403" s="108">
        <f>T403/درآمد!$F$12</f>
        <v>3.0326014943361947E-4</v>
      </c>
    </row>
    <row r="404" spans="1:22" ht="18.75" x14ac:dyDescent="0.2">
      <c r="A404" s="163" t="s">
        <v>698</v>
      </c>
      <c r="B404" s="163"/>
      <c r="D404" s="55">
        <v>0</v>
      </c>
      <c r="E404" s="113"/>
      <c r="F404" s="55">
        <v>0</v>
      </c>
      <c r="G404" s="113"/>
      <c r="H404" s="55">
        <v>0</v>
      </c>
      <c r="I404" s="113"/>
      <c r="J404" s="22">
        <f t="shared" si="11"/>
        <v>0</v>
      </c>
      <c r="K404" s="113"/>
      <c r="L404" s="59">
        <f>J404/درآمد!$F$12</f>
        <v>0</v>
      </c>
      <c r="M404" s="113"/>
      <c r="N404" s="55">
        <v>0</v>
      </c>
      <c r="O404" s="113"/>
      <c r="P404" s="55">
        <v>0</v>
      </c>
      <c r="Q404" s="113"/>
      <c r="R404" s="55">
        <v>-621101</v>
      </c>
      <c r="S404" s="113"/>
      <c r="T404" s="22">
        <f t="shared" si="10"/>
        <v>-621101</v>
      </c>
      <c r="V404" s="108">
        <f>T404/درآمد!$F$12</f>
        <v>-1.0035611832647602E-6</v>
      </c>
    </row>
    <row r="405" spans="1:22" ht="18.75" x14ac:dyDescent="0.2">
      <c r="A405" s="163" t="s">
        <v>699</v>
      </c>
      <c r="B405" s="163"/>
      <c r="D405" s="55">
        <v>0</v>
      </c>
      <c r="E405" s="113"/>
      <c r="F405" s="55">
        <v>0</v>
      </c>
      <c r="G405" s="113"/>
      <c r="H405" s="55">
        <v>0</v>
      </c>
      <c r="I405" s="113"/>
      <c r="J405" s="22">
        <f t="shared" si="11"/>
        <v>0</v>
      </c>
      <c r="K405" s="113"/>
      <c r="L405" s="59">
        <f>J405/درآمد!$F$12</f>
        <v>0</v>
      </c>
      <c r="M405" s="113"/>
      <c r="N405" s="55">
        <v>0</v>
      </c>
      <c r="O405" s="113"/>
      <c r="P405" s="55">
        <v>0</v>
      </c>
      <c r="Q405" s="113"/>
      <c r="R405" s="55">
        <v>-2117059</v>
      </c>
      <c r="S405" s="113"/>
      <c r="T405" s="22">
        <f t="shared" si="10"/>
        <v>-2117059</v>
      </c>
      <c r="V405" s="108">
        <f>T405/درآمد!$F$12</f>
        <v>-3.420696851367668E-6</v>
      </c>
    </row>
    <row r="406" spans="1:22" ht="18.75" x14ac:dyDescent="0.2">
      <c r="A406" s="163" t="s">
        <v>700</v>
      </c>
      <c r="B406" s="163"/>
      <c r="D406" s="55">
        <v>0</v>
      </c>
      <c r="E406" s="113"/>
      <c r="F406" s="55">
        <v>4</v>
      </c>
      <c r="G406" s="113"/>
      <c r="H406" s="55">
        <v>-5</v>
      </c>
      <c r="I406" s="113"/>
      <c r="J406" s="22">
        <f t="shared" si="11"/>
        <v>-1</v>
      </c>
      <c r="K406" s="113"/>
      <c r="L406" s="59">
        <f>J406/درآمد!$F$12</f>
        <v>-1.6157777612091434E-12</v>
      </c>
      <c r="M406" s="113"/>
      <c r="N406" s="55">
        <v>0</v>
      </c>
      <c r="O406" s="113"/>
      <c r="P406" s="55">
        <v>0</v>
      </c>
      <c r="Q406" s="113"/>
      <c r="R406" s="55">
        <v>-3510109968</v>
      </c>
      <c r="S406" s="113"/>
      <c r="T406" s="22">
        <f t="shared" si="10"/>
        <v>-3510109968</v>
      </c>
      <c r="V406" s="108">
        <f>T406/درآمد!$F$12</f>
        <v>-5.6715576256929382E-3</v>
      </c>
    </row>
    <row r="407" spans="1:22" ht="18.75" x14ac:dyDescent="0.2">
      <c r="A407" s="163" t="s">
        <v>118</v>
      </c>
      <c r="B407" s="163"/>
      <c r="D407" s="55">
        <v>0</v>
      </c>
      <c r="E407" s="113"/>
      <c r="F407" s="55">
        <v>-2721129</v>
      </c>
      <c r="G407" s="113"/>
      <c r="H407" s="55">
        <v>5486862</v>
      </c>
      <c r="I407" s="113"/>
      <c r="J407" s="22">
        <f t="shared" si="11"/>
        <v>2765733</v>
      </c>
      <c r="K407" s="113"/>
      <c r="L407" s="59">
        <f>J407/درآمد!$F$12</f>
        <v>4.4688098748422476E-6</v>
      </c>
      <c r="M407" s="113"/>
      <c r="N407" s="55">
        <v>0</v>
      </c>
      <c r="O407" s="113"/>
      <c r="P407" s="55">
        <v>0</v>
      </c>
      <c r="Q407" s="113"/>
      <c r="R407" s="55">
        <v>5486862</v>
      </c>
      <c r="S407" s="113"/>
      <c r="T407" s="22">
        <f t="shared" si="10"/>
        <v>5486862</v>
      </c>
      <c r="V407" s="108">
        <f>T407/درآمد!$F$12</f>
        <v>8.865549598423523E-6</v>
      </c>
    </row>
    <row r="408" spans="1:22" ht="18.75" x14ac:dyDescent="0.2">
      <c r="A408" s="163" t="s">
        <v>168</v>
      </c>
      <c r="B408" s="163"/>
      <c r="D408" s="55">
        <v>0</v>
      </c>
      <c r="E408" s="113"/>
      <c r="F408" s="55">
        <v>-9810140</v>
      </c>
      <c r="G408" s="113"/>
      <c r="H408" s="55">
        <v>10350000</v>
      </c>
      <c r="I408" s="113"/>
      <c r="J408" s="22">
        <f t="shared" si="11"/>
        <v>539860</v>
      </c>
      <c r="K408" s="113"/>
      <c r="L408" s="59">
        <f>J408/درآمد!$F$12</f>
        <v>8.7229378216636817E-7</v>
      </c>
      <c r="M408" s="113"/>
      <c r="N408" s="55">
        <v>0</v>
      </c>
      <c r="O408" s="113"/>
      <c r="P408" s="55">
        <v>0</v>
      </c>
      <c r="Q408" s="113"/>
      <c r="R408" s="55">
        <v>10350000</v>
      </c>
      <c r="S408" s="113"/>
      <c r="T408" s="22">
        <f t="shared" si="10"/>
        <v>10350000</v>
      </c>
      <c r="V408" s="108">
        <f>T408/درآمد!$F$12</f>
        <v>1.6723299828514635E-5</v>
      </c>
    </row>
    <row r="409" spans="1:22" ht="18.75" x14ac:dyDescent="0.2">
      <c r="A409" s="163" t="s">
        <v>170</v>
      </c>
      <c r="B409" s="163"/>
      <c r="D409" s="55">
        <v>0</v>
      </c>
      <c r="E409" s="113"/>
      <c r="F409" s="55">
        <v>-1275054786</v>
      </c>
      <c r="G409" s="113"/>
      <c r="H409" s="55">
        <v>1275050983</v>
      </c>
      <c r="I409" s="113"/>
      <c r="J409" s="22">
        <f t="shared" si="11"/>
        <v>-3803</v>
      </c>
      <c r="K409" s="113"/>
      <c r="L409" s="59">
        <f>J409/درآمد!$F$12</f>
        <v>-6.1448028258783725E-9</v>
      </c>
      <c r="M409" s="113"/>
      <c r="N409" s="55">
        <v>0</v>
      </c>
      <c r="O409" s="113"/>
      <c r="P409" s="55">
        <v>0</v>
      </c>
      <c r="Q409" s="113"/>
      <c r="R409" s="55">
        <v>13914086924</v>
      </c>
      <c r="S409" s="113"/>
      <c r="T409" s="22">
        <f t="shared" si="10"/>
        <v>13914086924</v>
      </c>
      <c r="V409" s="108">
        <f>T409/درآمد!$F$12</f>
        <v>2.2482072219330136E-2</v>
      </c>
    </row>
    <row r="410" spans="1:22" ht="18.75" x14ac:dyDescent="0.2">
      <c r="A410" s="163" t="s">
        <v>701</v>
      </c>
      <c r="B410" s="163"/>
      <c r="D410" s="55">
        <v>0</v>
      </c>
      <c r="E410" s="113"/>
      <c r="F410" s="55">
        <v>7</v>
      </c>
      <c r="G410" s="113"/>
      <c r="H410" s="55">
        <v>-7</v>
      </c>
      <c r="I410" s="113"/>
      <c r="J410" s="22">
        <f t="shared" si="11"/>
        <v>0</v>
      </c>
      <c r="K410" s="113"/>
      <c r="L410" s="59">
        <f>J410/درآمد!$F$12</f>
        <v>0</v>
      </c>
      <c r="M410" s="113"/>
      <c r="N410" s="55">
        <v>0</v>
      </c>
      <c r="O410" s="113"/>
      <c r="P410" s="55">
        <v>0</v>
      </c>
      <c r="Q410" s="113"/>
      <c r="R410" s="55">
        <v>10378052719</v>
      </c>
      <c r="S410" s="113"/>
      <c r="T410" s="22">
        <f t="shared" si="10"/>
        <v>10378052719</v>
      </c>
      <c r="V410" s="108">
        <f>T410/درآمد!$F$12</f>
        <v>1.6768626788016282E-2</v>
      </c>
    </row>
    <row r="411" spans="1:22" ht="18.75" x14ac:dyDescent="0.2">
      <c r="A411" s="163" t="s">
        <v>702</v>
      </c>
      <c r="B411" s="163"/>
      <c r="D411" s="55">
        <v>0</v>
      </c>
      <c r="E411" s="113"/>
      <c r="F411" s="55">
        <v>1</v>
      </c>
      <c r="G411" s="113"/>
      <c r="H411" s="55">
        <v>-1</v>
      </c>
      <c r="I411" s="113"/>
      <c r="J411" s="22">
        <f t="shared" si="11"/>
        <v>0</v>
      </c>
      <c r="K411" s="113"/>
      <c r="L411" s="59">
        <f>J411/درآمد!$F$12</f>
        <v>0</v>
      </c>
      <c r="M411" s="113"/>
      <c r="N411" s="55">
        <v>0</v>
      </c>
      <c r="O411" s="113"/>
      <c r="P411" s="55">
        <v>0</v>
      </c>
      <c r="Q411" s="113"/>
      <c r="R411" s="55">
        <v>237943346</v>
      </c>
      <c r="S411" s="113"/>
      <c r="T411" s="22">
        <f t="shared" si="10"/>
        <v>237943346</v>
      </c>
      <c r="V411" s="108">
        <f>T411/درآمد!$F$12</f>
        <v>3.8446356689449259E-4</v>
      </c>
    </row>
    <row r="412" spans="1:22" ht="18.75" x14ac:dyDescent="0.2">
      <c r="A412" s="163" t="s">
        <v>703</v>
      </c>
      <c r="B412" s="163"/>
      <c r="D412" s="55">
        <v>0</v>
      </c>
      <c r="E412" s="113"/>
      <c r="F412" s="55">
        <v>0</v>
      </c>
      <c r="G412" s="113"/>
      <c r="H412" s="55">
        <v>0</v>
      </c>
      <c r="I412" s="113"/>
      <c r="J412" s="22">
        <f t="shared" si="11"/>
        <v>0</v>
      </c>
      <c r="K412" s="113"/>
      <c r="L412" s="59">
        <f>J412/درآمد!$F$12</f>
        <v>0</v>
      </c>
      <c r="M412" s="113"/>
      <c r="N412" s="55">
        <v>0</v>
      </c>
      <c r="O412" s="113"/>
      <c r="P412" s="55">
        <v>0</v>
      </c>
      <c r="Q412" s="113"/>
      <c r="R412" s="55">
        <v>80737215</v>
      </c>
      <c r="S412" s="113"/>
      <c r="T412" s="22">
        <f t="shared" si="10"/>
        <v>80737215</v>
      </c>
      <c r="V412" s="108">
        <f>T412/درآمد!$F$12</f>
        <v>1.3045339649896126E-4</v>
      </c>
    </row>
    <row r="413" spans="1:22" ht="18.75" x14ac:dyDescent="0.2">
      <c r="A413" s="163" t="s">
        <v>704</v>
      </c>
      <c r="B413" s="163"/>
      <c r="D413" s="55">
        <v>0</v>
      </c>
      <c r="E413" s="113"/>
      <c r="F413" s="55">
        <v>0</v>
      </c>
      <c r="G413" s="113"/>
      <c r="H413" s="55">
        <v>0</v>
      </c>
      <c r="I413" s="113"/>
      <c r="J413" s="22">
        <f t="shared" si="11"/>
        <v>0</v>
      </c>
      <c r="K413" s="113"/>
      <c r="L413" s="59">
        <f>J413/درآمد!$F$12</f>
        <v>0</v>
      </c>
      <c r="M413" s="113"/>
      <c r="N413" s="55">
        <v>0</v>
      </c>
      <c r="O413" s="113"/>
      <c r="P413" s="55">
        <v>0</v>
      </c>
      <c r="Q413" s="113"/>
      <c r="R413" s="55">
        <v>-39196988</v>
      </c>
      <c r="S413" s="113"/>
      <c r="T413" s="22">
        <f t="shared" si="10"/>
        <v>-39196988</v>
      </c>
      <c r="V413" s="108">
        <f>T413/درآمد!$F$12</f>
        <v>-6.3333621516781656E-5</v>
      </c>
    </row>
    <row r="414" spans="1:22" ht="18.75" x14ac:dyDescent="0.2">
      <c r="A414" s="163" t="s">
        <v>705</v>
      </c>
      <c r="B414" s="163"/>
      <c r="D414" s="55">
        <v>0</v>
      </c>
      <c r="E414" s="113"/>
      <c r="F414" s="55">
        <v>0</v>
      </c>
      <c r="G414" s="113"/>
      <c r="H414" s="55">
        <v>0</v>
      </c>
      <c r="I414" s="113"/>
      <c r="J414" s="22">
        <f t="shared" si="11"/>
        <v>0</v>
      </c>
      <c r="K414" s="113"/>
      <c r="L414" s="59">
        <f>J414/درآمد!$F$12</f>
        <v>0</v>
      </c>
      <c r="M414" s="113"/>
      <c r="N414" s="55">
        <v>0</v>
      </c>
      <c r="O414" s="113"/>
      <c r="P414" s="55">
        <v>0</v>
      </c>
      <c r="Q414" s="113"/>
      <c r="R414" s="55">
        <v>10870567</v>
      </c>
      <c r="S414" s="113"/>
      <c r="T414" s="22">
        <f t="shared" si="10"/>
        <v>10870567</v>
      </c>
      <c r="V414" s="108">
        <f>T414/درآمد!$F$12</f>
        <v>1.7564420410333994E-5</v>
      </c>
    </row>
    <row r="415" spans="1:22" ht="18.75" x14ac:dyDescent="0.2">
      <c r="A415" s="163" t="s">
        <v>706</v>
      </c>
      <c r="B415" s="163"/>
      <c r="D415" s="55">
        <v>0</v>
      </c>
      <c r="E415" s="113"/>
      <c r="F415" s="55">
        <v>0</v>
      </c>
      <c r="G415" s="113"/>
      <c r="H415" s="55">
        <v>0</v>
      </c>
      <c r="I415" s="113"/>
      <c r="J415" s="22">
        <f t="shared" si="11"/>
        <v>0</v>
      </c>
      <c r="K415" s="113"/>
      <c r="L415" s="59">
        <f>J415/درآمد!$F$12</f>
        <v>0</v>
      </c>
      <c r="M415" s="113"/>
      <c r="N415" s="55">
        <v>0</v>
      </c>
      <c r="O415" s="113"/>
      <c r="P415" s="55">
        <v>0</v>
      </c>
      <c r="Q415" s="113"/>
      <c r="R415" s="55">
        <v>1000000</v>
      </c>
      <c r="S415" s="113"/>
      <c r="T415" s="22">
        <f t="shared" si="10"/>
        <v>1000000</v>
      </c>
      <c r="V415" s="108">
        <f>T415/درآمد!$F$12</f>
        <v>1.6157777612091434E-6</v>
      </c>
    </row>
    <row r="416" spans="1:22" ht="18.75" x14ac:dyDescent="0.2">
      <c r="A416" s="163" t="s">
        <v>707</v>
      </c>
      <c r="B416" s="163"/>
      <c r="D416" s="55">
        <v>0</v>
      </c>
      <c r="E416" s="113"/>
      <c r="F416" s="55">
        <v>0</v>
      </c>
      <c r="G416" s="113"/>
      <c r="H416" s="55">
        <v>0</v>
      </c>
      <c r="I416" s="113"/>
      <c r="J416" s="22">
        <f t="shared" si="11"/>
        <v>0</v>
      </c>
      <c r="K416" s="113"/>
      <c r="L416" s="59">
        <f>J416/درآمد!$F$12</f>
        <v>0</v>
      </c>
      <c r="M416" s="113"/>
      <c r="N416" s="55">
        <v>0</v>
      </c>
      <c r="O416" s="113"/>
      <c r="P416" s="55">
        <v>0</v>
      </c>
      <c r="Q416" s="113"/>
      <c r="R416" s="55">
        <v>-2384181</v>
      </c>
      <c r="S416" s="113"/>
      <c r="T416" s="22">
        <f t="shared" si="10"/>
        <v>-2384181</v>
      </c>
      <c r="V416" s="108">
        <f>T416/درآمد!$F$12</f>
        <v>-3.852306638497377E-6</v>
      </c>
    </row>
    <row r="417" spans="1:22" ht="18.75" x14ac:dyDescent="0.2">
      <c r="A417" s="163" t="s">
        <v>708</v>
      </c>
      <c r="B417" s="163"/>
      <c r="D417" s="55">
        <v>0</v>
      </c>
      <c r="E417" s="113"/>
      <c r="F417" s="55">
        <v>0</v>
      </c>
      <c r="G417" s="113"/>
      <c r="H417" s="55">
        <v>0</v>
      </c>
      <c r="I417" s="113"/>
      <c r="J417" s="22">
        <f t="shared" si="11"/>
        <v>0</v>
      </c>
      <c r="K417" s="113"/>
      <c r="L417" s="59">
        <f>J417/درآمد!$F$12</f>
        <v>0</v>
      </c>
      <c r="M417" s="113"/>
      <c r="N417" s="55">
        <v>0</v>
      </c>
      <c r="O417" s="113"/>
      <c r="P417" s="55">
        <v>0</v>
      </c>
      <c r="Q417" s="113"/>
      <c r="R417" s="55">
        <v>578037883</v>
      </c>
      <c r="S417" s="113"/>
      <c r="T417" s="22">
        <f t="shared" si="10"/>
        <v>578037883</v>
      </c>
      <c r="V417" s="108">
        <f>T417/درآمد!$F$12</f>
        <v>9.3398075648781277E-4</v>
      </c>
    </row>
    <row r="418" spans="1:22" ht="18.75" x14ac:dyDescent="0.2">
      <c r="A418" s="163" t="s">
        <v>709</v>
      </c>
      <c r="B418" s="163"/>
      <c r="D418" s="55">
        <v>0</v>
      </c>
      <c r="E418" s="113"/>
      <c r="F418" s="55">
        <v>-7</v>
      </c>
      <c r="G418" s="113"/>
      <c r="H418" s="55">
        <v>7</v>
      </c>
      <c r="I418" s="113"/>
      <c r="J418" s="22">
        <f t="shared" si="11"/>
        <v>0</v>
      </c>
      <c r="K418" s="113"/>
      <c r="L418" s="59">
        <f>J418/درآمد!$F$12</f>
        <v>0</v>
      </c>
      <c r="M418" s="113"/>
      <c r="N418" s="55">
        <v>0</v>
      </c>
      <c r="O418" s="113"/>
      <c r="P418" s="55">
        <v>0</v>
      </c>
      <c r="Q418" s="113"/>
      <c r="R418" s="55">
        <v>693960824</v>
      </c>
      <c r="S418" s="113"/>
      <c r="T418" s="22">
        <f t="shared" si="10"/>
        <v>693960824</v>
      </c>
      <c r="V418" s="108">
        <f>T418/درآمد!$F$12</f>
        <v>1.1212864665695725E-3</v>
      </c>
    </row>
    <row r="419" spans="1:22" ht="18.75" x14ac:dyDescent="0.2">
      <c r="A419" s="163" t="s">
        <v>710</v>
      </c>
      <c r="B419" s="163"/>
      <c r="D419" s="55">
        <v>0</v>
      </c>
      <c r="E419" s="113"/>
      <c r="F419" s="55">
        <v>0</v>
      </c>
      <c r="G419" s="113"/>
      <c r="H419" s="55">
        <v>0</v>
      </c>
      <c r="I419" s="113"/>
      <c r="J419" s="22">
        <f t="shared" si="11"/>
        <v>0</v>
      </c>
      <c r="K419" s="113"/>
      <c r="L419" s="59">
        <f>J419/درآمد!$F$12</f>
        <v>0</v>
      </c>
      <c r="M419" s="113"/>
      <c r="N419" s="55">
        <v>0</v>
      </c>
      <c r="O419" s="113"/>
      <c r="P419" s="55">
        <v>0</v>
      </c>
      <c r="Q419" s="113"/>
      <c r="R419" s="55">
        <v>-94228959</v>
      </c>
      <c r="S419" s="113"/>
      <c r="T419" s="22">
        <f t="shared" si="10"/>
        <v>-94228959</v>
      </c>
      <c r="V419" s="108">
        <f>T419/درآمد!$F$12</f>
        <v>-1.5225305641408817E-4</v>
      </c>
    </row>
    <row r="420" spans="1:22" ht="18.75" x14ac:dyDescent="0.2">
      <c r="A420" s="163" t="s">
        <v>711</v>
      </c>
      <c r="B420" s="163"/>
      <c r="D420" s="55">
        <v>0</v>
      </c>
      <c r="E420" s="113"/>
      <c r="F420" s="55">
        <v>0</v>
      </c>
      <c r="G420" s="113"/>
      <c r="H420" s="55">
        <v>0</v>
      </c>
      <c r="I420" s="113"/>
      <c r="J420" s="22">
        <f t="shared" si="11"/>
        <v>0</v>
      </c>
      <c r="K420" s="113"/>
      <c r="L420" s="59">
        <f>J420/درآمد!$F$12</f>
        <v>0</v>
      </c>
      <c r="M420" s="113"/>
      <c r="N420" s="55">
        <v>0</v>
      </c>
      <c r="O420" s="113"/>
      <c r="P420" s="55">
        <v>0</v>
      </c>
      <c r="Q420" s="113"/>
      <c r="R420" s="55">
        <v>-45715796</v>
      </c>
      <c r="S420" s="113"/>
      <c r="T420" s="22">
        <f t="shared" si="10"/>
        <v>-45715796</v>
      </c>
      <c r="V420" s="108">
        <f>T420/درآمد!$F$12</f>
        <v>-7.3866566512773908E-5</v>
      </c>
    </row>
    <row r="421" spans="1:22" ht="18.75" x14ac:dyDescent="0.2">
      <c r="A421" s="163" t="s">
        <v>712</v>
      </c>
      <c r="B421" s="163"/>
      <c r="D421" s="55">
        <v>0</v>
      </c>
      <c r="E421" s="113"/>
      <c r="F421" s="55">
        <v>0</v>
      </c>
      <c r="G421" s="113"/>
      <c r="H421" s="55">
        <v>0</v>
      </c>
      <c r="I421" s="113"/>
      <c r="J421" s="22">
        <f t="shared" si="11"/>
        <v>0</v>
      </c>
      <c r="K421" s="113"/>
      <c r="L421" s="59">
        <f>J421/درآمد!$F$12</f>
        <v>0</v>
      </c>
      <c r="M421" s="113"/>
      <c r="N421" s="55">
        <v>0</v>
      </c>
      <c r="O421" s="113"/>
      <c r="P421" s="55">
        <v>0</v>
      </c>
      <c r="Q421" s="113"/>
      <c r="R421" s="55">
        <v>-153962</v>
      </c>
      <c r="S421" s="113"/>
      <c r="T421" s="22">
        <f t="shared" si="10"/>
        <v>-153962</v>
      </c>
      <c r="V421" s="108">
        <f>T421/درآمد!$F$12</f>
        <v>-2.4876837567128214E-7</v>
      </c>
    </row>
    <row r="422" spans="1:22" ht="18.75" x14ac:dyDescent="0.2">
      <c r="A422" s="163" t="s">
        <v>713</v>
      </c>
      <c r="B422" s="163"/>
      <c r="D422" s="55">
        <v>0</v>
      </c>
      <c r="E422" s="113"/>
      <c r="F422" s="55">
        <v>0</v>
      </c>
      <c r="G422" s="113"/>
      <c r="H422" s="55">
        <v>0</v>
      </c>
      <c r="I422" s="113"/>
      <c r="J422" s="22">
        <f t="shared" si="11"/>
        <v>0</v>
      </c>
      <c r="K422" s="113"/>
      <c r="L422" s="59">
        <f>J422/درآمد!$F$12</f>
        <v>0</v>
      </c>
      <c r="M422" s="113"/>
      <c r="N422" s="55">
        <v>0</v>
      </c>
      <c r="O422" s="113"/>
      <c r="P422" s="55">
        <v>0</v>
      </c>
      <c r="Q422" s="113"/>
      <c r="R422" s="55">
        <v>-20891247</v>
      </c>
      <c r="S422" s="113"/>
      <c r="T422" s="22">
        <f t="shared" si="10"/>
        <v>-20891247</v>
      </c>
      <c r="V422" s="108">
        <f>T422/درآمد!$F$12</f>
        <v>-3.3755612306527236E-5</v>
      </c>
    </row>
    <row r="423" spans="1:22" ht="18.75" x14ac:dyDescent="0.2">
      <c r="A423" s="163" t="s">
        <v>714</v>
      </c>
      <c r="B423" s="163"/>
      <c r="D423" s="55">
        <v>0</v>
      </c>
      <c r="E423" s="113"/>
      <c r="F423" s="55">
        <v>8</v>
      </c>
      <c r="G423" s="113"/>
      <c r="H423" s="55">
        <v>-10</v>
      </c>
      <c r="I423" s="113"/>
      <c r="J423" s="22">
        <f t="shared" si="11"/>
        <v>-2</v>
      </c>
      <c r="K423" s="113"/>
      <c r="L423" s="59">
        <f>J423/درآمد!$F$12</f>
        <v>-3.2315555224182868E-12</v>
      </c>
      <c r="M423" s="113"/>
      <c r="N423" s="55">
        <v>0</v>
      </c>
      <c r="O423" s="113"/>
      <c r="P423" s="55">
        <v>0</v>
      </c>
      <c r="Q423" s="113"/>
      <c r="R423" s="55">
        <v>669247914</v>
      </c>
      <c r="S423" s="113"/>
      <c r="T423" s="22">
        <f t="shared" si="10"/>
        <v>669247914</v>
      </c>
      <c r="V423" s="108">
        <f>T423/درآمد!$F$12</f>
        <v>1.0813558961768094E-3</v>
      </c>
    </row>
    <row r="424" spans="1:22" ht="18.75" x14ac:dyDescent="0.2">
      <c r="A424" s="163" t="s">
        <v>715</v>
      </c>
      <c r="B424" s="163"/>
      <c r="D424" s="55">
        <v>0</v>
      </c>
      <c r="E424" s="113"/>
      <c r="F424" s="55">
        <v>0</v>
      </c>
      <c r="G424" s="113"/>
      <c r="H424" s="55">
        <v>0</v>
      </c>
      <c r="I424" s="113"/>
      <c r="J424" s="22">
        <f t="shared" si="11"/>
        <v>0</v>
      </c>
      <c r="K424" s="113"/>
      <c r="L424" s="59">
        <f>J424/درآمد!$F$12</f>
        <v>0</v>
      </c>
      <c r="M424" s="113"/>
      <c r="N424" s="55">
        <v>0</v>
      </c>
      <c r="O424" s="113"/>
      <c r="P424" s="55">
        <v>0</v>
      </c>
      <c r="Q424" s="113"/>
      <c r="R424" s="55">
        <v>2439834474</v>
      </c>
      <c r="S424" s="113"/>
      <c r="T424" s="22">
        <f t="shared" si="10"/>
        <v>2439834474</v>
      </c>
      <c r="V424" s="108">
        <f>T424/درآمد!$F$12</f>
        <v>3.9422302841206078E-3</v>
      </c>
    </row>
    <row r="425" spans="1:22" ht="18.75" x14ac:dyDescent="0.2">
      <c r="A425" s="163" t="s">
        <v>716</v>
      </c>
      <c r="B425" s="163"/>
      <c r="D425" s="55">
        <v>0</v>
      </c>
      <c r="E425" s="113"/>
      <c r="F425" s="55">
        <v>0</v>
      </c>
      <c r="G425" s="113"/>
      <c r="H425" s="55">
        <v>0</v>
      </c>
      <c r="I425" s="113"/>
      <c r="J425" s="22">
        <f t="shared" si="11"/>
        <v>0</v>
      </c>
      <c r="K425" s="113"/>
      <c r="L425" s="59">
        <f>J425/درآمد!$F$12</f>
        <v>0</v>
      </c>
      <c r="M425" s="113"/>
      <c r="N425" s="55">
        <v>0</v>
      </c>
      <c r="O425" s="113"/>
      <c r="P425" s="55">
        <v>0</v>
      </c>
      <c r="Q425" s="113"/>
      <c r="R425" s="55">
        <v>22390776496</v>
      </c>
      <c r="S425" s="113"/>
      <c r="T425" s="22">
        <f t="shared" si="10"/>
        <v>22390776496</v>
      </c>
      <c r="V425" s="108">
        <f>T425/درآمد!$F$12</f>
        <v>3.6178518718441188E-2</v>
      </c>
    </row>
    <row r="426" spans="1:22" ht="18.75" x14ac:dyDescent="0.2">
      <c r="A426" s="163" t="s">
        <v>717</v>
      </c>
      <c r="B426" s="163"/>
      <c r="D426" s="55">
        <v>0</v>
      </c>
      <c r="E426" s="113"/>
      <c r="F426" s="55">
        <v>0</v>
      </c>
      <c r="G426" s="113"/>
      <c r="H426" s="55">
        <v>0</v>
      </c>
      <c r="I426" s="113"/>
      <c r="J426" s="22">
        <f t="shared" si="11"/>
        <v>0</v>
      </c>
      <c r="K426" s="113"/>
      <c r="L426" s="59">
        <f>J426/درآمد!$F$12</f>
        <v>0</v>
      </c>
      <c r="M426" s="113"/>
      <c r="N426" s="55">
        <v>0</v>
      </c>
      <c r="O426" s="113"/>
      <c r="P426" s="55">
        <v>0</v>
      </c>
      <c r="Q426" s="113"/>
      <c r="R426" s="55">
        <v>16555509658</v>
      </c>
      <c r="S426" s="113"/>
      <c r="T426" s="22">
        <f t="shared" ref="T426:T492" si="12">N426+P426+R426</f>
        <v>16555509658</v>
      </c>
      <c r="V426" s="108">
        <f>T426/درآمد!$F$12</f>
        <v>2.6750024330879592E-2</v>
      </c>
    </row>
    <row r="427" spans="1:22" ht="18.75" x14ac:dyDescent="0.2">
      <c r="A427" s="163" t="s">
        <v>718</v>
      </c>
      <c r="B427" s="163"/>
      <c r="D427" s="55">
        <v>0</v>
      </c>
      <c r="E427" s="113"/>
      <c r="F427" s="55">
        <v>0</v>
      </c>
      <c r="G427" s="113"/>
      <c r="H427" s="55">
        <v>0</v>
      </c>
      <c r="I427" s="113"/>
      <c r="J427" s="22">
        <f t="shared" si="11"/>
        <v>0</v>
      </c>
      <c r="K427" s="113"/>
      <c r="L427" s="59">
        <f>J427/درآمد!$F$12</f>
        <v>0</v>
      </c>
      <c r="M427" s="113"/>
      <c r="N427" s="55">
        <v>0</v>
      </c>
      <c r="O427" s="113"/>
      <c r="P427" s="55">
        <v>0</v>
      </c>
      <c r="Q427" s="113"/>
      <c r="R427" s="55">
        <v>20194880</v>
      </c>
      <c r="S427" s="113"/>
      <c r="T427" s="22">
        <f t="shared" si="12"/>
        <v>20194880</v>
      </c>
      <c r="V427" s="108">
        <f>T427/درآمد!$F$12</f>
        <v>3.2630437994287307E-5</v>
      </c>
    </row>
    <row r="428" spans="1:22" ht="18.75" x14ac:dyDescent="0.2">
      <c r="A428" s="163" t="s">
        <v>719</v>
      </c>
      <c r="B428" s="163"/>
      <c r="D428" s="55">
        <v>0</v>
      </c>
      <c r="E428" s="113"/>
      <c r="F428" s="55">
        <v>0</v>
      </c>
      <c r="G428" s="113"/>
      <c r="H428" s="55">
        <v>0</v>
      </c>
      <c r="I428" s="113"/>
      <c r="J428" s="22">
        <f t="shared" ref="J428:J492" si="13">H428+F428+D428</f>
        <v>0</v>
      </c>
      <c r="K428" s="113"/>
      <c r="L428" s="59">
        <f>J428/درآمد!$F$12</f>
        <v>0</v>
      </c>
      <c r="M428" s="113"/>
      <c r="N428" s="55">
        <v>0</v>
      </c>
      <c r="O428" s="113"/>
      <c r="P428" s="55">
        <v>0</v>
      </c>
      <c r="Q428" s="113"/>
      <c r="R428" s="55">
        <v>229223854</v>
      </c>
      <c r="S428" s="113"/>
      <c r="T428" s="22">
        <f t="shared" si="12"/>
        <v>229223854</v>
      </c>
      <c r="V428" s="108">
        <f>T428/درآمد!$F$12</f>
        <v>3.7037480563185157E-4</v>
      </c>
    </row>
    <row r="429" spans="1:22" ht="18.75" x14ac:dyDescent="0.2">
      <c r="A429" s="163" t="s">
        <v>720</v>
      </c>
      <c r="B429" s="163"/>
      <c r="D429" s="55">
        <v>0</v>
      </c>
      <c r="E429" s="113"/>
      <c r="F429" s="55">
        <v>0</v>
      </c>
      <c r="G429" s="113"/>
      <c r="H429" s="55">
        <v>0</v>
      </c>
      <c r="I429" s="113"/>
      <c r="J429" s="22">
        <f t="shared" si="13"/>
        <v>0</v>
      </c>
      <c r="K429" s="113"/>
      <c r="L429" s="59">
        <f>J429/درآمد!$F$12</f>
        <v>0</v>
      </c>
      <c r="M429" s="113"/>
      <c r="N429" s="55">
        <v>0</v>
      </c>
      <c r="O429" s="113"/>
      <c r="P429" s="55">
        <v>0</v>
      </c>
      <c r="Q429" s="113"/>
      <c r="R429" s="55">
        <v>-5841124526</v>
      </c>
      <c r="S429" s="113"/>
      <c r="T429" s="22">
        <f t="shared" si="12"/>
        <v>-5841124526</v>
      </c>
      <c r="V429" s="108">
        <f>T429/درآمد!$F$12</f>
        <v>-9.4379591095640984E-3</v>
      </c>
    </row>
    <row r="430" spans="1:22" ht="18.75" x14ac:dyDescent="0.2">
      <c r="A430" s="163" t="s">
        <v>721</v>
      </c>
      <c r="B430" s="163"/>
      <c r="D430" s="55">
        <v>0</v>
      </c>
      <c r="E430" s="113"/>
      <c r="F430" s="55">
        <v>0</v>
      </c>
      <c r="G430" s="113"/>
      <c r="H430" s="55">
        <v>0</v>
      </c>
      <c r="I430" s="113"/>
      <c r="J430" s="22">
        <f t="shared" si="13"/>
        <v>0</v>
      </c>
      <c r="K430" s="113"/>
      <c r="L430" s="59">
        <f>J430/درآمد!$F$12</f>
        <v>0</v>
      </c>
      <c r="M430" s="113"/>
      <c r="N430" s="55">
        <v>0</v>
      </c>
      <c r="O430" s="113"/>
      <c r="P430" s="55">
        <v>0</v>
      </c>
      <c r="Q430" s="113"/>
      <c r="R430" s="55">
        <v>5723640855</v>
      </c>
      <c r="S430" s="113"/>
      <c r="T430" s="22">
        <f t="shared" si="12"/>
        <v>5723640855</v>
      </c>
      <c r="V430" s="108">
        <f>T430/درآمد!$F$12</f>
        <v>9.2481316066570871E-3</v>
      </c>
    </row>
    <row r="431" spans="1:22" ht="18.75" x14ac:dyDescent="0.2">
      <c r="A431" s="163" t="s">
        <v>722</v>
      </c>
      <c r="B431" s="163"/>
      <c r="D431" s="55">
        <v>0</v>
      </c>
      <c r="E431" s="113"/>
      <c r="F431" s="55">
        <v>0</v>
      </c>
      <c r="G431" s="113"/>
      <c r="H431" s="55">
        <v>0</v>
      </c>
      <c r="I431" s="113"/>
      <c r="J431" s="22">
        <f t="shared" si="13"/>
        <v>0</v>
      </c>
      <c r="K431" s="113"/>
      <c r="L431" s="59">
        <f>J431/درآمد!$F$12</f>
        <v>0</v>
      </c>
      <c r="M431" s="113"/>
      <c r="N431" s="55">
        <v>0</v>
      </c>
      <c r="O431" s="113"/>
      <c r="P431" s="55">
        <v>0</v>
      </c>
      <c r="Q431" s="113"/>
      <c r="R431" s="55">
        <v>42321000</v>
      </c>
      <c r="S431" s="113"/>
      <c r="T431" s="22">
        <f t="shared" si="12"/>
        <v>42321000</v>
      </c>
      <c r="V431" s="108">
        <f>T431/درآمد!$F$12</f>
        <v>6.8381330632132155E-5</v>
      </c>
    </row>
    <row r="432" spans="1:22" ht="18.75" x14ac:dyDescent="0.2">
      <c r="A432" s="163" t="s">
        <v>723</v>
      </c>
      <c r="B432" s="163"/>
      <c r="D432" s="55">
        <v>0</v>
      </c>
      <c r="E432" s="113"/>
      <c r="F432" s="55">
        <v>0</v>
      </c>
      <c r="G432" s="113"/>
      <c r="H432" s="55">
        <v>0</v>
      </c>
      <c r="I432" s="113"/>
      <c r="J432" s="22">
        <f t="shared" si="13"/>
        <v>0</v>
      </c>
      <c r="K432" s="113"/>
      <c r="L432" s="59">
        <f>J432/درآمد!$F$12</f>
        <v>0</v>
      </c>
      <c r="M432" s="113"/>
      <c r="N432" s="55">
        <v>0</v>
      </c>
      <c r="O432" s="113"/>
      <c r="P432" s="55">
        <v>0</v>
      </c>
      <c r="Q432" s="113"/>
      <c r="R432" s="55">
        <v>11229706892</v>
      </c>
      <c r="S432" s="113"/>
      <c r="T432" s="22">
        <f t="shared" si="12"/>
        <v>11229706892</v>
      </c>
      <c r="V432" s="108">
        <f>T432/درآمد!$F$12</f>
        <v>1.8144710660990649E-2</v>
      </c>
    </row>
    <row r="433" spans="1:22" ht="18.75" x14ac:dyDescent="0.2">
      <c r="A433" s="163" t="s">
        <v>724</v>
      </c>
      <c r="B433" s="163"/>
      <c r="D433" s="55">
        <v>0</v>
      </c>
      <c r="E433" s="113"/>
      <c r="F433" s="55">
        <v>0</v>
      </c>
      <c r="G433" s="113"/>
      <c r="H433" s="55">
        <v>0</v>
      </c>
      <c r="I433" s="113"/>
      <c r="J433" s="22">
        <f t="shared" si="13"/>
        <v>0</v>
      </c>
      <c r="K433" s="113"/>
      <c r="L433" s="59">
        <f>J433/درآمد!$F$12</f>
        <v>0</v>
      </c>
      <c r="M433" s="113"/>
      <c r="N433" s="55">
        <v>0</v>
      </c>
      <c r="O433" s="113"/>
      <c r="P433" s="55">
        <v>0</v>
      </c>
      <c r="Q433" s="113"/>
      <c r="R433" s="55">
        <v>3870078259</v>
      </c>
      <c r="S433" s="113"/>
      <c r="T433" s="22">
        <f t="shared" si="12"/>
        <v>3870078259</v>
      </c>
      <c r="V433" s="108">
        <f>T433/درآمد!$F$12</f>
        <v>6.2531863850311996E-3</v>
      </c>
    </row>
    <row r="434" spans="1:22" ht="18.75" x14ac:dyDescent="0.2">
      <c r="A434" s="163" t="s">
        <v>176</v>
      </c>
      <c r="B434" s="163"/>
      <c r="D434" s="55">
        <v>0</v>
      </c>
      <c r="E434" s="113"/>
      <c r="F434" s="55">
        <v>-492130</v>
      </c>
      <c r="G434" s="113"/>
      <c r="H434" s="55">
        <v>357233</v>
      </c>
      <c r="I434" s="113"/>
      <c r="J434" s="22">
        <f t="shared" si="13"/>
        <v>-134897</v>
      </c>
      <c r="K434" s="113"/>
      <c r="L434" s="59">
        <f>J434/درآمد!$F$12</f>
        <v>-2.1796357265382983E-7</v>
      </c>
      <c r="M434" s="113"/>
      <c r="N434" s="55">
        <v>0</v>
      </c>
      <c r="O434" s="113"/>
      <c r="P434" s="55">
        <v>0</v>
      </c>
      <c r="Q434" s="113"/>
      <c r="R434" s="55">
        <v>357233</v>
      </c>
      <c r="S434" s="113"/>
      <c r="T434" s="22">
        <f t="shared" si="12"/>
        <v>357233</v>
      </c>
      <c r="V434" s="108">
        <f>T434/درآمد!$F$12</f>
        <v>5.772091369700259E-7</v>
      </c>
    </row>
    <row r="435" spans="1:22" ht="18.75" x14ac:dyDescent="0.2">
      <c r="A435" s="163" t="s">
        <v>178</v>
      </c>
      <c r="B435" s="163"/>
      <c r="D435" s="55">
        <v>0</v>
      </c>
      <c r="E435" s="113"/>
      <c r="F435" s="55">
        <v>456363</v>
      </c>
      <c r="G435" s="113"/>
      <c r="H435" s="55">
        <v>-70431</v>
      </c>
      <c r="I435" s="113"/>
      <c r="J435" s="22">
        <f t="shared" si="13"/>
        <v>385932</v>
      </c>
      <c r="K435" s="113"/>
      <c r="L435" s="59">
        <f>J435/درآمد!$F$12</f>
        <v>6.2358034293896715E-7</v>
      </c>
      <c r="M435" s="113"/>
      <c r="N435" s="55">
        <v>0</v>
      </c>
      <c r="O435" s="113"/>
      <c r="P435" s="55">
        <v>0</v>
      </c>
      <c r="Q435" s="113"/>
      <c r="R435" s="55">
        <v>-70431</v>
      </c>
      <c r="S435" s="113"/>
      <c r="T435" s="22">
        <f t="shared" si="12"/>
        <v>-70431</v>
      </c>
      <c r="V435" s="108">
        <f>T435/درآمد!$F$12</f>
        <v>-1.1380084349972118E-7</v>
      </c>
    </row>
    <row r="436" spans="1:22" ht="18.75" x14ac:dyDescent="0.2">
      <c r="A436" s="163" t="s">
        <v>150</v>
      </c>
      <c r="B436" s="163"/>
      <c r="D436" s="55">
        <v>0</v>
      </c>
      <c r="E436" s="113"/>
      <c r="F436" s="55">
        <v>-543066</v>
      </c>
      <c r="G436" s="113"/>
      <c r="H436" s="55">
        <v>357233</v>
      </c>
      <c r="I436" s="113"/>
      <c r="J436" s="22">
        <f t="shared" si="13"/>
        <v>-185833</v>
      </c>
      <c r="K436" s="113"/>
      <c r="L436" s="59">
        <f>J436/درآمد!$F$12</f>
        <v>-3.0026482869877874E-7</v>
      </c>
      <c r="M436" s="113"/>
      <c r="N436" s="55">
        <v>0</v>
      </c>
      <c r="O436" s="113"/>
      <c r="P436" s="55">
        <v>0</v>
      </c>
      <c r="Q436" s="113"/>
      <c r="R436" s="55">
        <v>357233</v>
      </c>
      <c r="S436" s="113"/>
      <c r="T436" s="22">
        <f t="shared" si="12"/>
        <v>357233</v>
      </c>
      <c r="V436" s="108">
        <f>T436/درآمد!$F$12</f>
        <v>5.772091369700259E-7</v>
      </c>
    </row>
    <row r="437" spans="1:22" ht="18.75" x14ac:dyDescent="0.2">
      <c r="A437" s="163" t="s">
        <v>144</v>
      </c>
      <c r="B437" s="163"/>
      <c r="D437" s="55">
        <v>0</v>
      </c>
      <c r="E437" s="113"/>
      <c r="F437" s="55">
        <v>-30415450</v>
      </c>
      <c r="G437" s="113"/>
      <c r="H437" s="55">
        <v>8478811</v>
      </c>
      <c r="I437" s="113"/>
      <c r="J437" s="22">
        <f t="shared" si="13"/>
        <v>-21936639</v>
      </c>
      <c r="K437" s="113"/>
      <c r="L437" s="59">
        <f>J437/درآمد!$F$12</f>
        <v>-3.5444733451873185E-5</v>
      </c>
      <c r="M437" s="113"/>
      <c r="N437" s="55">
        <v>0</v>
      </c>
      <c r="O437" s="113"/>
      <c r="P437" s="55">
        <v>0</v>
      </c>
      <c r="Q437" s="113"/>
      <c r="R437" s="55">
        <v>8478811</v>
      </c>
      <c r="S437" s="113"/>
      <c r="T437" s="22">
        <f t="shared" si="12"/>
        <v>8478811</v>
      </c>
      <c r="V437" s="108">
        <f>T437/درآمد!$F$12</f>
        <v>1.3699874255295459E-5</v>
      </c>
    </row>
    <row r="438" spans="1:22" ht="18.75" x14ac:dyDescent="0.2">
      <c r="A438" s="163" t="s">
        <v>147</v>
      </c>
      <c r="B438" s="163"/>
      <c r="D438" s="55">
        <v>0</v>
      </c>
      <c r="E438" s="113"/>
      <c r="F438" s="55">
        <v>-506838600</v>
      </c>
      <c r="G438" s="113"/>
      <c r="H438" s="55">
        <v>-12846853812</v>
      </c>
      <c r="I438" s="113"/>
      <c r="J438" s="22">
        <f t="shared" si="13"/>
        <v>-13353692412</v>
      </c>
      <c r="K438" s="113"/>
      <c r="L438" s="59">
        <f>J438/درآمد!$F$12</f>
        <v>-2.1576599229336888E-2</v>
      </c>
      <c r="M438" s="113"/>
      <c r="N438" s="55">
        <v>0</v>
      </c>
      <c r="O438" s="113"/>
      <c r="P438" s="55">
        <v>0</v>
      </c>
      <c r="Q438" s="113"/>
      <c r="R438" s="55">
        <v>-12846853812</v>
      </c>
      <c r="S438" s="113"/>
      <c r="T438" s="22">
        <f t="shared" si="12"/>
        <v>-12846853812</v>
      </c>
      <c r="V438" s="108">
        <f>T438/درآمد!$F$12</f>
        <v>-2.0757660690934512E-2</v>
      </c>
    </row>
    <row r="439" spans="1:22" ht="18.75" x14ac:dyDescent="0.2">
      <c r="A439" s="163" t="s">
        <v>145</v>
      </c>
      <c r="B439" s="163"/>
      <c r="D439" s="55">
        <v>0</v>
      </c>
      <c r="E439" s="113"/>
      <c r="F439" s="55">
        <v>-4576705536</v>
      </c>
      <c r="G439" s="113"/>
      <c r="H439" s="55">
        <v>4613007817</v>
      </c>
      <c r="I439" s="113"/>
      <c r="J439" s="22">
        <f t="shared" si="13"/>
        <v>36302281</v>
      </c>
      <c r="K439" s="113"/>
      <c r="L439" s="59">
        <f>J439/درآمد!$F$12</f>
        <v>5.8656418320965225E-5</v>
      </c>
      <c r="M439" s="113"/>
      <c r="N439" s="55">
        <v>0</v>
      </c>
      <c r="O439" s="113"/>
      <c r="P439" s="55">
        <v>0</v>
      </c>
      <c r="Q439" s="113"/>
      <c r="R439" s="55">
        <v>4673488897</v>
      </c>
      <c r="S439" s="113"/>
      <c r="T439" s="22">
        <f t="shared" si="12"/>
        <v>4673488897</v>
      </c>
      <c r="V439" s="108">
        <f>T439/درآمد!$F$12</f>
        <v>7.5513194270304491E-3</v>
      </c>
    </row>
    <row r="440" spans="1:22" ht="18.75" x14ac:dyDescent="0.2">
      <c r="A440" s="163" t="s">
        <v>68</v>
      </c>
      <c r="B440" s="163"/>
      <c r="D440" s="55">
        <v>0</v>
      </c>
      <c r="E440" s="113"/>
      <c r="F440" s="55">
        <v>-1944939801</v>
      </c>
      <c r="G440" s="113"/>
      <c r="H440" s="55">
        <v>2141071056</v>
      </c>
      <c r="I440" s="113"/>
      <c r="J440" s="22">
        <f t="shared" si="13"/>
        <v>196131255</v>
      </c>
      <c r="K440" s="113"/>
      <c r="L440" s="59">
        <f>J440/درآمد!$F$12</f>
        <v>3.1690452010703964E-4</v>
      </c>
      <c r="M440" s="113"/>
      <c r="N440" s="55">
        <v>0</v>
      </c>
      <c r="O440" s="113"/>
      <c r="P440" s="55">
        <v>0</v>
      </c>
      <c r="Q440" s="113"/>
      <c r="R440" s="55">
        <v>2141071056</v>
      </c>
      <c r="S440" s="113"/>
      <c r="T440" s="22">
        <f t="shared" si="12"/>
        <v>2141071056</v>
      </c>
      <c r="V440" s="108">
        <f>T440/درآمد!$F$12</f>
        <v>3.4594949974533764E-3</v>
      </c>
    </row>
    <row r="441" spans="1:22" ht="18.75" x14ac:dyDescent="0.2">
      <c r="A441" s="163" t="s">
        <v>22</v>
      </c>
      <c r="B441" s="163"/>
      <c r="D441" s="55">
        <v>0</v>
      </c>
      <c r="E441" s="113"/>
      <c r="F441" s="55">
        <v>3328577772</v>
      </c>
      <c r="G441" s="113"/>
      <c r="H441" s="55">
        <v>-3532236147</v>
      </c>
      <c r="I441" s="113"/>
      <c r="J441" s="22">
        <f t="shared" si="13"/>
        <v>-203658375</v>
      </c>
      <c r="K441" s="113"/>
      <c r="L441" s="59">
        <f>J441/درآمد!$F$12</f>
        <v>-3.2906667320899217E-4</v>
      </c>
      <c r="M441" s="113"/>
      <c r="N441" s="55">
        <v>0</v>
      </c>
      <c r="O441" s="113"/>
      <c r="P441" s="55">
        <v>0</v>
      </c>
      <c r="Q441" s="113"/>
      <c r="R441" s="55">
        <v>-3532236147</v>
      </c>
      <c r="S441" s="113"/>
      <c r="T441" s="22">
        <f t="shared" si="12"/>
        <v>-3532236147</v>
      </c>
      <c r="V441" s="108">
        <f>T441/درآمد!$F$12</f>
        <v>-5.7073086136616704E-3</v>
      </c>
    </row>
    <row r="442" spans="1:22" ht="18.75" x14ac:dyDescent="0.2">
      <c r="A442" s="163" t="s">
        <v>158</v>
      </c>
      <c r="B442" s="163"/>
      <c r="D442" s="55">
        <v>0</v>
      </c>
      <c r="E442" s="113"/>
      <c r="F442" s="55">
        <v>-144848677</v>
      </c>
      <c r="G442" s="113"/>
      <c r="H442" s="55">
        <v>522833638</v>
      </c>
      <c r="I442" s="113"/>
      <c r="J442" s="22">
        <f t="shared" si="13"/>
        <v>377984961</v>
      </c>
      <c r="K442" s="113"/>
      <c r="L442" s="59">
        <f>J442/درآمد!$F$12</f>
        <v>6.1073969405530542E-4</v>
      </c>
      <c r="M442" s="113"/>
      <c r="N442" s="55">
        <v>0</v>
      </c>
      <c r="O442" s="113"/>
      <c r="P442" s="55">
        <v>0</v>
      </c>
      <c r="Q442" s="113"/>
      <c r="R442" s="55">
        <v>522833638</v>
      </c>
      <c r="S442" s="113"/>
      <c r="T442" s="22">
        <f t="shared" si="12"/>
        <v>522833638</v>
      </c>
      <c r="V442" s="108">
        <f>T442/درآمد!$F$12</f>
        <v>8.4478296509247174E-4</v>
      </c>
    </row>
    <row r="443" spans="1:22" ht="18.75" x14ac:dyDescent="0.2">
      <c r="A443" s="163" t="s">
        <v>725</v>
      </c>
      <c r="B443" s="163"/>
      <c r="D443" s="55">
        <v>0</v>
      </c>
      <c r="E443" s="113"/>
      <c r="F443" s="55">
        <v>0</v>
      </c>
      <c r="G443" s="113"/>
      <c r="H443" s="55">
        <v>0</v>
      </c>
      <c r="I443" s="113"/>
      <c r="J443" s="22">
        <f t="shared" si="13"/>
        <v>0</v>
      </c>
      <c r="K443" s="113"/>
      <c r="L443" s="59">
        <f>J443/درآمد!$F$12</f>
        <v>0</v>
      </c>
      <c r="M443" s="113"/>
      <c r="N443" s="55">
        <v>0</v>
      </c>
      <c r="O443" s="113"/>
      <c r="P443" s="55">
        <v>0</v>
      </c>
      <c r="Q443" s="113"/>
      <c r="R443" s="55">
        <v>65594000</v>
      </c>
      <c r="S443" s="113"/>
      <c r="T443" s="22">
        <f t="shared" si="12"/>
        <v>65594000</v>
      </c>
      <c r="V443" s="108">
        <f>T443/درآمد!$F$12</f>
        <v>1.0598532646875255E-4</v>
      </c>
    </row>
    <row r="444" spans="1:22" ht="18.75" x14ac:dyDescent="0.2">
      <c r="A444" s="163" t="s">
        <v>726</v>
      </c>
      <c r="B444" s="163"/>
      <c r="D444" s="55">
        <v>0</v>
      </c>
      <c r="E444" s="113"/>
      <c r="F444" s="55">
        <v>0</v>
      </c>
      <c r="G444" s="113"/>
      <c r="H444" s="55">
        <v>0</v>
      </c>
      <c r="I444" s="113"/>
      <c r="J444" s="22">
        <f t="shared" si="13"/>
        <v>0</v>
      </c>
      <c r="K444" s="113"/>
      <c r="L444" s="59">
        <f>J444/درآمد!$F$12</f>
        <v>0</v>
      </c>
      <c r="M444" s="113"/>
      <c r="N444" s="55">
        <v>0</v>
      </c>
      <c r="O444" s="113"/>
      <c r="P444" s="55">
        <v>0</v>
      </c>
      <c r="Q444" s="113"/>
      <c r="R444" s="55">
        <v>1084222</v>
      </c>
      <c r="S444" s="113"/>
      <c r="T444" s="22">
        <f t="shared" si="12"/>
        <v>1084222</v>
      </c>
      <c r="V444" s="108">
        <f>T444/درآمد!$F$12</f>
        <v>1.7518617958137E-6</v>
      </c>
    </row>
    <row r="445" spans="1:22" ht="18.75" x14ac:dyDescent="0.2">
      <c r="A445" s="163" t="s">
        <v>727</v>
      </c>
      <c r="B445" s="163"/>
      <c r="D445" s="55">
        <v>0</v>
      </c>
      <c r="E445" s="113"/>
      <c r="F445" s="55">
        <v>0</v>
      </c>
      <c r="G445" s="113"/>
      <c r="H445" s="55">
        <v>0</v>
      </c>
      <c r="I445" s="113"/>
      <c r="J445" s="22">
        <f t="shared" si="13"/>
        <v>0</v>
      </c>
      <c r="K445" s="113"/>
      <c r="L445" s="59">
        <f>J445/درآمد!$F$12</f>
        <v>0</v>
      </c>
      <c r="M445" s="113"/>
      <c r="N445" s="55">
        <v>0</v>
      </c>
      <c r="O445" s="113"/>
      <c r="P445" s="55">
        <v>0</v>
      </c>
      <c r="Q445" s="113"/>
      <c r="R445" s="55">
        <v>-478944</v>
      </c>
      <c r="S445" s="113"/>
      <c r="T445" s="22">
        <f t="shared" si="12"/>
        <v>-478944</v>
      </c>
      <c r="V445" s="108">
        <f>T445/درآمد!$F$12</f>
        <v>-7.7386706406455203E-7</v>
      </c>
    </row>
    <row r="446" spans="1:22" ht="18.75" x14ac:dyDescent="0.2">
      <c r="A446" s="163" t="s">
        <v>728</v>
      </c>
      <c r="B446" s="163"/>
      <c r="D446" s="55">
        <v>0</v>
      </c>
      <c r="E446" s="113"/>
      <c r="F446" s="55">
        <v>0</v>
      </c>
      <c r="G446" s="113"/>
      <c r="H446" s="55">
        <v>0</v>
      </c>
      <c r="I446" s="113"/>
      <c r="J446" s="22">
        <f t="shared" si="13"/>
        <v>0</v>
      </c>
      <c r="K446" s="113"/>
      <c r="L446" s="59">
        <f>J446/درآمد!$F$12</f>
        <v>0</v>
      </c>
      <c r="M446" s="113"/>
      <c r="N446" s="55">
        <v>0</v>
      </c>
      <c r="O446" s="113"/>
      <c r="P446" s="55">
        <v>0</v>
      </c>
      <c r="Q446" s="113"/>
      <c r="R446" s="55">
        <v>32010000</v>
      </c>
      <c r="S446" s="113"/>
      <c r="T446" s="22">
        <f t="shared" si="12"/>
        <v>32010000</v>
      </c>
      <c r="V446" s="108">
        <f>T446/درآمد!$F$12</f>
        <v>5.1721046136304678E-5</v>
      </c>
    </row>
    <row r="447" spans="1:22" ht="18.75" x14ac:dyDescent="0.2">
      <c r="A447" s="163" t="s">
        <v>71</v>
      </c>
      <c r="B447" s="163"/>
      <c r="D447" s="55">
        <v>0</v>
      </c>
      <c r="E447" s="113"/>
      <c r="F447" s="55">
        <v>0</v>
      </c>
      <c r="G447" s="113"/>
      <c r="H447" s="55">
        <v>-68022290</v>
      </c>
      <c r="I447" s="113"/>
      <c r="J447" s="22">
        <f t="shared" si="13"/>
        <v>-68022290</v>
      </c>
      <c r="K447" s="113"/>
      <c r="L447" s="59">
        <f>J447/درآمد!$F$12</f>
        <v>-1.099089034485191E-4</v>
      </c>
      <c r="M447" s="113"/>
      <c r="N447" s="55">
        <v>0</v>
      </c>
      <c r="O447" s="113"/>
      <c r="P447" s="55">
        <v>0</v>
      </c>
      <c r="Q447" s="113"/>
      <c r="R447" s="55">
        <v>-68022290</v>
      </c>
      <c r="S447" s="113"/>
      <c r="T447" s="22">
        <f t="shared" si="12"/>
        <v>-68022290</v>
      </c>
      <c r="V447" s="108">
        <f>T447/درآمد!$F$12</f>
        <v>-1.099089034485191E-4</v>
      </c>
    </row>
    <row r="448" spans="1:22" ht="18.75" x14ac:dyDescent="0.2">
      <c r="A448" s="163" t="s">
        <v>69</v>
      </c>
      <c r="B448" s="163"/>
      <c r="D448" s="55">
        <v>0</v>
      </c>
      <c r="E448" s="113"/>
      <c r="F448" s="55">
        <v>87168109</v>
      </c>
      <c r="G448" s="113"/>
      <c r="H448" s="55">
        <v>-200185742</v>
      </c>
      <c r="I448" s="113"/>
      <c r="J448" s="22">
        <f>H448+F448+D448</f>
        <v>-113017633</v>
      </c>
      <c r="K448" s="113"/>
      <c r="L448" s="59">
        <f>J448/درآمد!$F$12</f>
        <v>-1.8261137802589661E-4</v>
      </c>
      <c r="M448" s="113"/>
      <c r="N448" s="55">
        <v>0</v>
      </c>
      <c r="O448" s="113"/>
      <c r="P448" s="55">
        <v>0</v>
      </c>
      <c r="Q448" s="113"/>
      <c r="R448" s="55">
        <v>-200185742</v>
      </c>
      <c r="S448" s="113"/>
      <c r="T448" s="22">
        <f>N448+P448+R448</f>
        <v>-200185742</v>
      </c>
      <c r="V448" s="108">
        <f>T448/درآمد!$F$12</f>
        <v>-3.2345567003475121E-4</v>
      </c>
    </row>
    <row r="449" spans="1:22" ht="19.5" thickBot="1" x14ac:dyDescent="0.25">
      <c r="A449" s="186" t="s">
        <v>741</v>
      </c>
      <c r="B449" s="186"/>
      <c r="D449" s="24">
        <f>SUM(D367:D448)</f>
        <v>0</v>
      </c>
      <c r="E449" s="93"/>
      <c r="F449" s="24">
        <f>SUM(F367:F448)</f>
        <v>467183309387</v>
      </c>
      <c r="G449" s="93"/>
      <c r="H449" s="24">
        <f>SUM(H367:H448)</f>
        <v>-19370734607</v>
      </c>
      <c r="I449" s="93"/>
      <c r="J449" s="24">
        <f>SUM(J367:J448)</f>
        <v>447812574780</v>
      </c>
      <c r="K449" s="93"/>
      <c r="L449" s="61">
        <f>SUM(L367:L448)</f>
        <v>0.72356559951933053</v>
      </c>
      <c r="M449" s="93"/>
      <c r="N449" s="24">
        <f>SUM(N367:N448)</f>
        <v>157990443550</v>
      </c>
      <c r="O449" s="93"/>
      <c r="P449" s="24">
        <f>SUM(P367:P448)</f>
        <v>6561642109</v>
      </c>
      <c r="Q449" s="93"/>
      <c r="R449" s="24">
        <f>SUM(R367:R448)</f>
        <v>315340748391</v>
      </c>
      <c r="S449" s="93"/>
      <c r="T449" s="24">
        <f>SUM(T367:T448)</f>
        <v>479892834050</v>
      </c>
      <c r="V449" s="121">
        <f>SUM(V367:V448)</f>
        <v>42.474115690166627</v>
      </c>
    </row>
    <row r="450" spans="1:22" ht="19.5" thickTop="1" x14ac:dyDescent="0.2">
      <c r="A450" s="187">
        <v>12</v>
      </c>
      <c r="B450" s="187"/>
      <c r="C450" s="187"/>
      <c r="D450" s="187"/>
      <c r="E450" s="187"/>
      <c r="F450" s="187"/>
      <c r="G450" s="187"/>
      <c r="H450" s="187"/>
      <c r="I450" s="187"/>
      <c r="J450" s="187"/>
      <c r="K450" s="187"/>
      <c r="L450" s="187"/>
      <c r="M450" s="187"/>
      <c r="N450" s="187"/>
      <c r="O450" s="187"/>
      <c r="P450" s="187"/>
      <c r="Q450" s="187"/>
      <c r="R450" s="187"/>
      <c r="S450" s="187"/>
      <c r="T450" s="187"/>
      <c r="U450" s="187"/>
      <c r="V450" s="187"/>
    </row>
    <row r="451" spans="1:22" ht="21" x14ac:dyDescent="0.2">
      <c r="A451" s="188" t="s">
        <v>0</v>
      </c>
      <c r="B451" s="188"/>
      <c r="C451" s="188"/>
      <c r="D451" s="188"/>
      <c r="E451" s="188"/>
      <c r="F451" s="188"/>
      <c r="G451" s="188"/>
      <c r="H451" s="188"/>
      <c r="I451" s="188"/>
      <c r="J451" s="188"/>
      <c r="K451" s="188"/>
      <c r="L451" s="188"/>
      <c r="M451" s="188"/>
      <c r="N451" s="188"/>
      <c r="O451" s="188"/>
      <c r="P451" s="188"/>
      <c r="Q451" s="188"/>
      <c r="R451" s="188"/>
      <c r="S451" s="188"/>
      <c r="T451" s="188"/>
      <c r="U451" s="188"/>
      <c r="V451" s="188"/>
    </row>
    <row r="452" spans="1:22" ht="21" x14ac:dyDescent="0.2">
      <c r="A452" s="188" t="s">
        <v>296</v>
      </c>
      <c r="B452" s="188"/>
      <c r="C452" s="188"/>
      <c r="D452" s="188"/>
      <c r="E452" s="188"/>
      <c r="F452" s="188"/>
      <c r="G452" s="188"/>
      <c r="H452" s="188"/>
      <c r="I452" s="188"/>
      <c r="J452" s="188"/>
      <c r="K452" s="188"/>
      <c r="L452" s="188"/>
      <c r="M452" s="188"/>
      <c r="N452" s="188"/>
      <c r="O452" s="188"/>
      <c r="P452" s="188"/>
      <c r="Q452" s="188"/>
      <c r="R452" s="188"/>
      <c r="S452" s="188"/>
      <c r="T452" s="188"/>
      <c r="U452" s="188"/>
      <c r="V452" s="188"/>
    </row>
    <row r="453" spans="1:22" ht="21" x14ac:dyDescent="0.2">
      <c r="A453" s="188" t="s">
        <v>2</v>
      </c>
      <c r="B453" s="188"/>
      <c r="C453" s="188"/>
      <c r="D453" s="188"/>
      <c r="E453" s="188"/>
      <c r="F453" s="188"/>
      <c r="G453" s="188"/>
      <c r="H453" s="188"/>
      <c r="I453" s="188"/>
      <c r="J453" s="188"/>
      <c r="K453" s="188"/>
      <c r="L453" s="188"/>
      <c r="M453" s="188"/>
      <c r="N453" s="188"/>
      <c r="O453" s="188"/>
      <c r="P453" s="188"/>
      <c r="Q453" s="188"/>
      <c r="R453" s="188"/>
      <c r="S453" s="188"/>
      <c r="T453" s="188"/>
      <c r="U453" s="188"/>
      <c r="V453" s="188"/>
    </row>
    <row r="454" spans="1:22" ht="21" x14ac:dyDescent="0.2">
      <c r="A454" s="76" t="s">
        <v>311</v>
      </c>
      <c r="B454" s="111" t="s">
        <v>312</v>
      </c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9"/>
    </row>
    <row r="455" spans="1:22" ht="21" x14ac:dyDescent="0.2">
      <c r="D455" s="166" t="s">
        <v>313</v>
      </c>
      <c r="E455" s="166"/>
      <c r="F455" s="166"/>
      <c r="G455" s="166"/>
      <c r="H455" s="166"/>
      <c r="I455" s="166"/>
      <c r="J455" s="166"/>
      <c r="K455" s="166"/>
      <c r="L455" s="166"/>
      <c r="N455" s="166" t="s">
        <v>314</v>
      </c>
      <c r="O455" s="166"/>
      <c r="P455" s="166"/>
      <c r="Q455" s="166"/>
      <c r="R455" s="166"/>
      <c r="S455" s="166"/>
      <c r="T455" s="166"/>
      <c r="U455" s="166"/>
      <c r="V455" s="166"/>
    </row>
    <row r="456" spans="1:22" ht="31.5" x14ac:dyDescent="0.2">
      <c r="A456" s="166" t="s">
        <v>315</v>
      </c>
      <c r="B456" s="166"/>
      <c r="D456" s="2" t="s">
        <v>316</v>
      </c>
      <c r="F456" s="2" t="s">
        <v>317</v>
      </c>
      <c r="H456" s="2" t="s">
        <v>318</v>
      </c>
      <c r="J456" s="4" t="s">
        <v>283</v>
      </c>
      <c r="K456" s="112"/>
      <c r="L456" s="157" t="s">
        <v>301</v>
      </c>
      <c r="N456" s="2" t="s">
        <v>316</v>
      </c>
      <c r="P456" s="2" t="s">
        <v>317</v>
      </c>
      <c r="R456" s="2" t="s">
        <v>318</v>
      </c>
      <c r="T456" s="4" t="s">
        <v>283</v>
      </c>
      <c r="U456" s="112"/>
      <c r="V456" s="157" t="s">
        <v>301</v>
      </c>
    </row>
    <row r="457" spans="1:22" ht="18.75" x14ac:dyDescent="0.2">
      <c r="A457" s="189" t="s">
        <v>742</v>
      </c>
      <c r="B457" s="189"/>
      <c r="D457" s="55">
        <f>D449</f>
        <v>0</v>
      </c>
      <c r="E457" s="113"/>
      <c r="F457" s="55">
        <f>F449</f>
        <v>467183309387</v>
      </c>
      <c r="G457" s="113"/>
      <c r="H457" s="55">
        <f>H449</f>
        <v>-19370734607</v>
      </c>
      <c r="I457" s="113"/>
      <c r="J457" s="55">
        <f>J449</f>
        <v>447812574780</v>
      </c>
      <c r="K457" s="113"/>
      <c r="L457" s="62">
        <f>L449</f>
        <v>0.72356559951933053</v>
      </c>
      <c r="M457" s="113"/>
      <c r="N457" s="55">
        <f>N449</f>
        <v>157990443550</v>
      </c>
      <c r="O457" s="113"/>
      <c r="P457" s="55">
        <f>P449</f>
        <v>6561642109</v>
      </c>
      <c r="Q457" s="113"/>
      <c r="R457" s="55">
        <f>R449</f>
        <v>315340748391</v>
      </c>
      <c r="S457" s="113"/>
      <c r="T457" s="55">
        <f>T449</f>
        <v>479892834050</v>
      </c>
      <c r="V457" s="120">
        <f>V449</f>
        <v>42.474115690166627</v>
      </c>
    </row>
    <row r="458" spans="1:22" ht="18.75" x14ac:dyDescent="0.2">
      <c r="A458" s="163" t="s">
        <v>729</v>
      </c>
      <c r="B458" s="163"/>
      <c r="D458" s="55">
        <v>0</v>
      </c>
      <c r="E458" s="113"/>
      <c r="F458" s="55">
        <v>0</v>
      </c>
      <c r="G458" s="113"/>
      <c r="H458" s="55">
        <v>-4693604898</v>
      </c>
      <c r="I458" s="113"/>
      <c r="J458" s="22">
        <f t="shared" si="13"/>
        <v>-4693604898</v>
      </c>
      <c r="K458" s="113"/>
      <c r="L458" s="59">
        <f>J458/درآمد!$F$12</f>
        <v>-7.5838224140907101E-3</v>
      </c>
      <c r="M458" s="113"/>
      <c r="N458" s="55">
        <v>0</v>
      </c>
      <c r="O458" s="113"/>
      <c r="P458" s="55">
        <v>0</v>
      </c>
      <c r="Q458" s="113"/>
      <c r="R458" s="55">
        <v>-4693604898</v>
      </c>
      <c r="S458" s="113"/>
      <c r="T458" s="22">
        <f t="shared" si="12"/>
        <v>-4693604898</v>
      </c>
      <c r="V458" s="108">
        <f>T458/درآمد!$F$12</f>
        <v>-7.5838224140907101E-3</v>
      </c>
    </row>
    <row r="459" spans="1:22" ht="18.75" x14ac:dyDescent="0.2">
      <c r="A459" s="163" t="s">
        <v>174</v>
      </c>
      <c r="B459" s="163"/>
      <c r="D459" s="55">
        <v>0</v>
      </c>
      <c r="E459" s="113"/>
      <c r="F459" s="55">
        <v>-8980847056</v>
      </c>
      <c r="G459" s="113"/>
      <c r="H459" s="55">
        <v>-501061632</v>
      </c>
      <c r="I459" s="113"/>
      <c r="J459" s="22">
        <f t="shared" si="13"/>
        <v>-9481908688</v>
      </c>
      <c r="K459" s="113"/>
      <c r="L459" s="59">
        <f>J459/درآمد!$F$12</f>
        <v>-1.5320657191886166E-2</v>
      </c>
      <c r="M459" s="113"/>
      <c r="N459" s="55">
        <v>0</v>
      </c>
      <c r="O459" s="113"/>
      <c r="P459" s="55">
        <v>0</v>
      </c>
      <c r="Q459" s="113"/>
      <c r="R459" s="55">
        <v>-501061632</v>
      </c>
      <c r="S459" s="113"/>
      <c r="T459" s="22">
        <f t="shared" si="12"/>
        <v>-501061632</v>
      </c>
      <c r="V459" s="108">
        <f>T459/درآمد!$F$12</f>
        <v>-8.0960424198075966E-4</v>
      </c>
    </row>
    <row r="460" spans="1:22" ht="18.75" x14ac:dyDescent="0.2">
      <c r="A460" s="163" t="s">
        <v>181</v>
      </c>
      <c r="B460" s="163"/>
      <c r="D460" s="55">
        <v>0</v>
      </c>
      <c r="E460" s="113"/>
      <c r="F460" s="55">
        <v>-6412334464</v>
      </c>
      <c r="G460" s="113"/>
      <c r="H460" s="55">
        <v>6912131031</v>
      </c>
      <c r="I460" s="113"/>
      <c r="J460" s="22">
        <f t="shared" si="13"/>
        <v>499796567</v>
      </c>
      <c r="K460" s="113"/>
      <c r="L460" s="59">
        <f>J460/درآمد!$F$12</f>
        <v>8.0756017808727564E-4</v>
      </c>
      <c r="M460" s="113"/>
      <c r="N460" s="55">
        <v>0</v>
      </c>
      <c r="O460" s="113"/>
      <c r="P460" s="55">
        <v>0</v>
      </c>
      <c r="Q460" s="113"/>
      <c r="R460" s="55">
        <v>9505565432</v>
      </c>
      <c r="S460" s="113"/>
      <c r="T460" s="22">
        <f t="shared" si="12"/>
        <v>9505565432</v>
      </c>
      <c r="V460" s="108">
        <f>T460/درآمد!$F$12</f>
        <v>1.5358881232743985E-2</v>
      </c>
    </row>
    <row r="461" spans="1:22" ht="18.75" x14ac:dyDescent="0.2">
      <c r="A461" s="163" t="s">
        <v>730</v>
      </c>
      <c r="B461" s="163"/>
      <c r="D461" s="55">
        <v>0</v>
      </c>
      <c r="E461" s="113"/>
      <c r="F461" s="55">
        <v>0</v>
      </c>
      <c r="G461" s="113"/>
      <c r="H461" s="55">
        <v>-1</v>
      </c>
      <c r="I461" s="113"/>
      <c r="J461" s="22">
        <f t="shared" si="13"/>
        <v>-1</v>
      </c>
      <c r="K461" s="113"/>
      <c r="L461" s="59">
        <f>J461/درآمد!$F$12</f>
        <v>-1.6157777612091434E-12</v>
      </c>
      <c r="M461" s="113"/>
      <c r="N461" s="55">
        <v>0</v>
      </c>
      <c r="O461" s="113"/>
      <c r="P461" s="55">
        <v>0</v>
      </c>
      <c r="Q461" s="113"/>
      <c r="R461" s="55">
        <v>717418057</v>
      </c>
      <c r="S461" s="113"/>
      <c r="T461" s="22">
        <f t="shared" si="12"/>
        <v>717418057</v>
      </c>
      <c r="V461" s="108">
        <f>T461/درآمد!$F$12</f>
        <v>1.1591881419904736E-3</v>
      </c>
    </row>
    <row r="462" spans="1:22" ht="18.75" x14ac:dyDescent="0.2">
      <c r="A462" s="163" t="s">
        <v>185</v>
      </c>
      <c r="B462" s="163"/>
      <c r="D462" s="55">
        <v>0</v>
      </c>
      <c r="E462" s="113"/>
      <c r="F462" s="55">
        <v>-864815730</v>
      </c>
      <c r="G462" s="113"/>
      <c r="H462" s="55">
        <v>1477027408</v>
      </c>
      <c r="I462" s="113"/>
      <c r="J462" s="22">
        <f t="shared" si="13"/>
        <v>612211678</v>
      </c>
      <c r="K462" s="113"/>
      <c r="L462" s="59">
        <f>J462/درآمد!$F$12</f>
        <v>9.891980144649331E-4</v>
      </c>
      <c r="M462" s="113"/>
      <c r="N462" s="55">
        <v>0</v>
      </c>
      <c r="O462" s="113"/>
      <c r="P462" s="55">
        <v>0</v>
      </c>
      <c r="Q462" s="113"/>
      <c r="R462" s="55">
        <v>1477027408</v>
      </c>
      <c r="S462" s="113"/>
      <c r="T462" s="22">
        <f t="shared" si="12"/>
        <v>1477027408</v>
      </c>
      <c r="V462" s="108">
        <f>T462/درآمد!$F$12</f>
        <v>2.386548038542784E-3</v>
      </c>
    </row>
    <row r="463" spans="1:22" ht="18.75" x14ac:dyDescent="0.2">
      <c r="A463" s="163" t="s">
        <v>128</v>
      </c>
      <c r="B463" s="163"/>
      <c r="D463" s="55">
        <v>0</v>
      </c>
      <c r="E463" s="113"/>
      <c r="F463" s="55">
        <v>-388935513</v>
      </c>
      <c r="G463" s="113"/>
      <c r="H463" s="55">
        <v>517518000</v>
      </c>
      <c r="I463" s="113"/>
      <c r="J463" s="22">
        <f t="shared" si="13"/>
        <v>128582487</v>
      </c>
      <c r="K463" s="113"/>
      <c r="L463" s="59">
        <f>J463/درآمد!$F$12</f>
        <v>2.0776072297556378E-4</v>
      </c>
      <c r="M463" s="113"/>
      <c r="N463" s="55">
        <v>0</v>
      </c>
      <c r="O463" s="113"/>
      <c r="P463" s="55">
        <v>0</v>
      </c>
      <c r="Q463" s="113"/>
      <c r="R463" s="55">
        <v>517518000</v>
      </c>
      <c r="S463" s="113"/>
      <c r="T463" s="22">
        <f t="shared" si="12"/>
        <v>517518000</v>
      </c>
      <c r="V463" s="108">
        <f>T463/درآمد!$F$12</f>
        <v>8.3619407542543354E-4</v>
      </c>
    </row>
    <row r="464" spans="1:22" ht="18.75" x14ac:dyDescent="0.2">
      <c r="A464" s="163" t="s">
        <v>731</v>
      </c>
      <c r="B464" s="163"/>
      <c r="D464" s="55">
        <v>0</v>
      </c>
      <c r="E464" s="113"/>
      <c r="F464" s="55">
        <v>0</v>
      </c>
      <c r="G464" s="113"/>
      <c r="H464" s="55">
        <v>0</v>
      </c>
      <c r="I464" s="113"/>
      <c r="J464" s="22">
        <f t="shared" si="13"/>
        <v>0</v>
      </c>
      <c r="K464" s="113"/>
      <c r="L464" s="59">
        <f>J464/درآمد!$F$12</f>
        <v>0</v>
      </c>
      <c r="M464" s="113"/>
      <c r="N464" s="55">
        <v>0</v>
      </c>
      <c r="O464" s="113"/>
      <c r="P464" s="55">
        <v>0</v>
      </c>
      <c r="Q464" s="113"/>
      <c r="R464" s="55">
        <v>30000</v>
      </c>
      <c r="S464" s="113"/>
      <c r="T464" s="22">
        <f t="shared" si="12"/>
        <v>30000</v>
      </c>
      <c r="V464" s="108">
        <f>T464/درآمد!$F$12</f>
        <v>4.8473332836274305E-8</v>
      </c>
    </row>
    <row r="465" spans="1:22" ht="18.75" x14ac:dyDescent="0.2">
      <c r="A465" s="163" t="s">
        <v>130</v>
      </c>
      <c r="B465" s="163"/>
      <c r="D465" s="55">
        <v>0</v>
      </c>
      <c r="E465" s="113"/>
      <c r="F465" s="55">
        <v>-11450066</v>
      </c>
      <c r="G465" s="113"/>
      <c r="H465" s="55">
        <v>11449935</v>
      </c>
      <c r="I465" s="113"/>
      <c r="J465" s="22">
        <f t="shared" si="13"/>
        <v>-131</v>
      </c>
      <c r="K465" s="113"/>
      <c r="L465" s="59">
        <f>J465/درآمد!$F$12</f>
        <v>-2.1166688671839778E-10</v>
      </c>
      <c r="M465" s="113"/>
      <c r="N465" s="55">
        <v>0</v>
      </c>
      <c r="O465" s="113"/>
      <c r="P465" s="55">
        <v>0</v>
      </c>
      <c r="Q465" s="113"/>
      <c r="R465" s="55">
        <v>11449935</v>
      </c>
      <c r="S465" s="113"/>
      <c r="T465" s="22">
        <f t="shared" si="12"/>
        <v>11449935</v>
      </c>
      <c r="V465" s="108">
        <f>T465/درآمد!$F$12</f>
        <v>1.8500550340290215E-5</v>
      </c>
    </row>
    <row r="466" spans="1:22" ht="18.75" x14ac:dyDescent="0.2">
      <c r="A466" s="163" t="s">
        <v>163</v>
      </c>
      <c r="B466" s="163"/>
      <c r="D466" s="55">
        <v>0</v>
      </c>
      <c r="E466" s="113"/>
      <c r="F466" s="55">
        <v>-895917057</v>
      </c>
      <c r="G466" s="113"/>
      <c r="H466" s="55">
        <v>909973390</v>
      </c>
      <c r="I466" s="113"/>
      <c r="J466" s="22">
        <f t="shared" si="13"/>
        <v>14056333</v>
      </c>
      <c r="K466" s="113"/>
      <c r="L466" s="59">
        <f>J466/درآمد!$F$12</f>
        <v>2.2711910265550202E-5</v>
      </c>
      <c r="M466" s="113"/>
      <c r="N466" s="55">
        <v>0</v>
      </c>
      <c r="O466" s="113"/>
      <c r="P466" s="55">
        <v>0</v>
      </c>
      <c r="Q466" s="113"/>
      <c r="R466" s="55">
        <v>1410992727</v>
      </c>
      <c r="S466" s="113"/>
      <c r="T466" s="22">
        <f t="shared" si="12"/>
        <v>1410992727</v>
      </c>
      <c r="V466" s="108">
        <f>T466/درآمد!$F$12</f>
        <v>2.2798506695144443E-3</v>
      </c>
    </row>
    <row r="467" spans="1:22" ht="18.75" x14ac:dyDescent="0.2">
      <c r="A467" s="163" t="s">
        <v>732</v>
      </c>
      <c r="B467" s="163"/>
      <c r="D467" s="55">
        <v>0</v>
      </c>
      <c r="E467" s="113"/>
      <c r="F467" s="55">
        <v>0</v>
      </c>
      <c r="G467" s="113"/>
      <c r="H467" s="55">
        <v>0</v>
      </c>
      <c r="I467" s="113"/>
      <c r="J467" s="22">
        <f t="shared" si="13"/>
        <v>0</v>
      </c>
      <c r="K467" s="113"/>
      <c r="L467" s="59">
        <f>J467/درآمد!$F$12</f>
        <v>0</v>
      </c>
      <c r="M467" s="113"/>
      <c r="N467" s="55">
        <v>0</v>
      </c>
      <c r="O467" s="113"/>
      <c r="P467" s="55">
        <v>0</v>
      </c>
      <c r="Q467" s="113"/>
      <c r="R467" s="55">
        <v>-878516</v>
      </c>
      <c r="S467" s="113"/>
      <c r="T467" s="22">
        <f t="shared" si="12"/>
        <v>-878516</v>
      </c>
      <c r="V467" s="108">
        <f>T467/درآمد!$F$12</f>
        <v>-1.4194866156664118E-6</v>
      </c>
    </row>
    <row r="468" spans="1:22" ht="18.75" x14ac:dyDescent="0.2">
      <c r="A468" s="163" t="s">
        <v>733</v>
      </c>
      <c r="B468" s="163"/>
      <c r="D468" s="55">
        <v>0</v>
      </c>
      <c r="E468" s="113"/>
      <c r="F468" s="55">
        <v>0</v>
      </c>
      <c r="G468" s="113"/>
      <c r="H468" s="55">
        <v>0</v>
      </c>
      <c r="I468" s="113"/>
      <c r="J468" s="22">
        <f t="shared" si="13"/>
        <v>0</v>
      </c>
      <c r="K468" s="113"/>
      <c r="L468" s="59">
        <f>J468/درآمد!$F$12</f>
        <v>0</v>
      </c>
      <c r="M468" s="113"/>
      <c r="N468" s="55">
        <v>0</v>
      </c>
      <c r="O468" s="113"/>
      <c r="P468" s="55">
        <v>0</v>
      </c>
      <c r="Q468" s="113"/>
      <c r="R468" s="55">
        <v>-6085983</v>
      </c>
      <c r="S468" s="113"/>
      <c r="T468" s="22">
        <f t="shared" si="12"/>
        <v>-6085983</v>
      </c>
      <c r="V468" s="108">
        <f>T468/درآمد!$F$12</f>
        <v>-9.8335959864969066E-6</v>
      </c>
    </row>
    <row r="469" spans="1:22" ht="18.75" x14ac:dyDescent="0.2">
      <c r="A469" s="163" t="s">
        <v>734</v>
      </c>
      <c r="B469" s="163"/>
      <c r="D469" s="55">
        <v>0</v>
      </c>
      <c r="E469" s="113"/>
      <c r="F469" s="55">
        <v>0</v>
      </c>
      <c r="G469" s="113"/>
      <c r="H469" s="55">
        <v>0</v>
      </c>
      <c r="I469" s="113"/>
      <c r="J469" s="22">
        <f t="shared" si="13"/>
        <v>0</v>
      </c>
      <c r="K469" s="113"/>
      <c r="L469" s="59">
        <f>J469/درآمد!$F$12</f>
        <v>0</v>
      </c>
      <c r="M469" s="113"/>
      <c r="N469" s="55">
        <v>0</v>
      </c>
      <c r="O469" s="113"/>
      <c r="P469" s="55">
        <v>0</v>
      </c>
      <c r="Q469" s="113"/>
      <c r="R469" s="55">
        <v>1500000</v>
      </c>
      <c r="S469" s="113"/>
      <c r="T469" s="22">
        <f t="shared" si="12"/>
        <v>1500000</v>
      </c>
      <c r="V469" s="108">
        <f>T469/درآمد!$F$12</f>
        <v>2.4236666418137151E-6</v>
      </c>
    </row>
    <row r="470" spans="1:22" ht="18.75" x14ac:dyDescent="0.2">
      <c r="A470" s="163" t="s">
        <v>735</v>
      </c>
      <c r="B470" s="163"/>
      <c r="D470" s="55">
        <v>0</v>
      </c>
      <c r="E470" s="113"/>
      <c r="F470" s="55">
        <v>0</v>
      </c>
      <c r="G470" s="113"/>
      <c r="H470" s="55">
        <v>0</v>
      </c>
      <c r="I470" s="113"/>
      <c r="J470" s="22">
        <f t="shared" si="13"/>
        <v>0</v>
      </c>
      <c r="K470" s="113"/>
      <c r="L470" s="59">
        <f>J470/درآمد!$F$12</f>
        <v>0</v>
      </c>
      <c r="M470" s="113"/>
      <c r="N470" s="55">
        <v>0</v>
      </c>
      <c r="O470" s="113"/>
      <c r="P470" s="55">
        <v>0</v>
      </c>
      <c r="Q470" s="113"/>
      <c r="R470" s="55">
        <v>260185000</v>
      </c>
      <c r="S470" s="113"/>
      <c r="T470" s="22">
        <f t="shared" si="12"/>
        <v>260185000</v>
      </c>
      <c r="V470" s="108">
        <f>T470/درآمد!$F$12</f>
        <v>4.2040113680020098E-4</v>
      </c>
    </row>
    <row r="471" spans="1:22" ht="18.75" x14ac:dyDescent="0.2">
      <c r="A471" s="163" t="s">
        <v>736</v>
      </c>
      <c r="B471" s="163"/>
      <c r="D471" s="55">
        <v>0</v>
      </c>
      <c r="E471" s="113"/>
      <c r="F471" s="55">
        <v>0</v>
      </c>
      <c r="G471" s="113"/>
      <c r="H471" s="55">
        <v>0</v>
      </c>
      <c r="I471" s="113"/>
      <c r="J471" s="22">
        <f t="shared" si="13"/>
        <v>0</v>
      </c>
      <c r="K471" s="113"/>
      <c r="L471" s="59">
        <f>J471/درآمد!$F$12</f>
        <v>0</v>
      </c>
      <c r="M471" s="113"/>
      <c r="N471" s="55">
        <v>0</v>
      </c>
      <c r="O471" s="113"/>
      <c r="P471" s="55">
        <v>0</v>
      </c>
      <c r="Q471" s="113"/>
      <c r="R471" s="55">
        <v>-41063930</v>
      </c>
      <c r="S471" s="113"/>
      <c r="T471" s="22">
        <f t="shared" si="12"/>
        <v>-41063930</v>
      </c>
      <c r="V471" s="108">
        <f>T471/درآمد!$F$12</f>
        <v>-6.635018488184898E-5</v>
      </c>
    </row>
    <row r="472" spans="1:22" ht="18.75" x14ac:dyDescent="0.2">
      <c r="A472" s="163" t="s">
        <v>737</v>
      </c>
      <c r="B472" s="163"/>
      <c r="D472" s="55">
        <v>0</v>
      </c>
      <c r="E472" s="113"/>
      <c r="F472" s="55">
        <v>0</v>
      </c>
      <c r="G472" s="113"/>
      <c r="H472" s="55">
        <v>0</v>
      </c>
      <c r="I472" s="113"/>
      <c r="J472" s="22">
        <f t="shared" si="13"/>
        <v>0</v>
      </c>
      <c r="K472" s="113"/>
      <c r="L472" s="59">
        <f>J472/درآمد!$F$12</f>
        <v>0</v>
      </c>
      <c r="M472" s="113"/>
      <c r="N472" s="55">
        <v>0</v>
      </c>
      <c r="O472" s="113"/>
      <c r="P472" s="55">
        <v>0</v>
      </c>
      <c r="Q472" s="113"/>
      <c r="R472" s="55">
        <v>-2306393</v>
      </c>
      <c r="S472" s="113"/>
      <c r="T472" s="22">
        <f t="shared" si="12"/>
        <v>-2306393</v>
      </c>
      <c r="V472" s="108">
        <f>T472/درآمد!$F$12</f>
        <v>-3.7266185180084399E-6</v>
      </c>
    </row>
    <row r="473" spans="1:22" ht="18.75" x14ac:dyDescent="0.2">
      <c r="A473" s="163" t="s">
        <v>738</v>
      </c>
      <c r="B473" s="163"/>
      <c r="D473" s="55">
        <v>0</v>
      </c>
      <c r="E473" s="113"/>
      <c r="F473" s="55">
        <v>0</v>
      </c>
      <c r="G473" s="113"/>
      <c r="H473" s="55">
        <v>-200098185</v>
      </c>
      <c r="I473" s="113"/>
      <c r="J473" s="22">
        <f t="shared" si="13"/>
        <v>-200098185</v>
      </c>
      <c r="K473" s="113"/>
      <c r="L473" s="59">
        <f>J473/درآمد!$F$12</f>
        <v>-3.2331419738131301E-4</v>
      </c>
      <c r="M473" s="113"/>
      <c r="N473" s="55">
        <v>0</v>
      </c>
      <c r="O473" s="113"/>
      <c r="P473" s="55">
        <v>0</v>
      </c>
      <c r="Q473" s="113"/>
      <c r="R473" s="55">
        <v>-200098185</v>
      </c>
      <c r="S473" s="113"/>
      <c r="T473" s="22">
        <f t="shared" si="12"/>
        <v>-200098185</v>
      </c>
      <c r="V473" s="108">
        <f>T473/درآمد!$F$12</f>
        <v>-3.2331419738131301E-4</v>
      </c>
    </row>
    <row r="474" spans="1:22" ht="18.75" x14ac:dyDescent="0.2">
      <c r="A474" s="163" t="s">
        <v>125</v>
      </c>
      <c r="B474" s="163"/>
      <c r="D474" s="55">
        <v>0</v>
      </c>
      <c r="E474" s="113"/>
      <c r="F474" s="55">
        <v>-6490695</v>
      </c>
      <c r="G474" s="113"/>
      <c r="H474" s="55">
        <v>13073000</v>
      </c>
      <c r="I474" s="113"/>
      <c r="J474" s="22">
        <f t="shared" si="13"/>
        <v>6582305</v>
      </c>
      <c r="K474" s="113"/>
      <c r="L474" s="59">
        <f>J474/درآمد!$F$12</f>
        <v>1.0635542036495751E-5</v>
      </c>
      <c r="M474" s="113"/>
      <c r="N474" s="55">
        <v>0</v>
      </c>
      <c r="O474" s="113"/>
      <c r="P474" s="55">
        <v>0</v>
      </c>
      <c r="Q474" s="113"/>
      <c r="R474" s="55">
        <v>13073000</v>
      </c>
      <c r="S474" s="113"/>
      <c r="T474" s="22">
        <f t="shared" si="12"/>
        <v>13073000</v>
      </c>
      <c r="V474" s="108">
        <f>T474/درآمد!$F$12</f>
        <v>2.1123062672287134E-5</v>
      </c>
    </row>
    <row r="475" spans="1:22" ht="18.75" x14ac:dyDescent="0.2">
      <c r="A475" s="163" t="s">
        <v>113</v>
      </c>
      <c r="B475" s="163"/>
      <c r="D475" s="55">
        <v>0</v>
      </c>
      <c r="E475" s="113"/>
      <c r="F475" s="55">
        <v>-25</v>
      </c>
      <c r="G475" s="113"/>
      <c r="H475" s="55">
        <v>100000</v>
      </c>
      <c r="I475" s="113"/>
      <c r="J475" s="22">
        <f t="shared" si="13"/>
        <v>99975</v>
      </c>
      <c r="K475" s="113"/>
      <c r="L475" s="59">
        <f>J475/درآمد!$F$12</f>
        <v>1.6153738167688412E-7</v>
      </c>
      <c r="M475" s="113"/>
      <c r="N475" s="55">
        <v>0</v>
      </c>
      <c r="O475" s="113"/>
      <c r="P475" s="55">
        <v>0</v>
      </c>
      <c r="Q475" s="113"/>
      <c r="R475" s="55">
        <v>100000</v>
      </c>
      <c r="S475" s="113"/>
      <c r="T475" s="22">
        <f t="shared" si="12"/>
        <v>100000</v>
      </c>
      <c r="V475" s="108">
        <f>T475/درآمد!$F$12</f>
        <v>1.6157777612091435E-7</v>
      </c>
    </row>
    <row r="476" spans="1:22" ht="18.75" x14ac:dyDescent="0.2">
      <c r="A476" s="163" t="s">
        <v>121</v>
      </c>
      <c r="B476" s="163"/>
      <c r="D476" s="55">
        <v>0</v>
      </c>
      <c r="E476" s="113"/>
      <c r="F476" s="55">
        <v>-92</v>
      </c>
      <c r="G476" s="113"/>
      <c r="H476" s="55">
        <v>360000</v>
      </c>
      <c r="I476" s="113"/>
      <c r="J476" s="22">
        <f t="shared" si="13"/>
        <v>359908</v>
      </c>
      <c r="K476" s="113"/>
      <c r="L476" s="59">
        <f>J476/درآمد!$F$12</f>
        <v>5.8153134248126034E-7</v>
      </c>
      <c r="M476" s="113"/>
      <c r="N476" s="55">
        <v>0</v>
      </c>
      <c r="O476" s="113"/>
      <c r="P476" s="55">
        <v>0</v>
      </c>
      <c r="Q476" s="113"/>
      <c r="R476" s="55">
        <v>360000</v>
      </c>
      <c r="S476" s="113"/>
      <c r="T476" s="22">
        <f t="shared" si="12"/>
        <v>360000</v>
      </c>
      <c r="V476" s="108">
        <f>T476/درآمد!$F$12</f>
        <v>5.8167999403529166E-7</v>
      </c>
    </row>
    <row r="477" spans="1:22" ht="18.75" x14ac:dyDescent="0.2">
      <c r="A477" s="163" t="s">
        <v>149</v>
      </c>
      <c r="B477" s="163"/>
      <c r="D477" s="55">
        <v>0</v>
      </c>
      <c r="E477" s="113"/>
      <c r="F477" s="55">
        <v>-170087</v>
      </c>
      <c r="G477" s="113"/>
      <c r="H477" s="55">
        <v>510000</v>
      </c>
      <c r="I477" s="113"/>
      <c r="J477" s="22">
        <f t="shared" si="13"/>
        <v>339913</v>
      </c>
      <c r="K477" s="113"/>
      <c r="L477" s="59">
        <f>J477/درآمد!$F$12</f>
        <v>5.4922386614588357E-7</v>
      </c>
      <c r="M477" s="113"/>
      <c r="N477" s="55">
        <v>0</v>
      </c>
      <c r="O477" s="113"/>
      <c r="P477" s="55">
        <v>0</v>
      </c>
      <c r="Q477" s="113"/>
      <c r="R477" s="55">
        <v>510000</v>
      </c>
      <c r="S477" s="113"/>
      <c r="T477" s="22">
        <f t="shared" si="12"/>
        <v>510000</v>
      </c>
      <c r="V477" s="108">
        <f>T477/درآمد!$F$12</f>
        <v>8.2404665821666311E-7</v>
      </c>
    </row>
    <row r="478" spans="1:22" ht="18.75" x14ac:dyDescent="0.2">
      <c r="A478" s="163" t="s">
        <v>148</v>
      </c>
      <c r="B478" s="163"/>
      <c r="D478" s="55">
        <v>0</v>
      </c>
      <c r="E478" s="113"/>
      <c r="F478" s="55">
        <v>-41</v>
      </c>
      <c r="G478" s="113"/>
      <c r="H478" s="55">
        <v>160000</v>
      </c>
      <c r="I478" s="113"/>
      <c r="J478" s="22">
        <f t="shared" si="13"/>
        <v>159959</v>
      </c>
      <c r="K478" s="113"/>
      <c r="L478" s="59">
        <f>J478/درآمد!$F$12</f>
        <v>2.584581949052534E-7</v>
      </c>
      <c r="M478" s="113"/>
      <c r="N478" s="55">
        <v>0</v>
      </c>
      <c r="O478" s="113"/>
      <c r="P478" s="55">
        <v>0</v>
      </c>
      <c r="Q478" s="113"/>
      <c r="R478" s="55">
        <v>160000</v>
      </c>
      <c r="S478" s="113"/>
      <c r="T478" s="22">
        <f t="shared" si="12"/>
        <v>160000</v>
      </c>
      <c r="V478" s="108">
        <f>T478/درآمد!$F$12</f>
        <v>2.5852444179346296E-7</v>
      </c>
    </row>
    <row r="479" spans="1:22" ht="18.75" x14ac:dyDescent="0.2">
      <c r="A479" s="163" t="s">
        <v>97</v>
      </c>
      <c r="B479" s="163"/>
      <c r="D479" s="55">
        <v>0</v>
      </c>
      <c r="E479" s="113"/>
      <c r="F479" s="55">
        <v>-72</v>
      </c>
      <c r="G479" s="113"/>
      <c r="H479" s="55">
        <v>280000</v>
      </c>
      <c r="I479" s="113"/>
      <c r="J479" s="22">
        <f t="shared" si="13"/>
        <v>279928</v>
      </c>
      <c r="K479" s="113"/>
      <c r="L479" s="59">
        <f>J479/درآمد!$F$12</f>
        <v>4.523014371397531E-7</v>
      </c>
      <c r="M479" s="113"/>
      <c r="N479" s="55">
        <v>0</v>
      </c>
      <c r="O479" s="113"/>
      <c r="P479" s="55">
        <v>0</v>
      </c>
      <c r="Q479" s="113"/>
      <c r="R479" s="55">
        <v>280000</v>
      </c>
      <c r="S479" s="113"/>
      <c r="T479" s="22">
        <f t="shared" si="12"/>
        <v>280000</v>
      </c>
      <c r="V479" s="108">
        <f>T479/درآمد!$F$12</f>
        <v>4.5241777313856018E-7</v>
      </c>
    </row>
    <row r="480" spans="1:22" ht="18.75" x14ac:dyDescent="0.2">
      <c r="A480" s="163" t="s">
        <v>131</v>
      </c>
      <c r="B480" s="163"/>
      <c r="D480" s="55">
        <v>0</v>
      </c>
      <c r="E480" s="113"/>
      <c r="F480" s="55">
        <v>-66</v>
      </c>
      <c r="G480" s="113"/>
      <c r="H480" s="55">
        <v>260000</v>
      </c>
      <c r="I480" s="113"/>
      <c r="J480" s="22">
        <f t="shared" si="13"/>
        <v>259934</v>
      </c>
      <c r="K480" s="113"/>
      <c r="L480" s="59">
        <f>J480/درآمد!$F$12</f>
        <v>4.1999557658213747E-7</v>
      </c>
      <c r="M480" s="113"/>
      <c r="N480" s="55">
        <v>0</v>
      </c>
      <c r="O480" s="113"/>
      <c r="P480" s="55">
        <v>0</v>
      </c>
      <c r="Q480" s="113"/>
      <c r="R480" s="55">
        <v>260000</v>
      </c>
      <c r="S480" s="113"/>
      <c r="T480" s="22">
        <f t="shared" si="12"/>
        <v>260000</v>
      </c>
      <c r="V480" s="108">
        <f>T480/درآمد!$F$12</f>
        <v>4.2010221791437731E-7</v>
      </c>
    </row>
    <row r="481" spans="1:22" ht="18.75" x14ac:dyDescent="0.2">
      <c r="A481" s="163" t="s">
        <v>134</v>
      </c>
      <c r="B481" s="163"/>
      <c r="D481" s="55">
        <v>0</v>
      </c>
      <c r="E481" s="113"/>
      <c r="F481" s="55">
        <v>0</v>
      </c>
      <c r="G481" s="113"/>
      <c r="H481" s="55">
        <v>-5679596455</v>
      </c>
      <c r="I481" s="113"/>
      <c r="J481" s="22">
        <f t="shared" si="13"/>
        <v>-5679596455</v>
      </c>
      <c r="K481" s="113"/>
      <c r="L481" s="59">
        <f>J481/درآمد!$F$12</f>
        <v>-9.1769656446312881E-3</v>
      </c>
      <c r="M481" s="113"/>
      <c r="N481" s="55">
        <v>0</v>
      </c>
      <c r="O481" s="113"/>
      <c r="P481" s="55">
        <v>0</v>
      </c>
      <c r="Q481" s="113"/>
      <c r="R481" s="55">
        <v>-5679596455</v>
      </c>
      <c r="S481" s="113"/>
      <c r="T481" s="22">
        <f t="shared" si="12"/>
        <v>-5679596455</v>
      </c>
      <c r="V481" s="108">
        <f>T481/درآمد!$F$12</f>
        <v>-9.1769656446312881E-3</v>
      </c>
    </row>
    <row r="482" spans="1:22" ht="18.75" x14ac:dyDescent="0.2">
      <c r="A482" s="163" t="s">
        <v>173</v>
      </c>
      <c r="B482" s="163"/>
      <c r="D482" s="55">
        <v>0</v>
      </c>
      <c r="E482" s="113"/>
      <c r="F482" s="55">
        <v>0</v>
      </c>
      <c r="G482" s="113"/>
      <c r="H482" s="55">
        <v>145110776</v>
      </c>
      <c r="I482" s="113"/>
      <c r="J482" s="22">
        <f t="shared" si="13"/>
        <v>145110776</v>
      </c>
      <c r="K482" s="113"/>
      <c r="L482" s="59">
        <f>J482/درآمد!$F$12</f>
        <v>2.3446676477260149E-4</v>
      </c>
      <c r="M482" s="113"/>
      <c r="N482" s="55">
        <v>0</v>
      </c>
      <c r="O482" s="113"/>
      <c r="P482" s="55">
        <v>0</v>
      </c>
      <c r="Q482" s="113"/>
      <c r="R482" s="55">
        <v>145110776</v>
      </c>
      <c r="S482" s="113"/>
      <c r="T482" s="22">
        <f t="shared" si="12"/>
        <v>145110776</v>
      </c>
      <c r="V482" s="108">
        <f>T482/درآمد!$F$12</f>
        <v>2.3446676477260149E-4</v>
      </c>
    </row>
    <row r="483" spans="1:22" ht="18.75" x14ac:dyDescent="0.2">
      <c r="A483" s="163" t="s">
        <v>23</v>
      </c>
      <c r="B483" s="163"/>
      <c r="D483" s="55">
        <v>0</v>
      </c>
      <c r="E483" s="113"/>
      <c r="F483" s="55">
        <v>228871766</v>
      </c>
      <c r="G483" s="113"/>
      <c r="H483" s="55">
        <v>-262165315</v>
      </c>
      <c r="I483" s="113"/>
      <c r="J483" s="22">
        <f t="shared" si="13"/>
        <v>-33293549</v>
      </c>
      <c r="K483" s="113"/>
      <c r="L483" s="59">
        <f>J483/درآمد!$F$12</f>
        <v>-5.3794976065926916E-5</v>
      </c>
      <c r="M483" s="113"/>
      <c r="N483" s="55">
        <v>0</v>
      </c>
      <c r="O483" s="113"/>
      <c r="P483" s="55">
        <v>0</v>
      </c>
      <c r="Q483" s="113"/>
      <c r="R483" s="55">
        <v>-262165315</v>
      </c>
      <c r="S483" s="113"/>
      <c r="T483" s="22">
        <f t="shared" si="12"/>
        <v>-262165315</v>
      </c>
      <c r="V483" s="108">
        <f>T483/درآمد!$F$12</f>
        <v>-4.2360088573738984E-4</v>
      </c>
    </row>
    <row r="484" spans="1:22" ht="18.75" x14ac:dyDescent="0.2">
      <c r="A484" s="163" t="s">
        <v>24</v>
      </c>
      <c r="B484" s="163"/>
      <c r="D484" s="55">
        <v>0</v>
      </c>
      <c r="E484" s="113"/>
      <c r="F484" s="55">
        <v>-27044489</v>
      </c>
      <c r="G484" s="113"/>
      <c r="H484" s="55">
        <v>263294910</v>
      </c>
      <c r="I484" s="113"/>
      <c r="J484" s="22">
        <f t="shared" si="13"/>
        <v>236250421</v>
      </c>
      <c r="K484" s="113"/>
      <c r="L484" s="59">
        <f>J484/درآمد!$F$12</f>
        <v>3.8172817632809759E-4</v>
      </c>
      <c r="M484" s="113"/>
      <c r="N484" s="55">
        <v>0</v>
      </c>
      <c r="O484" s="113"/>
      <c r="P484" s="55">
        <v>0</v>
      </c>
      <c r="Q484" s="113"/>
      <c r="R484" s="55">
        <v>920116954</v>
      </c>
      <c r="S484" s="113"/>
      <c r="T484" s="22">
        <f t="shared" si="12"/>
        <v>920116954</v>
      </c>
      <c r="V484" s="108">
        <f>T484/درآمد!$F$12</f>
        <v>1.4867045119846963E-3</v>
      </c>
    </row>
    <row r="485" spans="1:22" ht="18.75" x14ac:dyDescent="0.2">
      <c r="A485" s="163" t="s">
        <v>25</v>
      </c>
      <c r="B485" s="163"/>
      <c r="D485" s="55">
        <v>0</v>
      </c>
      <c r="E485" s="113"/>
      <c r="F485" s="55">
        <v>893543</v>
      </c>
      <c r="G485" s="113"/>
      <c r="H485" s="55">
        <v>149614</v>
      </c>
      <c r="I485" s="113"/>
      <c r="J485" s="22">
        <f t="shared" si="13"/>
        <v>1043157</v>
      </c>
      <c r="K485" s="113"/>
      <c r="L485" s="59">
        <f>J485/درآمد!$F$12</f>
        <v>1.6855098820496464E-6</v>
      </c>
      <c r="M485" s="113"/>
      <c r="N485" s="55">
        <v>0</v>
      </c>
      <c r="O485" s="113"/>
      <c r="P485" s="55">
        <v>0</v>
      </c>
      <c r="Q485" s="113"/>
      <c r="R485" s="55">
        <v>149614</v>
      </c>
      <c r="S485" s="113"/>
      <c r="T485" s="22">
        <f t="shared" si="12"/>
        <v>149614</v>
      </c>
      <c r="V485" s="108">
        <f>T485/درآمد!$F$12</f>
        <v>2.417429739655448E-7</v>
      </c>
    </row>
    <row r="486" spans="1:22" ht="18.75" x14ac:dyDescent="0.2">
      <c r="A486" s="163" t="s">
        <v>135</v>
      </c>
      <c r="B486" s="163"/>
      <c r="D486" s="55">
        <v>0</v>
      </c>
      <c r="E486" s="113"/>
      <c r="F486" s="55">
        <v>-68770073</v>
      </c>
      <c r="G486" s="113"/>
      <c r="H486" s="55">
        <v>-147374828</v>
      </c>
      <c r="I486" s="113"/>
      <c r="J486" s="22">
        <f t="shared" si="13"/>
        <v>-216144901</v>
      </c>
      <c r="K486" s="113"/>
      <c r="L486" s="59">
        <f>J486/درآمد!$F$12</f>
        <v>-3.4924212423455194E-4</v>
      </c>
      <c r="M486" s="113"/>
      <c r="N486" s="55">
        <v>0</v>
      </c>
      <c r="O486" s="113"/>
      <c r="P486" s="55">
        <v>0</v>
      </c>
      <c r="Q486" s="113"/>
      <c r="R486" s="55">
        <v>167799949</v>
      </c>
      <c r="S486" s="113"/>
      <c r="T486" s="22">
        <f t="shared" si="12"/>
        <v>167799949</v>
      </c>
      <c r="V486" s="108">
        <f>T486/درآمد!$F$12</f>
        <v>2.7112742592622844E-4</v>
      </c>
    </row>
    <row r="487" spans="1:22" ht="18.75" x14ac:dyDescent="0.2">
      <c r="A487" s="163" t="s">
        <v>26</v>
      </c>
      <c r="B487" s="163"/>
      <c r="D487" s="55">
        <v>0</v>
      </c>
      <c r="E487" s="113"/>
      <c r="F487" s="55">
        <v>5741712131</v>
      </c>
      <c r="G487" s="113"/>
      <c r="H487" s="55">
        <v>-4977638433</v>
      </c>
      <c r="I487" s="113"/>
      <c r="J487" s="22">
        <f t="shared" si="13"/>
        <v>764073698</v>
      </c>
      <c r="K487" s="113"/>
      <c r="L487" s="59">
        <f>J487/درآمد!$F$12</f>
        <v>1.2345732891532312E-3</v>
      </c>
      <c r="M487" s="113"/>
      <c r="N487" s="55">
        <v>0</v>
      </c>
      <c r="O487" s="113"/>
      <c r="P487" s="55">
        <v>0</v>
      </c>
      <c r="Q487" s="113"/>
      <c r="R487" s="55">
        <v>-4997862384</v>
      </c>
      <c r="S487" s="113"/>
      <c r="T487" s="22">
        <f t="shared" si="12"/>
        <v>-4997862384</v>
      </c>
      <c r="V487" s="108">
        <f>T487/درآمد!$F$12</f>
        <v>-8.0754348936509131E-3</v>
      </c>
    </row>
    <row r="488" spans="1:22" ht="18.75" x14ac:dyDescent="0.2">
      <c r="A488" s="163" t="s">
        <v>30</v>
      </c>
      <c r="B488" s="163"/>
      <c r="D488" s="55">
        <v>0</v>
      </c>
      <c r="E488" s="113"/>
      <c r="F488" s="55">
        <v>28110089</v>
      </c>
      <c r="G488" s="113"/>
      <c r="H488" s="55">
        <v>-31909566</v>
      </c>
      <c r="I488" s="113"/>
      <c r="J488" s="22">
        <f t="shared" si="13"/>
        <v>-3799477</v>
      </c>
      <c r="K488" s="113"/>
      <c r="L488" s="59">
        <f>J488/درآمد!$F$12</f>
        <v>-6.1391104408256326E-6</v>
      </c>
      <c r="M488" s="113"/>
      <c r="N488" s="55">
        <v>0</v>
      </c>
      <c r="O488" s="113"/>
      <c r="P488" s="55">
        <v>0</v>
      </c>
      <c r="Q488" s="113"/>
      <c r="R488" s="55">
        <v>217241097</v>
      </c>
      <c r="S488" s="113"/>
      <c r="T488" s="22">
        <f t="shared" si="12"/>
        <v>217241097</v>
      </c>
      <c r="V488" s="108">
        <f>T488/درآمد!$F$12</f>
        <v>3.5101333335327837E-4</v>
      </c>
    </row>
    <row r="489" spans="1:22" ht="18.75" x14ac:dyDescent="0.2">
      <c r="A489" s="163" t="s">
        <v>739</v>
      </c>
      <c r="B489" s="163"/>
      <c r="D489" s="55">
        <v>0</v>
      </c>
      <c r="E489" s="113"/>
      <c r="F489" s="55">
        <v>0</v>
      </c>
      <c r="G489" s="113"/>
      <c r="H489" s="55">
        <v>-13457182356</v>
      </c>
      <c r="I489" s="113"/>
      <c r="J489" s="22">
        <f t="shared" si="13"/>
        <v>-13457182356</v>
      </c>
      <c r="K489" s="113"/>
      <c r="L489" s="59">
        <f>J489/درآمد!$F$12</f>
        <v>-2.1743815979360866E-2</v>
      </c>
      <c r="M489" s="113"/>
      <c r="N489" s="55">
        <v>0</v>
      </c>
      <c r="O489" s="113"/>
      <c r="P489" s="55">
        <v>0</v>
      </c>
      <c r="Q489" s="113"/>
      <c r="R489" s="55">
        <v>-13457182356</v>
      </c>
      <c r="S489" s="113"/>
      <c r="T489" s="22">
        <f t="shared" si="12"/>
        <v>-13457182356</v>
      </c>
      <c r="V489" s="108">
        <f>T489/درآمد!$F$12</f>
        <v>-2.1743815979360866E-2</v>
      </c>
    </row>
    <row r="490" spans="1:22" ht="18.75" x14ac:dyDescent="0.2">
      <c r="A490" s="163" t="s">
        <v>740</v>
      </c>
      <c r="B490" s="163"/>
      <c r="D490" s="55">
        <v>0</v>
      </c>
      <c r="E490" s="113"/>
      <c r="F490" s="55">
        <v>0</v>
      </c>
      <c r="G490" s="113"/>
      <c r="H490" s="55">
        <v>0</v>
      </c>
      <c r="I490" s="113"/>
      <c r="J490" s="22">
        <f t="shared" si="13"/>
        <v>0</v>
      </c>
      <c r="K490" s="113"/>
      <c r="L490" s="59">
        <f>J490/درآمد!$F$12</f>
        <v>0</v>
      </c>
      <c r="M490" s="113"/>
      <c r="N490" s="55">
        <v>0</v>
      </c>
      <c r="O490" s="113"/>
      <c r="P490" s="55">
        <v>0</v>
      </c>
      <c r="Q490" s="113"/>
      <c r="R490" s="55">
        <v>2986095</v>
      </c>
      <c r="S490" s="113"/>
      <c r="T490" s="22">
        <f t="shared" si="12"/>
        <v>2986095</v>
      </c>
      <c r="V490" s="108">
        <f>T490/درآمد!$F$12</f>
        <v>4.8248658938578174E-6</v>
      </c>
    </row>
    <row r="491" spans="1:22" ht="18.75" x14ac:dyDescent="0.2">
      <c r="A491" s="163" t="s">
        <v>20</v>
      </c>
      <c r="B491" s="163"/>
      <c r="D491" s="55">
        <v>0</v>
      </c>
      <c r="E491" s="113"/>
      <c r="F491" s="55">
        <v>4852941363</v>
      </c>
      <c r="G491" s="113"/>
      <c r="H491" s="55">
        <v>-1577686599</v>
      </c>
      <c r="I491" s="113"/>
      <c r="J491" s="22">
        <f t="shared" si="13"/>
        <v>3275254764</v>
      </c>
      <c r="K491" s="113"/>
      <c r="L491" s="59">
        <f>J491/درآمد!$F$12</f>
        <v>5.2920838099655013E-3</v>
      </c>
      <c r="M491" s="113"/>
      <c r="N491" s="55">
        <v>0</v>
      </c>
      <c r="O491" s="113"/>
      <c r="P491" s="55">
        <v>0</v>
      </c>
      <c r="Q491" s="113"/>
      <c r="R491" s="55">
        <v>-1557318896</v>
      </c>
      <c r="S491" s="113"/>
      <c r="T491" s="22">
        <f t="shared" si="12"/>
        <v>-1557318896</v>
      </c>
      <c r="V491" s="108">
        <f>T491/درآمد!$F$12</f>
        <v>-2.5162812392675749E-3</v>
      </c>
    </row>
    <row r="492" spans="1:22" ht="18.75" x14ac:dyDescent="0.2">
      <c r="A492" s="163" t="s">
        <v>104</v>
      </c>
      <c r="B492" s="163"/>
      <c r="D492" s="55">
        <v>0</v>
      </c>
      <c r="E492" s="113"/>
      <c r="F492" s="55">
        <v>0</v>
      </c>
      <c r="G492" s="113"/>
      <c r="H492" s="55">
        <v>-246415</v>
      </c>
      <c r="I492" s="113"/>
      <c r="J492" s="22">
        <f t="shared" si="13"/>
        <v>-246415</v>
      </c>
      <c r="K492" s="113"/>
      <c r="L492" s="59">
        <f>J492/درآمد!$F$12</f>
        <v>-3.9815187702835107E-7</v>
      </c>
      <c r="M492" s="113"/>
      <c r="N492" s="55">
        <v>0</v>
      </c>
      <c r="O492" s="113"/>
      <c r="P492" s="55">
        <v>0</v>
      </c>
      <c r="Q492" s="113"/>
      <c r="R492" s="55">
        <v>-246415</v>
      </c>
      <c r="S492" s="113"/>
      <c r="T492" s="22">
        <f t="shared" si="12"/>
        <v>-246415</v>
      </c>
      <c r="V492" s="108">
        <f>T492/درآمد!$F$12</f>
        <v>-3.9815187702835107E-7</v>
      </c>
    </row>
    <row r="493" spans="1:22" ht="21.75" thickBot="1" x14ac:dyDescent="0.25">
      <c r="A493" s="185" t="s">
        <v>75</v>
      </c>
      <c r="B493" s="185"/>
      <c r="D493" s="24">
        <f>SUM(D457:D492)</f>
        <v>0</v>
      </c>
      <c r="E493" s="93"/>
      <c r="F493" s="24">
        <f>SUM(F457:F492)</f>
        <v>460379062753</v>
      </c>
      <c r="G493" s="93"/>
      <c r="H493" s="24">
        <f>SUM(H457:H492)</f>
        <v>-40647901226</v>
      </c>
      <c r="I493" s="93"/>
      <c r="J493" s="24">
        <f>SUM(J457:J492)</f>
        <v>419731161527</v>
      </c>
      <c r="K493" s="93"/>
      <c r="L493" s="60">
        <f>SUM(L457:L492)</f>
        <v>0.67819227648180946</v>
      </c>
      <c r="M493" s="93"/>
      <c r="N493" s="24">
        <f>SUM(N457:N492)</f>
        <v>157990443550</v>
      </c>
      <c r="O493" s="93"/>
      <c r="P493" s="24">
        <f>SUM(P457:P492)</f>
        <v>6561642109</v>
      </c>
      <c r="Q493" s="93"/>
      <c r="R493" s="24">
        <f>SUM(R457:R492)</f>
        <v>299311111077</v>
      </c>
      <c r="S493" s="93"/>
      <c r="T493" s="24">
        <f>SUM(T457:T492)</f>
        <v>463863196736</v>
      </c>
      <c r="V493" s="121">
        <f>SUM(V457:V492)</f>
        <v>42.448215358674418</v>
      </c>
    </row>
    <row r="494" spans="1:22" ht="15.75" thickTop="1" x14ac:dyDescent="0.2"/>
    <row r="495" spans="1:22" ht="18.75" x14ac:dyDescent="0.2">
      <c r="A495" s="169">
        <v>13</v>
      </c>
      <c r="B495" s="169"/>
      <c r="C495" s="169"/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/>
      <c r="Q495" s="169"/>
      <c r="R495" s="169"/>
      <c r="S495" s="169"/>
      <c r="T495" s="169"/>
      <c r="U495" s="169"/>
      <c r="V495" s="169"/>
    </row>
    <row r="496" spans="1:22" ht="21" x14ac:dyDescent="0.2">
      <c r="B496" s="115"/>
    </row>
    <row r="497" spans="2:18" ht="21" x14ac:dyDescent="0.2">
      <c r="B497" s="115"/>
      <c r="N497" s="117"/>
      <c r="P497" s="92"/>
      <c r="R497" s="92"/>
    </row>
    <row r="498" spans="2:18" ht="21" x14ac:dyDescent="0.2">
      <c r="B498" s="116"/>
      <c r="P498" s="117"/>
      <c r="R498" s="92"/>
    </row>
    <row r="499" spans="2:18" ht="21" x14ac:dyDescent="0.2">
      <c r="B499" s="116"/>
      <c r="R499" s="92"/>
    </row>
    <row r="500" spans="2:18" ht="21" x14ac:dyDescent="0.2">
      <c r="B500" s="116"/>
      <c r="R500" s="117"/>
    </row>
    <row r="501" spans="2:18" ht="21" x14ac:dyDescent="0.2">
      <c r="B501" s="115"/>
      <c r="R501" s="117"/>
    </row>
    <row r="502" spans="2:18" ht="21" x14ac:dyDescent="0.2">
      <c r="B502" s="115"/>
    </row>
    <row r="503" spans="2:18" ht="21" x14ac:dyDescent="0.2">
      <c r="B503" s="116"/>
    </row>
    <row r="504" spans="2:18" ht="21" x14ac:dyDescent="0.2">
      <c r="B504" s="115"/>
    </row>
    <row r="505" spans="2:18" ht="21" x14ac:dyDescent="0.2">
      <c r="B505" s="116"/>
    </row>
    <row r="506" spans="2:18" ht="21" x14ac:dyDescent="0.2">
      <c r="B506" s="115"/>
    </row>
    <row r="507" spans="2:18" ht="21" x14ac:dyDescent="0.2">
      <c r="B507" s="116"/>
    </row>
    <row r="508" spans="2:18" ht="21" x14ac:dyDescent="0.2">
      <c r="B508" s="115"/>
    </row>
    <row r="509" spans="2:18" ht="21" x14ac:dyDescent="0.2">
      <c r="B509" s="118"/>
    </row>
    <row r="510" spans="2:18" ht="21" x14ac:dyDescent="0.2">
      <c r="B510" s="115"/>
    </row>
    <row r="511" spans="2:18" ht="21" x14ac:dyDescent="0.2">
      <c r="B511" s="116"/>
    </row>
    <row r="512" spans="2:18" ht="21" x14ac:dyDescent="0.2">
      <c r="B512" s="116"/>
    </row>
    <row r="513" spans="2:2" ht="21" x14ac:dyDescent="0.2">
      <c r="B513" s="116"/>
    </row>
    <row r="514" spans="2:2" ht="21" x14ac:dyDescent="0.2">
      <c r="B514" s="115"/>
    </row>
    <row r="515" spans="2:2" ht="21" x14ac:dyDescent="0.2">
      <c r="B515" s="116"/>
    </row>
    <row r="516" spans="2:2" ht="21" x14ac:dyDescent="0.2">
      <c r="B516" s="115"/>
    </row>
    <row r="517" spans="2:2" ht="21" x14ac:dyDescent="0.2">
      <c r="B517" s="116"/>
    </row>
    <row r="518" spans="2:2" ht="21" x14ac:dyDescent="0.2">
      <c r="B518" s="115"/>
    </row>
    <row r="519" spans="2:2" ht="21" x14ac:dyDescent="0.2">
      <c r="B519" s="116"/>
    </row>
    <row r="520" spans="2:2" ht="21" x14ac:dyDescent="0.2">
      <c r="B520" s="115"/>
    </row>
    <row r="521" spans="2:2" ht="21" x14ac:dyDescent="0.2">
      <c r="B521" s="116"/>
    </row>
    <row r="522" spans="2:2" ht="21" x14ac:dyDescent="0.2">
      <c r="B522" s="115"/>
    </row>
    <row r="523" spans="2:2" ht="21" x14ac:dyDescent="0.2">
      <c r="B523" s="116"/>
    </row>
    <row r="524" spans="2:2" ht="21" x14ac:dyDescent="0.2">
      <c r="B524" s="116"/>
    </row>
    <row r="525" spans="2:2" ht="21" x14ac:dyDescent="0.2">
      <c r="B525" s="115"/>
    </row>
    <row r="526" spans="2:2" ht="21" x14ac:dyDescent="0.2">
      <c r="B526" s="116"/>
    </row>
    <row r="527" spans="2:2" ht="21" x14ac:dyDescent="0.2">
      <c r="B527" s="115"/>
    </row>
    <row r="528" spans="2:2" ht="21" x14ac:dyDescent="0.2">
      <c r="B528" s="116"/>
    </row>
    <row r="529" spans="2:2" ht="21" x14ac:dyDescent="0.2">
      <c r="B529" s="115"/>
    </row>
    <row r="530" spans="2:2" ht="21" x14ac:dyDescent="0.2">
      <c r="B530" s="116"/>
    </row>
    <row r="531" spans="2:2" ht="21" x14ac:dyDescent="0.2">
      <c r="B531" s="115"/>
    </row>
    <row r="532" spans="2:2" ht="21" x14ac:dyDescent="0.2">
      <c r="B532" s="116"/>
    </row>
    <row r="533" spans="2:2" ht="21" x14ac:dyDescent="0.2">
      <c r="B533" s="115"/>
    </row>
    <row r="534" spans="2:2" ht="21" x14ac:dyDescent="0.2">
      <c r="B534" s="116"/>
    </row>
    <row r="535" spans="2:2" ht="21" x14ac:dyDescent="0.2">
      <c r="B535" s="115"/>
    </row>
    <row r="536" spans="2:2" ht="21" x14ac:dyDescent="0.2">
      <c r="B536" s="116"/>
    </row>
    <row r="537" spans="2:2" ht="21" x14ac:dyDescent="0.2">
      <c r="B537" s="116"/>
    </row>
    <row r="538" spans="2:2" ht="21" x14ac:dyDescent="0.2">
      <c r="B538" s="115"/>
    </row>
    <row r="539" spans="2:2" ht="21" x14ac:dyDescent="0.2">
      <c r="B539" s="115"/>
    </row>
    <row r="540" spans="2:2" ht="21" x14ac:dyDescent="0.2">
      <c r="B540" s="116"/>
    </row>
    <row r="541" spans="2:2" ht="21" x14ac:dyDescent="0.2">
      <c r="B541" s="115"/>
    </row>
    <row r="542" spans="2:2" ht="21" x14ac:dyDescent="0.2">
      <c r="B542" s="116"/>
    </row>
    <row r="543" spans="2:2" ht="21" x14ac:dyDescent="0.2">
      <c r="B543" s="115"/>
    </row>
    <row r="544" spans="2:2" ht="21" x14ac:dyDescent="0.2">
      <c r="B544" s="116"/>
    </row>
    <row r="545" spans="2:2" ht="21" x14ac:dyDescent="0.2">
      <c r="B545" s="115"/>
    </row>
    <row r="546" spans="2:2" ht="21" x14ac:dyDescent="0.2">
      <c r="B546" s="116"/>
    </row>
    <row r="547" spans="2:2" ht="21" x14ac:dyDescent="0.2">
      <c r="B547" s="115"/>
    </row>
    <row r="548" spans="2:2" ht="21" x14ac:dyDescent="0.2">
      <c r="B548" s="116"/>
    </row>
    <row r="549" spans="2:2" ht="21" x14ac:dyDescent="0.2">
      <c r="B549" s="115"/>
    </row>
    <row r="550" spans="2:2" ht="21" x14ac:dyDescent="0.2">
      <c r="B550" s="115"/>
    </row>
    <row r="551" spans="2:2" ht="21" x14ac:dyDescent="0.2">
      <c r="B551" s="116"/>
    </row>
    <row r="552" spans="2:2" ht="21" x14ac:dyDescent="0.2">
      <c r="B552" s="115"/>
    </row>
    <row r="553" spans="2:2" ht="21" x14ac:dyDescent="0.2">
      <c r="B553" s="116"/>
    </row>
    <row r="554" spans="2:2" ht="21" x14ac:dyDescent="0.2">
      <c r="B554" s="118"/>
    </row>
    <row r="555" spans="2:2" ht="21" x14ac:dyDescent="0.2">
      <c r="B555" s="116"/>
    </row>
    <row r="556" spans="2:2" ht="21" x14ac:dyDescent="0.2">
      <c r="B556" s="115"/>
    </row>
    <row r="557" spans="2:2" ht="21" x14ac:dyDescent="0.2">
      <c r="B557" s="116"/>
    </row>
    <row r="558" spans="2:2" ht="21" x14ac:dyDescent="0.2">
      <c r="B558" s="115"/>
    </row>
    <row r="559" spans="2:2" ht="21" x14ac:dyDescent="0.2">
      <c r="B559" s="116"/>
    </row>
    <row r="560" spans="2:2" ht="21" x14ac:dyDescent="0.2">
      <c r="B560" s="115"/>
    </row>
    <row r="561" spans="2:2" ht="21" x14ac:dyDescent="0.2">
      <c r="B561" s="116"/>
    </row>
    <row r="562" spans="2:2" ht="21" x14ac:dyDescent="0.2">
      <c r="B562" s="115"/>
    </row>
    <row r="563" spans="2:2" ht="21" x14ac:dyDescent="0.2">
      <c r="B563" s="115"/>
    </row>
    <row r="564" spans="2:2" ht="21" x14ac:dyDescent="0.2">
      <c r="B564" s="115"/>
    </row>
    <row r="565" spans="2:2" ht="21" x14ac:dyDescent="0.2">
      <c r="B565" s="115"/>
    </row>
    <row r="566" spans="2:2" ht="21" x14ac:dyDescent="0.2">
      <c r="B566" s="116"/>
    </row>
    <row r="567" spans="2:2" ht="21" x14ac:dyDescent="0.2">
      <c r="B567" s="115"/>
    </row>
    <row r="568" spans="2:2" ht="21" x14ac:dyDescent="0.2">
      <c r="B568" s="116"/>
    </row>
    <row r="569" spans="2:2" ht="21" x14ac:dyDescent="0.2">
      <c r="B569" s="115"/>
    </row>
    <row r="570" spans="2:2" ht="21" x14ac:dyDescent="0.2">
      <c r="B570" s="116"/>
    </row>
    <row r="571" spans="2:2" ht="21" x14ac:dyDescent="0.2">
      <c r="B571" s="116"/>
    </row>
    <row r="572" spans="2:2" ht="21" x14ac:dyDescent="0.2">
      <c r="B572" s="116"/>
    </row>
    <row r="573" spans="2:2" ht="21" x14ac:dyDescent="0.2">
      <c r="B573" s="115"/>
    </row>
    <row r="574" spans="2:2" ht="21" x14ac:dyDescent="0.2">
      <c r="B574" s="116"/>
    </row>
    <row r="575" spans="2:2" ht="21" x14ac:dyDescent="0.2">
      <c r="B575" s="115"/>
    </row>
    <row r="576" spans="2:2" ht="21" x14ac:dyDescent="0.2">
      <c r="B576" s="116"/>
    </row>
    <row r="577" spans="2:2" ht="21" x14ac:dyDescent="0.2">
      <c r="B577" s="115"/>
    </row>
    <row r="578" spans="2:2" ht="21" x14ac:dyDescent="0.2">
      <c r="B578" s="116"/>
    </row>
    <row r="579" spans="2:2" ht="21" x14ac:dyDescent="0.2">
      <c r="B579" s="115"/>
    </row>
    <row r="580" spans="2:2" ht="21" x14ac:dyDescent="0.2">
      <c r="B580" s="116"/>
    </row>
    <row r="581" spans="2:2" ht="21" x14ac:dyDescent="0.2">
      <c r="B581" s="115"/>
    </row>
    <row r="582" spans="2:2" ht="21" x14ac:dyDescent="0.2">
      <c r="B582" s="116"/>
    </row>
    <row r="583" spans="2:2" ht="21" x14ac:dyDescent="0.2">
      <c r="B583" s="115"/>
    </row>
    <row r="584" spans="2:2" ht="21" x14ac:dyDescent="0.2">
      <c r="B584" s="116"/>
    </row>
    <row r="585" spans="2:2" ht="21" x14ac:dyDescent="0.2">
      <c r="B585" s="115"/>
    </row>
    <row r="586" spans="2:2" ht="21" x14ac:dyDescent="0.2">
      <c r="B586" s="116"/>
    </row>
    <row r="587" spans="2:2" ht="21" x14ac:dyDescent="0.2">
      <c r="B587" s="115"/>
    </row>
    <row r="588" spans="2:2" ht="21" x14ac:dyDescent="0.2">
      <c r="B588" s="116"/>
    </row>
    <row r="589" spans="2:2" ht="21" x14ac:dyDescent="0.2">
      <c r="B589" s="115"/>
    </row>
    <row r="590" spans="2:2" ht="21" x14ac:dyDescent="0.2">
      <c r="B590" s="116"/>
    </row>
    <row r="591" spans="2:2" ht="21" x14ac:dyDescent="0.2">
      <c r="B591" s="115"/>
    </row>
    <row r="592" spans="2:2" ht="21" x14ac:dyDescent="0.2">
      <c r="B592" s="116"/>
    </row>
    <row r="593" spans="2:2" ht="21" x14ac:dyDescent="0.2">
      <c r="B593" s="115"/>
    </row>
    <row r="594" spans="2:2" ht="21" x14ac:dyDescent="0.2">
      <c r="B594" s="116"/>
    </row>
    <row r="595" spans="2:2" ht="21" x14ac:dyDescent="0.2">
      <c r="B595" s="115"/>
    </row>
    <row r="596" spans="2:2" ht="21" x14ac:dyDescent="0.2">
      <c r="B596" s="116"/>
    </row>
    <row r="597" spans="2:2" ht="21" x14ac:dyDescent="0.2">
      <c r="B597" s="115"/>
    </row>
    <row r="598" spans="2:2" ht="21" x14ac:dyDescent="0.2">
      <c r="B598" s="116"/>
    </row>
    <row r="599" spans="2:2" ht="21" x14ac:dyDescent="0.2">
      <c r="B599" s="115"/>
    </row>
    <row r="600" spans="2:2" ht="21" x14ac:dyDescent="0.2">
      <c r="B600" s="115"/>
    </row>
    <row r="601" spans="2:2" ht="21" x14ac:dyDescent="0.2">
      <c r="B601" s="115"/>
    </row>
  </sheetData>
  <mergeCells count="493">
    <mergeCell ref="D455:L455"/>
    <mergeCell ref="N455:V455"/>
    <mergeCell ref="D6:L6"/>
    <mergeCell ref="N6:V6"/>
    <mergeCell ref="N95:V95"/>
    <mergeCell ref="D95:L95"/>
    <mergeCell ref="N185:V185"/>
    <mergeCell ref="D185:L185"/>
    <mergeCell ref="N275:V275"/>
    <mergeCell ref="D275:L275"/>
    <mergeCell ref="N365:V365"/>
    <mergeCell ref="D365:L365"/>
    <mergeCell ref="A64:B64"/>
    <mergeCell ref="A65:B65"/>
    <mergeCell ref="A66:B66"/>
    <mergeCell ref="A67:B67"/>
    <mergeCell ref="A68:B68"/>
    <mergeCell ref="A69:B69"/>
    <mergeCell ref="A49:B49"/>
    <mergeCell ref="A50:B50"/>
    <mergeCell ref="A51:B51"/>
    <mergeCell ref="A52:B52"/>
    <mergeCell ref="A53:B53"/>
    <mergeCell ref="A54:B54"/>
    <mergeCell ref="A59:B59"/>
    <mergeCell ref="A60:B60"/>
    <mergeCell ref="A55:B55"/>
    <mergeCell ref="A56:B56"/>
    <mergeCell ref="A57:B57"/>
    <mergeCell ref="A58:B58"/>
    <mergeCell ref="A61:B61"/>
    <mergeCell ref="A62:B62"/>
    <mergeCell ref="A41:B41"/>
    <mergeCell ref="A42:B42"/>
    <mergeCell ref="A43:B43"/>
    <mergeCell ref="A44:B44"/>
    <mergeCell ref="A45:B45"/>
    <mergeCell ref="A46:B46"/>
    <mergeCell ref="A47:B47"/>
    <mergeCell ref="A48:B48"/>
    <mergeCell ref="A63:B6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70:B70"/>
    <mergeCell ref="A71:B71"/>
    <mergeCell ref="A72:B72"/>
    <mergeCell ref="A73:B73"/>
    <mergeCell ref="A74:B74"/>
    <mergeCell ref="A7:B7"/>
    <mergeCell ref="A1:V1"/>
    <mergeCell ref="A2:V2"/>
    <mergeCell ref="A3:V3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85:B85"/>
    <mergeCell ref="A86:B86"/>
    <mergeCell ref="A87:B87"/>
    <mergeCell ref="A88:B88"/>
    <mergeCell ref="A98:B98"/>
    <mergeCell ref="A104:B104"/>
    <mergeCell ref="A105:B105"/>
    <mergeCell ref="A89:B89"/>
    <mergeCell ref="A91:V91"/>
    <mergeCell ref="A92:V92"/>
    <mergeCell ref="A93:V93"/>
    <mergeCell ref="A96:B96"/>
    <mergeCell ref="A97:B97"/>
    <mergeCell ref="A90:V90"/>
    <mergeCell ref="A124:B124"/>
    <mergeCell ref="A125:B125"/>
    <mergeCell ref="A126:B126"/>
    <mergeCell ref="A127:B127"/>
    <mergeCell ref="A128:B12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09:B109"/>
    <mergeCell ref="A110:B110"/>
    <mergeCell ref="A111:B111"/>
    <mergeCell ref="A112:B112"/>
    <mergeCell ref="A113:B113"/>
    <mergeCell ref="A133:B133"/>
    <mergeCell ref="A134:B134"/>
    <mergeCell ref="A135:B135"/>
    <mergeCell ref="A136:B136"/>
    <mergeCell ref="A137:B137"/>
    <mergeCell ref="A129:B129"/>
    <mergeCell ref="A130:B130"/>
    <mergeCell ref="A131:B131"/>
    <mergeCell ref="A132:B132"/>
    <mergeCell ref="A143:B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42:B142"/>
    <mergeCell ref="A161:B161"/>
    <mergeCell ref="A162:B162"/>
    <mergeCell ref="A153:B153"/>
    <mergeCell ref="A154:B154"/>
    <mergeCell ref="A155:B155"/>
    <mergeCell ref="A156:B156"/>
    <mergeCell ref="A157:B157"/>
    <mergeCell ref="A148:B148"/>
    <mergeCell ref="A149:B149"/>
    <mergeCell ref="A150:B150"/>
    <mergeCell ref="A151:B151"/>
    <mergeCell ref="A152:B152"/>
    <mergeCell ref="A158:B158"/>
    <mergeCell ref="A159:B159"/>
    <mergeCell ref="A160:B160"/>
    <mergeCell ref="A188:B188"/>
    <mergeCell ref="A189:B189"/>
    <mergeCell ref="A190:B190"/>
    <mergeCell ref="A191:B191"/>
    <mergeCell ref="A173:B173"/>
    <mergeCell ref="A174:B174"/>
    <mergeCell ref="A175:B175"/>
    <mergeCell ref="A176:B176"/>
    <mergeCell ref="A177:B177"/>
    <mergeCell ref="A182:V182"/>
    <mergeCell ref="A183:V183"/>
    <mergeCell ref="A179:B179"/>
    <mergeCell ref="A180:V180"/>
    <mergeCell ref="A181:V181"/>
    <mergeCell ref="A178:B178"/>
    <mergeCell ref="A186:B186"/>
    <mergeCell ref="A187:B187"/>
    <mergeCell ref="A197:B197"/>
    <mergeCell ref="A198:B198"/>
    <mergeCell ref="A199:B199"/>
    <mergeCell ref="A200:B200"/>
    <mergeCell ref="A201:B201"/>
    <mergeCell ref="A192:B192"/>
    <mergeCell ref="A193:B193"/>
    <mergeCell ref="A194:B194"/>
    <mergeCell ref="A195:B195"/>
    <mergeCell ref="A196:B196"/>
    <mergeCell ref="A207:B207"/>
    <mergeCell ref="A208:B208"/>
    <mergeCell ref="A209:B209"/>
    <mergeCell ref="A210:B210"/>
    <mergeCell ref="A211:B211"/>
    <mergeCell ref="A202:B202"/>
    <mergeCell ref="A203:B203"/>
    <mergeCell ref="A204:B204"/>
    <mergeCell ref="A205:B205"/>
    <mergeCell ref="A206:B206"/>
    <mergeCell ref="A217:B217"/>
    <mergeCell ref="A218:B218"/>
    <mergeCell ref="A219:B219"/>
    <mergeCell ref="A220:B220"/>
    <mergeCell ref="A221:B221"/>
    <mergeCell ref="A212:B212"/>
    <mergeCell ref="A213:B213"/>
    <mergeCell ref="A214:B214"/>
    <mergeCell ref="A215:B215"/>
    <mergeCell ref="A216:B216"/>
    <mergeCell ref="A227:B227"/>
    <mergeCell ref="A228:B228"/>
    <mergeCell ref="A229:B229"/>
    <mergeCell ref="A230:B230"/>
    <mergeCell ref="A231:B231"/>
    <mergeCell ref="A222:B222"/>
    <mergeCell ref="A223:B223"/>
    <mergeCell ref="A224:B224"/>
    <mergeCell ref="A225:B225"/>
    <mergeCell ref="A226:B226"/>
    <mergeCell ref="A237:B237"/>
    <mergeCell ref="A238:B238"/>
    <mergeCell ref="A239:B239"/>
    <mergeCell ref="A240:B240"/>
    <mergeCell ref="A241:B241"/>
    <mergeCell ref="A232:B232"/>
    <mergeCell ref="A233:B233"/>
    <mergeCell ref="A234:B234"/>
    <mergeCell ref="A235:B235"/>
    <mergeCell ref="A236:B236"/>
    <mergeCell ref="A247:B247"/>
    <mergeCell ref="A248:B248"/>
    <mergeCell ref="A249:B249"/>
    <mergeCell ref="A250:B250"/>
    <mergeCell ref="A251:B251"/>
    <mergeCell ref="A242:B242"/>
    <mergeCell ref="A243:B243"/>
    <mergeCell ref="A244:B244"/>
    <mergeCell ref="A245:B245"/>
    <mergeCell ref="A246:B246"/>
    <mergeCell ref="A257:B257"/>
    <mergeCell ref="A258:B258"/>
    <mergeCell ref="A259:B259"/>
    <mergeCell ref="A260:B260"/>
    <mergeCell ref="A261:B261"/>
    <mergeCell ref="A252:B252"/>
    <mergeCell ref="A253:B253"/>
    <mergeCell ref="A254:B254"/>
    <mergeCell ref="A255:B255"/>
    <mergeCell ref="A256:B256"/>
    <mergeCell ref="A262:B262"/>
    <mergeCell ref="A263:B263"/>
    <mergeCell ref="A264:B264"/>
    <mergeCell ref="A265:B265"/>
    <mergeCell ref="A266:B266"/>
    <mergeCell ref="A269:B269"/>
    <mergeCell ref="A270:V270"/>
    <mergeCell ref="A271:V271"/>
    <mergeCell ref="A272:V272"/>
    <mergeCell ref="A281:B281"/>
    <mergeCell ref="A282:B282"/>
    <mergeCell ref="A283:B283"/>
    <mergeCell ref="A284:B284"/>
    <mergeCell ref="A285:B285"/>
    <mergeCell ref="A267:B267"/>
    <mergeCell ref="A268:B268"/>
    <mergeCell ref="A278:B278"/>
    <mergeCell ref="A279:B279"/>
    <mergeCell ref="A280:B280"/>
    <mergeCell ref="A273:V273"/>
    <mergeCell ref="A276:B276"/>
    <mergeCell ref="A277:B277"/>
    <mergeCell ref="A291:B291"/>
    <mergeCell ref="A292:B292"/>
    <mergeCell ref="A293:B293"/>
    <mergeCell ref="A294:B294"/>
    <mergeCell ref="A295:B295"/>
    <mergeCell ref="A286:B286"/>
    <mergeCell ref="A287:B287"/>
    <mergeCell ref="A288:B288"/>
    <mergeCell ref="A289:B289"/>
    <mergeCell ref="A290:B290"/>
    <mergeCell ref="A301:B301"/>
    <mergeCell ref="A302:B302"/>
    <mergeCell ref="A303:B303"/>
    <mergeCell ref="A304:B304"/>
    <mergeCell ref="A305:B305"/>
    <mergeCell ref="A296:B296"/>
    <mergeCell ref="A297:B297"/>
    <mergeCell ref="A298:B298"/>
    <mergeCell ref="A299:B299"/>
    <mergeCell ref="A300:B300"/>
    <mergeCell ref="A311:B311"/>
    <mergeCell ref="A312:B312"/>
    <mergeCell ref="A313:B313"/>
    <mergeCell ref="A314:B314"/>
    <mergeCell ref="A315:B315"/>
    <mergeCell ref="A306:B306"/>
    <mergeCell ref="A307:B307"/>
    <mergeCell ref="A308:B308"/>
    <mergeCell ref="A309:B309"/>
    <mergeCell ref="A310:B310"/>
    <mergeCell ref="A321:B321"/>
    <mergeCell ref="A322:B322"/>
    <mergeCell ref="A323:B323"/>
    <mergeCell ref="A324:B324"/>
    <mergeCell ref="A325:B325"/>
    <mergeCell ref="A316:B316"/>
    <mergeCell ref="A317:B317"/>
    <mergeCell ref="A318:B318"/>
    <mergeCell ref="A319:B319"/>
    <mergeCell ref="A320:B320"/>
    <mergeCell ref="A356:B356"/>
    <mergeCell ref="A357:B357"/>
    <mergeCell ref="A358:B358"/>
    <mergeCell ref="A368:B368"/>
    <mergeCell ref="A369:B369"/>
    <mergeCell ref="A366:B366"/>
    <mergeCell ref="A367:B367"/>
    <mergeCell ref="A359:B359"/>
    <mergeCell ref="A360:V360"/>
    <mergeCell ref="A361:V361"/>
    <mergeCell ref="A362:V362"/>
    <mergeCell ref="A363:V363"/>
    <mergeCell ref="A375:B375"/>
    <mergeCell ref="A376:B376"/>
    <mergeCell ref="A377:B377"/>
    <mergeCell ref="A378:B378"/>
    <mergeCell ref="A379:B379"/>
    <mergeCell ref="A370:B370"/>
    <mergeCell ref="A371:B371"/>
    <mergeCell ref="A372:B372"/>
    <mergeCell ref="A373:B373"/>
    <mergeCell ref="A374:B374"/>
    <mergeCell ref="A385:B385"/>
    <mergeCell ref="A386:B386"/>
    <mergeCell ref="A387:B387"/>
    <mergeCell ref="A388:B388"/>
    <mergeCell ref="A389:B389"/>
    <mergeCell ref="A380:B380"/>
    <mergeCell ref="A381:B381"/>
    <mergeCell ref="A382:B382"/>
    <mergeCell ref="A383:B383"/>
    <mergeCell ref="A384:B384"/>
    <mergeCell ref="A395:B395"/>
    <mergeCell ref="A396:B396"/>
    <mergeCell ref="A397:B397"/>
    <mergeCell ref="A398:B398"/>
    <mergeCell ref="A399:B399"/>
    <mergeCell ref="A390:B390"/>
    <mergeCell ref="A391:B391"/>
    <mergeCell ref="A392:B392"/>
    <mergeCell ref="A393:B393"/>
    <mergeCell ref="A394:B394"/>
    <mergeCell ref="A405:B405"/>
    <mergeCell ref="A406:B406"/>
    <mergeCell ref="A407:B407"/>
    <mergeCell ref="A408:B408"/>
    <mergeCell ref="A409:B409"/>
    <mergeCell ref="A400:B400"/>
    <mergeCell ref="A401:B401"/>
    <mergeCell ref="A402:B402"/>
    <mergeCell ref="A403:B403"/>
    <mergeCell ref="A404:B404"/>
    <mergeCell ref="A415:B415"/>
    <mergeCell ref="A416:B416"/>
    <mergeCell ref="A417:B417"/>
    <mergeCell ref="A418:B418"/>
    <mergeCell ref="A419:B419"/>
    <mergeCell ref="A410:B410"/>
    <mergeCell ref="A411:B411"/>
    <mergeCell ref="A412:B412"/>
    <mergeCell ref="A413:B413"/>
    <mergeCell ref="A414:B414"/>
    <mergeCell ref="A425:B425"/>
    <mergeCell ref="A426:B426"/>
    <mergeCell ref="A427:B427"/>
    <mergeCell ref="A428:B428"/>
    <mergeCell ref="A429:B429"/>
    <mergeCell ref="A420:B420"/>
    <mergeCell ref="A421:B421"/>
    <mergeCell ref="A422:B422"/>
    <mergeCell ref="A423:B423"/>
    <mergeCell ref="A424:B424"/>
    <mergeCell ref="A435:B435"/>
    <mergeCell ref="A436:B436"/>
    <mergeCell ref="A437:B437"/>
    <mergeCell ref="A438:B438"/>
    <mergeCell ref="A439:B439"/>
    <mergeCell ref="A430:B430"/>
    <mergeCell ref="A431:B431"/>
    <mergeCell ref="A432:B432"/>
    <mergeCell ref="A433:B433"/>
    <mergeCell ref="A434:B434"/>
    <mergeCell ref="A445:B445"/>
    <mergeCell ref="A446:B446"/>
    <mergeCell ref="A447:B447"/>
    <mergeCell ref="A448:B448"/>
    <mergeCell ref="A458:B458"/>
    <mergeCell ref="A456:B456"/>
    <mergeCell ref="A457:B457"/>
    <mergeCell ref="A440:B440"/>
    <mergeCell ref="A441:B441"/>
    <mergeCell ref="A442:B442"/>
    <mergeCell ref="A443:B443"/>
    <mergeCell ref="A444:B444"/>
    <mergeCell ref="A484:B484"/>
    <mergeCell ref="A485:B485"/>
    <mergeCell ref="A486:B486"/>
    <mergeCell ref="A487:B487"/>
    <mergeCell ref="A449:B449"/>
    <mergeCell ref="A450:V450"/>
    <mergeCell ref="A451:V451"/>
    <mergeCell ref="A452:V452"/>
    <mergeCell ref="A453:V453"/>
    <mergeCell ref="A473:B473"/>
    <mergeCell ref="A464:B464"/>
    <mergeCell ref="A465:B465"/>
    <mergeCell ref="A466:B466"/>
    <mergeCell ref="A467:B467"/>
    <mergeCell ref="A468:B468"/>
    <mergeCell ref="A459:B459"/>
    <mergeCell ref="A460:B460"/>
    <mergeCell ref="A461:B461"/>
    <mergeCell ref="A462:B462"/>
    <mergeCell ref="A463:B463"/>
    <mergeCell ref="A469:B469"/>
    <mergeCell ref="A470:B470"/>
    <mergeCell ref="A471:B471"/>
    <mergeCell ref="A472:B472"/>
    <mergeCell ref="A352:B352"/>
    <mergeCell ref="A353:B353"/>
    <mergeCell ref="A354:B354"/>
    <mergeCell ref="A355:B355"/>
    <mergeCell ref="A346:B346"/>
    <mergeCell ref="A347:B347"/>
    <mergeCell ref="A348:B348"/>
    <mergeCell ref="A349:B349"/>
    <mergeCell ref="A350:B350"/>
    <mergeCell ref="A343:B343"/>
    <mergeCell ref="A344:B344"/>
    <mergeCell ref="A345:B345"/>
    <mergeCell ref="A168:B168"/>
    <mergeCell ref="A169:B169"/>
    <mergeCell ref="A170:B170"/>
    <mergeCell ref="A171:B171"/>
    <mergeCell ref="A172:B172"/>
    <mergeCell ref="A351:B351"/>
    <mergeCell ref="A336:B336"/>
    <mergeCell ref="A337:B337"/>
    <mergeCell ref="A338:B338"/>
    <mergeCell ref="A339:B339"/>
    <mergeCell ref="A340:B340"/>
    <mergeCell ref="A331:B331"/>
    <mergeCell ref="A332:B332"/>
    <mergeCell ref="A333:B333"/>
    <mergeCell ref="A334:B334"/>
    <mergeCell ref="A335:B335"/>
    <mergeCell ref="A326:B326"/>
    <mergeCell ref="A327:B327"/>
    <mergeCell ref="A328:B328"/>
    <mergeCell ref="A329:B329"/>
    <mergeCell ref="A330:B330"/>
    <mergeCell ref="A163:B163"/>
    <mergeCell ref="A164:B164"/>
    <mergeCell ref="A165:B165"/>
    <mergeCell ref="A166:B166"/>
    <mergeCell ref="A167:B167"/>
    <mergeCell ref="A495:V495"/>
    <mergeCell ref="A493:B493"/>
    <mergeCell ref="A488:B488"/>
    <mergeCell ref="A479:B479"/>
    <mergeCell ref="A480:B480"/>
    <mergeCell ref="A481:B481"/>
    <mergeCell ref="A482:B482"/>
    <mergeCell ref="A483:B483"/>
    <mergeCell ref="A474:B474"/>
    <mergeCell ref="A475:B475"/>
    <mergeCell ref="A476:B476"/>
    <mergeCell ref="A477:B477"/>
    <mergeCell ref="A478:B478"/>
    <mergeCell ref="A489:B489"/>
    <mergeCell ref="A490:B490"/>
    <mergeCell ref="A491:B491"/>
    <mergeCell ref="A492:B492"/>
    <mergeCell ref="A341:B341"/>
    <mergeCell ref="A342:B342"/>
  </mergeCells>
  <printOptions horizontalCentered="1"/>
  <pageMargins left="0" right="0" top="0" bottom="0" header="0" footer="0"/>
  <pageSetup scale="54" fitToHeight="0" orientation="portrait" r:id="rId1"/>
  <rowBreaks count="5" manualBreakCount="5">
    <brk id="90" max="21" man="1"/>
    <brk id="180" max="21" man="1"/>
    <brk id="270" max="21" man="1"/>
    <brk id="360" max="21" man="1"/>
    <brk id="450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5"/>
  <sheetViews>
    <sheetView rightToLeft="1" view="pageBreakPreview" zoomScale="96" zoomScaleNormal="100" zoomScaleSheetLayoutView="96" workbookViewId="0">
      <selection activeCell="P24" sqref="L24:P27"/>
    </sheetView>
  </sheetViews>
  <sheetFormatPr defaultRowHeight="15" x14ac:dyDescent="0.2"/>
  <cols>
    <col min="1" max="1" width="6.7109375" style="75" bestFit="1" customWidth="1"/>
    <col min="2" max="2" width="28.28515625" style="75" customWidth="1"/>
    <col min="3" max="3" width="1.28515625" style="75" customWidth="1"/>
    <col min="4" max="4" width="16.28515625" style="75" bestFit="1" customWidth="1"/>
    <col min="5" max="5" width="1.28515625" style="75" customWidth="1"/>
    <col min="6" max="6" width="18.28515625" style="75" bestFit="1" customWidth="1"/>
    <col min="7" max="7" width="1.28515625" style="75" customWidth="1"/>
    <col min="8" max="8" width="16.42578125" style="75" bestFit="1" customWidth="1"/>
    <col min="9" max="9" width="1.28515625" style="75" customWidth="1"/>
    <col min="10" max="10" width="17.28515625" style="75" bestFit="1" customWidth="1"/>
    <col min="11" max="11" width="1.28515625" style="75" customWidth="1"/>
    <col min="12" max="12" width="17.5703125" style="75" bestFit="1" customWidth="1"/>
    <col min="13" max="13" width="1.28515625" style="75" customWidth="1"/>
    <col min="14" max="14" width="17" style="75" bestFit="1" customWidth="1"/>
    <col min="15" max="15" width="1.28515625" style="75" customWidth="1"/>
    <col min="16" max="16" width="16.42578125" style="75" bestFit="1" customWidth="1"/>
    <col min="17" max="17" width="1.28515625" style="75" customWidth="1"/>
    <col min="18" max="18" width="17.42578125" style="75" bestFit="1" customWidth="1"/>
    <col min="19" max="19" width="0.28515625" style="75" customWidth="1"/>
    <col min="20" max="16384" width="9.140625" style="75"/>
  </cols>
  <sheetData>
    <row r="1" spans="1:18" ht="29.1" customHeight="1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2" spans="1:18" ht="21.75" customHeight="1" x14ac:dyDescent="0.2">
      <c r="A2" s="190" t="s">
        <v>296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ht="21.75" customHeight="1" x14ac:dyDescent="0.2">
      <c r="A3" s="190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</row>
    <row r="4" spans="1:18" ht="14.45" customHeight="1" x14ac:dyDescent="0.2"/>
    <row r="5" spans="1:18" ht="24" customHeight="1" x14ac:dyDescent="0.2">
      <c r="A5" s="136" t="s">
        <v>331</v>
      </c>
      <c r="B5" s="177" t="s">
        <v>333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</row>
    <row r="6" spans="1:18" ht="24.75" customHeight="1" x14ac:dyDescent="0.2">
      <c r="D6" s="178" t="s">
        <v>313</v>
      </c>
      <c r="E6" s="178"/>
      <c r="F6" s="178"/>
      <c r="G6" s="178"/>
      <c r="H6" s="178"/>
      <c r="I6" s="178"/>
      <c r="J6" s="178"/>
      <c r="L6" s="178" t="s">
        <v>314</v>
      </c>
      <c r="M6" s="178"/>
      <c r="N6" s="178"/>
      <c r="O6" s="178"/>
      <c r="P6" s="178"/>
      <c r="Q6" s="178"/>
      <c r="R6" s="178"/>
    </row>
    <row r="7" spans="1:18" ht="32.25" customHeight="1" x14ac:dyDescent="0.2">
      <c r="A7" s="178" t="s">
        <v>334</v>
      </c>
      <c r="B7" s="178"/>
      <c r="D7" s="2" t="s">
        <v>335</v>
      </c>
      <c r="F7" s="2" t="s">
        <v>317</v>
      </c>
      <c r="H7" s="2" t="s">
        <v>318</v>
      </c>
      <c r="J7" s="2" t="s">
        <v>75</v>
      </c>
      <c r="L7" s="2" t="s">
        <v>335</v>
      </c>
      <c r="N7" s="2" t="s">
        <v>317</v>
      </c>
      <c r="P7" s="2" t="s">
        <v>318</v>
      </c>
      <c r="R7" s="2" t="s">
        <v>75</v>
      </c>
    </row>
    <row r="8" spans="1:18" s="137" customFormat="1" ht="27" customHeight="1" x14ac:dyDescent="0.2">
      <c r="A8" s="181" t="s">
        <v>264</v>
      </c>
      <c r="B8" s="181"/>
      <c r="D8" s="138">
        <v>4640257086</v>
      </c>
      <c r="E8" s="139"/>
      <c r="F8" s="138">
        <v>0</v>
      </c>
      <c r="G8" s="139"/>
      <c r="H8" s="138">
        <v>10481708077</v>
      </c>
      <c r="I8" s="139"/>
      <c r="J8" s="138">
        <v>15121965163</v>
      </c>
      <c r="K8" s="139"/>
      <c r="L8" s="138">
        <v>54058058786</v>
      </c>
      <c r="M8" s="139"/>
      <c r="N8" s="138">
        <v>0</v>
      </c>
      <c r="O8" s="139"/>
      <c r="P8" s="138">
        <v>18047050000</v>
      </c>
      <c r="Q8" s="139"/>
      <c r="R8" s="138">
        <f>L8+N8+P8</f>
        <v>72105108786</v>
      </c>
    </row>
    <row r="9" spans="1:18" s="137" customFormat="1" ht="27" customHeight="1" x14ac:dyDescent="0.2">
      <c r="A9" s="182" t="s">
        <v>267</v>
      </c>
      <c r="B9" s="182"/>
      <c r="D9" s="140">
        <v>15420687820</v>
      </c>
      <c r="E9" s="139"/>
      <c r="F9" s="140">
        <v>-81953810797</v>
      </c>
      <c r="G9" s="139"/>
      <c r="H9" s="140">
        <v>-31706634</v>
      </c>
      <c r="I9" s="139"/>
      <c r="J9" s="140">
        <v>-66564829611</v>
      </c>
      <c r="K9" s="139"/>
      <c r="L9" s="140">
        <v>95615054183</v>
      </c>
      <c r="M9" s="139"/>
      <c r="N9" s="140">
        <v>-22176063347</v>
      </c>
      <c r="O9" s="139"/>
      <c r="P9" s="140">
        <v>1474153871</v>
      </c>
      <c r="Q9" s="139"/>
      <c r="R9" s="141">
        <f t="shared" ref="R9:R12" si="0">L9+N9+P9</f>
        <v>74913144707</v>
      </c>
    </row>
    <row r="10" spans="1:18" s="137" customFormat="1" ht="27" customHeight="1" x14ac:dyDescent="0.2">
      <c r="A10" s="182" t="s">
        <v>336</v>
      </c>
      <c r="B10" s="182"/>
      <c r="D10" s="140">
        <v>0</v>
      </c>
      <c r="E10" s="139"/>
      <c r="F10" s="140">
        <v>0</v>
      </c>
      <c r="G10" s="139"/>
      <c r="H10" s="140">
        <v>0</v>
      </c>
      <c r="I10" s="139"/>
      <c r="J10" s="140">
        <v>0</v>
      </c>
      <c r="K10" s="139"/>
      <c r="L10" s="140">
        <v>3250244428</v>
      </c>
      <c r="M10" s="139"/>
      <c r="N10" s="140">
        <v>0</v>
      </c>
      <c r="O10" s="139"/>
      <c r="P10" s="140">
        <v>72500000</v>
      </c>
      <c r="Q10" s="139"/>
      <c r="R10" s="141">
        <f t="shared" si="0"/>
        <v>3322744428</v>
      </c>
    </row>
    <row r="11" spans="1:18" s="137" customFormat="1" ht="27" customHeight="1" x14ac:dyDescent="0.2">
      <c r="A11" s="182" t="s">
        <v>260</v>
      </c>
      <c r="B11" s="182"/>
      <c r="D11" s="140">
        <v>2606722275</v>
      </c>
      <c r="E11" s="139"/>
      <c r="F11" s="140">
        <v>-37202025625</v>
      </c>
      <c r="G11" s="139"/>
      <c r="H11" s="140">
        <v>0</v>
      </c>
      <c r="I11" s="139"/>
      <c r="J11" s="140">
        <v>-34595303350</v>
      </c>
      <c r="K11" s="139"/>
      <c r="L11" s="140">
        <v>5897850256</v>
      </c>
      <c r="M11" s="139"/>
      <c r="N11" s="140">
        <v>-37227763125</v>
      </c>
      <c r="O11" s="139"/>
      <c r="P11" s="140">
        <v>-30812500</v>
      </c>
      <c r="Q11" s="139"/>
      <c r="R11" s="141">
        <f t="shared" si="0"/>
        <v>-31360725369</v>
      </c>
    </row>
    <row r="12" spans="1:18" s="137" customFormat="1" ht="27" customHeight="1" x14ac:dyDescent="0.2">
      <c r="A12" s="183" t="s">
        <v>337</v>
      </c>
      <c r="B12" s="183"/>
      <c r="D12" s="142">
        <v>0</v>
      </c>
      <c r="E12" s="139"/>
      <c r="F12" s="142">
        <v>0</v>
      </c>
      <c r="G12" s="139"/>
      <c r="H12" s="142">
        <v>0</v>
      </c>
      <c r="I12" s="139"/>
      <c r="J12" s="142">
        <v>0</v>
      </c>
      <c r="K12" s="139"/>
      <c r="L12" s="142">
        <v>588113533</v>
      </c>
      <c r="M12" s="139"/>
      <c r="N12" s="142">
        <v>0</v>
      </c>
      <c r="O12" s="139"/>
      <c r="P12" s="142">
        <v>0</v>
      </c>
      <c r="Q12" s="139"/>
      <c r="R12" s="141">
        <f t="shared" si="0"/>
        <v>588113533</v>
      </c>
    </row>
    <row r="13" spans="1:18" s="137" customFormat="1" ht="26.25" customHeight="1" x14ac:dyDescent="0.2">
      <c r="A13" s="171" t="s">
        <v>75</v>
      </c>
      <c r="B13" s="171"/>
      <c r="D13" s="143">
        <v>22667667181</v>
      </c>
      <c r="E13" s="139"/>
      <c r="F13" s="143">
        <v>-119155836422</v>
      </c>
      <c r="G13" s="139"/>
      <c r="H13" s="143">
        <v>10450001443</v>
      </c>
      <c r="I13" s="139"/>
      <c r="J13" s="143">
        <v>-86038167798</v>
      </c>
      <c r="K13" s="139"/>
      <c r="L13" s="143">
        <v>159409321186</v>
      </c>
      <c r="M13" s="144"/>
      <c r="N13" s="143">
        <v>-59403826472</v>
      </c>
      <c r="O13" s="139"/>
      <c r="P13" s="143">
        <f>SUM(P8:P12)</f>
        <v>19562891371</v>
      </c>
      <c r="Q13" s="139"/>
      <c r="R13" s="143">
        <f>SUM(R8:R12)</f>
        <v>119568386085</v>
      </c>
    </row>
    <row r="23" spans="1:18" ht="25.5" customHeight="1" x14ac:dyDescent="0.2">
      <c r="A23" s="169">
        <v>14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5" spans="1:18" x14ac:dyDescent="0.2">
      <c r="L25" s="117"/>
      <c r="N25" s="117"/>
      <c r="P25" s="117"/>
    </row>
  </sheetData>
  <mergeCells count="14">
    <mergeCell ref="A23:R23"/>
    <mergeCell ref="A12:B12"/>
    <mergeCell ref="A13:B13"/>
    <mergeCell ref="A7:B7"/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'0'!Print_Area</vt:lpstr>
      <vt:lpstr>'1-2'!Print_Area</vt:lpstr>
      <vt:lpstr>'2-2'!Print_Area</vt:lpstr>
      <vt:lpstr>'3-2'!Print_Area</vt:lpstr>
      <vt:lpstr>'4-2'!Print_Area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Mohammad Nikomaram</cp:lastModifiedBy>
  <cp:lastPrinted>2024-11-25T11:22:01Z</cp:lastPrinted>
  <dcterms:created xsi:type="dcterms:W3CDTF">2024-11-23T12:20:08Z</dcterms:created>
  <dcterms:modified xsi:type="dcterms:W3CDTF">2024-11-27T11:55:05Z</dcterms:modified>
</cp:coreProperties>
</file>