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930\"/>
    </mc:Choice>
  </mc:AlternateContent>
  <xr:revisionPtr revIDLastSave="0" documentId="13_ncr:1_{CA14D540-21EC-409F-9763-1A944F66237A}" xr6:coauthVersionLast="47" xr6:coauthVersionMax="47" xr10:uidLastSave="{00000000-0000-0000-0000-000000000000}"/>
  <bookViews>
    <workbookView xWindow="-120" yWindow="-120" windowWidth="29040" windowHeight="15840" tabRatio="928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ها" sheetId="8" r:id="rId7"/>
    <sheet name="1-2" sheetId="9" r:id="rId8"/>
    <sheet name="2-2" sheetId="11" r:id="rId9"/>
    <sheet name="3-2" sheetId="13" r:id="rId10"/>
    <sheet name="4-2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2" r:id="rId16"/>
    <sheet name="درآمد ناشی از تغییر قیمت اوراق" sheetId="21" r:id="rId17"/>
  </sheets>
  <definedNames>
    <definedName name="_xlnm.Print_Area" localSheetId="7">'1-2'!$A$1:$V$522</definedName>
    <definedName name="_xlnm.Print_Area" localSheetId="8">'2-2'!$A$1:$S$16</definedName>
    <definedName name="_xlnm.Print_Area" localSheetId="9">'3-2'!$A$1:$K$26</definedName>
    <definedName name="_xlnm.Print_Area" localSheetId="10">'4-2'!$A$1:$G$30</definedName>
    <definedName name="_xlnm.Print_Area" localSheetId="3">اوراق!$A$1:$AK$13</definedName>
    <definedName name="_xlnm.Print_Area" localSheetId="2">'اوراق مشتقه'!$A$1:$AV$202</definedName>
    <definedName name="_xlnm.Print_Area" localSheetId="4">'تعدیل قیمت'!$A$1:$N$20</definedName>
    <definedName name="_xlnm.Print_Area" localSheetId="15">'درآمد اعمال اختیار'!$A$1:$P$397</definedName>
    <definedName name="_xlnm.Print_Area" localSheetId="11">'درآمد سود سهام'!$A$1:$T$30</definedName>
    <definedName name="_xlnm.Print_Area" localSheetId="16">'درآمد ناشی از تغییر قیمت اوراق'!$A$1:$Q$200</definedName>
    <definedName name="_xlnm.Print_Area" localSheetId="14">'درآمد ناشی از فروش'!$A$1:$Q$54</definedName>
    <definedName name="_xlnm.Print_Area" localSheetId="6">درآمدها!$A$1:$K$17</definedName>
    <definedName name="_xlnm.Print_Area" localSheetId="5">سپرده!$A$1:$M$17</definedName>
    <definedName name="_xlnm.Print_Area" localSheetId="12">'سود اوراق بهادار'!$A$1:$R$25</definedName>
    <definedName name="_xlnm.Print_Area" localSheetId="13">'سود سپرده بانکی'!$A$1:$N$28</definedName>
    <definedName name="_xlnm.Print_Area" localSheetId="1">سهام!$A$1:$AB$78</definedName>
    <definedName name="_xlnm.Print_Area" localSheetId="0">'صورت وضعیت'!#REF!</definedName>
  </definedNames>
  <calcPr calcId="191029"/>
</workbook>
</file>

<file path=xl/calcChain.xml><?xml version="1.0" encoding="utf-8"?>
<calcChain xmlns="http://schemas.openxmlformats.org/spreadsheetml/2006/main">
  <c r="J18" i="13" l="1"/>
  <c r="J9" i="13"/>
  <c r="J10" i="13"/>
  <c r="J11" i="13"/>
  <c r="J12" i="13"/>
  <c r="J13" i="13"/>
  <c r="J14" i="13"/>
  <c r="J15" i="13"/>
  <c r="J16" i="13"/>
  <c r="J17" i="13"/>
  <c r="J8" i="13"/>
  <c r="F18" i="13"/>
  <c r="F9" i="13"/>
  <c r="F10" i="13"/>
  <c r="F11" i="13"/>
  <c r="F12" i="13"/>
  <c r="F13" i="13"/>
  <c r="F14" i="13"/>
  <c r="F15" i="13"/>
  <c r="F16" i="13"/>
  <c r="F17" i="13"/>
  <c r="F8" i="13"/>
  <c r="J10" i="8"/>
  <c r="L15" i="7"/>
  <c r="L9" i="7"/>
  <c r="L10" i="7"/>
  <c r="L11" i="7"/>
  <c r="L12" i="7"/>
  <c r="L13" i="7"/>
  <c r="L14" i="7"/>
  <c r="L8" i="7"/>
  <c r="AJ11" i="5"/>
  <c r="AJ10" i="5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9" i="2"/>
  <c r="G100" i="22"/>
  <c r="Q195" i="21"/>
  <c r="O195" i="21"/>
  <c r="M195" i="21"/>
  <c r="K195" i="21"/>
  <c r="I195" i="21"/>
  <c r="G195" i="21"/>
  <c r="E195" i="21"/>
  <c r="C195" i="21"/>
  <c r="E154" i="21"/>
  <c r="E161" i="21" s="1"/>
  <c r="I59" i="21"/>
  <c r="I103" i="21" s="1"/>
  <c r="I110" i="21" s="1"/>
  <c r="I154" i="21" s="1"/>
  <c r="I161" i="21" s="1"/>
  <c r="E59" i="21"/>
  <c r="E103" i="21" s="1"/>
  <c r="E110" i="21" s="1"/>
  <c r="Q52" i="21"/>
  <c r="Q59" i="21" s="1"/>
  <c r="Q103" i="21" s="1"/>
  <c r="Q110" i="21" s="1"/>
  <c r="Q154" i="21" s="1"/>
  <c r="Q161" i="21" s="1"/>
  <c r="O52" i="21"/>
  <c r="O59" i="21" s="1"/>
  <c r="O103" i="21" s="1"/>
  <c r="O110" i="21" s="1"/>
  <c r="O154" i="21" s="1"/>
  <c r="O161" i="21" s="1"/>
  <c r="M52" i="21"/>
  <c r="M59" i="21" s="1"/>
  <c r="M103" i="21" s="1"/>
  <c r="M110" i="21" s="1"/>
  <c r="M154" i="21" s="1"/>
  <c r="M161" i="21" s="1"/>
  <c r="K52" i="21"/>
  <c r="K59" i="21" s="1"/>
  <c r="K103" i="21" s="1"/>
  <c r="K110" i="21" s="1"/>
  <c r="K154" i="21" s="1"/>
  <c r="K161" i="21" s="1"/>
  <c r="I52" i="21"/>
  <c r="G52" i="21"/>
  <c r="G59" i="21" s="1"/>
  <c r="G103" i="21" s="1"/>
  <c r="G110" i="21" s="1"/>
  <c r="G154" i="21" s="1"/>
  <c r="G161" i="21" s="1"/>
  <c r="E52" i="21"/>
  <c r="C52" i="21"/>
  <c r="C59" i="21" s="1"/>
  <c r="C103" i="21" s="1"/>
  <c r="C110" i="21" s="1"/>
  <c r="C154" i="21" s="1"/>
  <c r="C161" i="21" s="1"/>
  <c r="AA78" i="2" l="1"/>
  <c r="E202" i="22"/>
  <c r="E210" i="22" s="1"/>
  <c r="E304" i="22" s="1"/>
  <c r="E312" i="22" s="1"/>
  <c r="E395" i="22" s="1"/>
  <c r="O108" i="22"/>
  <c r="O202" i="22" s="1"/>
  <c r="O210" i="22" s="1"/>
  <c r="O304" i="22" s="1"/>
  <c r="O312" i="22" s="1"/>
  <c r="O395" i="22" s="1"/>
  <c r="M108" i="22"/>
  <c r="M202" i="22" s="1"/>
  <c r="M210" i="22" s="1"/>
  <c r="M304" i="22" s="1"/>
  <c r="M312" i="22" s="1"/>
  <c r="M395" i="22" s="1"/>
  <c r="G108" i="22"/>
  <c r="G202" i="22" s="1"/>
  <c r="G210" i="22" s="1"/>
  <c r="G304" i="22" s="1"/>
  <c r="G312" i="22" s="1"/>
  <c r="G395" i="22" s="1"/>
  <c r="E108" i="22"/>
  <c r="O100" i="22"/>
  <c r="M100" i="22"/>
  <c r="K100" i="22"/>
  <c r="K108" i="22" s="1"/>
  <c r="K202" i="22" s="1"/>
  <c r="K210" i="22" s="1"/>
  <c r="K304" i="22" s="1"/>
  <c r="K312" i="22" s="1"/>
  <c r="K395" i="22" s="1"/>
  <c r="I100" i="22"/>
  <c r="I108" i="22" s="1"/>
  <c r="I202" i="22" s="1"/>
  <c r="I210" i="22" s="1"/>
  <c r="I304" i="22" s="1"/>
  <c r="I312" i="22" s="1"/>
  <c r="I395" i="22" s="1"/>
  <c r="Q53" i="19"/>
  <c r="O53" i="19"/>
  <c r="M53" i="19"/>
  <c r="I53" i="19"/>
  <c r="G53" i="19"/>
  <c r="E53" i="19"/>
  <c r="M18" i="18"/>
  <c r="K18" i="18"/>
  <c r="I18" i="18"/>
  <c r="Q13" i="17"/>
  <c r="O13" i="17"/>
  <c r="M13" i="17"/>
  <c r="K13" i="17"/>
  <c r="I13" i="17"/>
  <c r="G13" i="17"/>
  <c r="S28" i="15"/>
  <c r="Q28" i="15"/>
  <c r="O28" i="15"/>
  <c r="F12" i="14"/>
  <c r="D12" i="14"/>
  <c r="H18" i="13"/>
  <c r="D18" i="13"/>
  <c r="P14" i="11"/>
  <c r="N14" i="11"/>
  <c r="R13" i="11"/>
  <c r="R12" i="11"/>
  <c r="R11" i="11"/>
  <c r="R10" i="11"/>
  <c r="R9" i="11"/>
  <c r="R14" i="11" s="1"/>
  <c r="F9" i="8" s="1"/>
  <c r="J9" i="8" s="1"/>
  <c r="S521" i="9"/>
  <c r="Q521" i="9"/>
  <c r="O521" i="9"/>
  <c r="M521" i="9"/>
  <c r="I521" i="9"/>
  <c r="G521" i="9"/>
  <c r="E521" i="9"/>
  <c r="C521" i="9"/>
  <c r="S520" i="9"/>
  <c r="I520" i="9"/>
  <c r="S519" i="9"/>
  <c r="I519" i="9"/>
  <c r="S518" i="9"/>
  <c r="I518" i="9"/>
  <c r="S517" i="9"/>
  <c r="I517" i="9"/>
  <c r="S516" i="9"/>
  <c r="I516" i="9"/>
  <c r="S515" i="9"/>
  <c r="I515" i="9"/>
  <c r="S514" i="9"/>
  <c r="I514" i="9"/>
  <c r="S513" i="9"/>
  <c r="I513" i="9"/>
  <c r="S512" i="9"/>
  <c r="I512" i="9"/>
  <c r="S511" i="9"/>
  <c r="I511" i="9"/>
  <c r="S510" i="9"/>
  <c r="I510" i="9"/>
  <c r="S509" i="9"/>
  <c r="I509" i="9"/>
  <c r="S508" i="9"/>
  <c r="I508" i="9"/>
  <c r="S507" i="9"/>
  <c r="I507" i="9"/>
  <c r="S506" i="9"/>
  <c r="I506" i="9"/>
  <c r="S505" i="9"/>
  <c r="I505" i="9"/>
  <c r="S504" i="9"/>
  <c r="I504" i="9"/>
  <c r="S503" i="9"/>
  <c r="I503" i="9"/>
  <c r="S502" i="9"/>
  <c r="I502" i="9"/>
  <c r="S501" i="9"/>
  <c r="I501" i="9"/>
  <c r="S500" i="9"/>
  <c r="I500" i="9"/>
  <c r="S499" i="9"/>
  <c r="I499" i="9"/>
  <c r="S498" i="9"/>
  <c r="I498" i="9"/>
  <c r="S497" i="9"/>
  <c r="I497" i="9"/>
  <c r="S496" i="9"/>
  <c r="I496" i="9"/>
  <c r="S495" i="9"/>
  <c r="I495" i="9"/>
  <c r="S494" i="9"/>
  <c r="I494" i="9"/>
  <c r="S493" i="9"/>
  <c r="I493" i="9"/>
  <c r="S492" i="9"/>
  <c r="I492" i="9"/>
  <c r="S491" i="9"/>
  <c r="I491" i="9"/>
  <c r="S490" i="9"/>
  <c r="I490" i="9"/>
  <c r="S489" i="9"/>
  <c r="I489" i="9"/>
  <c r="S488" i="9"/>
  <c r="I488" i="9"/>
  <c r="S487" i="9"/>
  <c r="I487" i="9"/>
  <c r="S486" i="9"/>
  <c r="I486" i="9"/>
  <c r="S485" i="9"/>
  <c r="I485" i="9"/>
  <c r="S484" i="9"/>
  <c r="I484" i="9"/>
  <c r="S483" i="9"/>
  <c r="I483" i="9"/>
  <c r="S482" i="9"/>
  <c r="I482" i="9"/>
  <c r="S481" i="9"/>
  <c r="I481" i="9"/>
  <c r="S480" i="9"/>
  <c r="I480" i="9"/>
  <c r="S479" i="9"/>
  <c r="I479" i="9"/>
  <c r="S478" i="9"/>
  <c r="I478" i="9"/>
  <c r="S477" i="9"/>
  <c r="I477" i="9"/>
  <c r="S476" i="9"/>
  <c r="I476" i="9"/>
  <c r="S475" i="9"/>
  <c r="I475" i="9"/>
  <c r="S474" i="9"/>
  <c r="I474" i="9"/>
  <c r="S473" i="9"/>
  <c r="I473" i="9"/>
  <c r="S472" i="9"/>
  <c r="I472" i="9"/>
  <c r="S471" i="9"/>
  <c r="I471" i="9"/>
  <c r="S470" i="9"/>
  <c r="I470" i="9"/>
  <c r="S469" i="9"/>
  <c r="I469" i="9"/>
  <c r="S468" i="9"/>
  <c r="I468" i="9"/>
  <c r="S467" i="9"/>
  <c r="I467" i="9"/>
  <c r="S466" i="9"/>
  <c r="I466" i="9"/>
  <c r="S465" i="9"/>
  <c r="I465" i="9"/>
  <c r="S464" i="9"/>
  <c r="I464" i="9"/>
  <c r="S463" i="9"/>
  <c r="I463" i="9"/>
  <c r="S462" i="9"/>
  <c r="I462" i="9"/>
  <c r="S461" i="9"/>
  <c r="I461" i="9"/>
  <c r="S460" i="9"/>
  <c r="I460" i="9"/>
  <c r="S459" i="9"/>
  <c r="I459" i="9"/>
  <c r="S458" i="9"/>
  <c r="I458" i="9"/>
  <c r="S457" i="9"/>
  <c r="I457" i="9"/>
  <c r="S456" i="9"/>
  <c r="I456" i="9"/>
  <c r="S455" i="9"/>
  <c r="I455" i="9"/>
  <c r="S454" i="9"/>
  <c r="I454" i="9"/>
  <c r="S453" i="9"/>
  <c r="I453" i="9"/>
  <c r="S452" i="9"/>
  <c r="I452" i="9"/>
  <c r="S451" i="9"/>
  <c r="I451" i="9"/>
  <c r="S450" i="9"/>
  <c r="I450" i="9"/>
  <c r="S449" i="9"/>
  <c r="I449" i="9"/>
  <c r="S448" i="9"/>
  <c r="I448" i="9"/>
  <c r="S447" i="9"/>
  <c r="I447" i="9"/>
  <c r="S446" i="9"/>
  <c r="I446" i="9"/>
  <c r="S445" i="9"/>
  <c r="I445" i="9"/>
  <c r="S444" i="9"/>
  <c r="I444" i="9"/>
  <c r="S443" i="9"/>
  <c r="I443" i="9"/>
  <c r="S442" i="9"/>
  <c r="I442" i="9"/>
  <c r="S441" i="9"/>
  <c r="I441" i="9"/>
  <c r="S440" i="9"/>
  <c r="I440" i="9"/>
  <c r="S439" i="9"/>
  <c r="I439" i="9"/>
  <c r="S438" i="9"/>
  <c r="I438" i="9"/>
  <c r="S437" i="9"/>
  <c r="I437" i="9"/>
  <c r="S436" i="9"/>
  <c r="I436" i="9"/>
  <c r="S435" i="9"/>
  <c r="I435" i="9"/>
  <c r="S434" i="9"/>
  <c r="I434" i="9"/>
  <c r="S433" i="9"/>
  <c r="I433" i="9"/>
  <c r="S432" i="9"/>
  <c r="I432" i="9"/>
  <c r="S431" i="9"/>
  <c r="I431" i="9"/>
  <c r="S430" i="9"/>
  <c r="I430" i="9"/>
  <c r="S429" i="9"/>
  <c r="I429" i="9"/>
  <c r="S428" i="9"/>
  <c r="I428" i="9"/>
  <c r="S427" i="9"/>
  <c r="I427" i="9"/>
  <c r="S426" i="9"/>
  <c r="I426" i="9"/>
  <c r="S425" i="9"/>
  <c r="I425" i="9"/>
  <c r="S424" i="9"/>
  <c r="I424" i="9"/>
  <c r="S423" i="9"/>
  <c r="I423" i="9"/>
  <c r="S422" i="9"/>
  <c r="I422" i="9"/>
  <c r="S421" i="9"/>
  <c r="I421" i="9"/>
  <c r="S420" i="9"/>
  <c r="I420" i="9"/>
  <c r="S419" i="9"/>
  <c r="I419" i="9"/>
  <c r="S418" i="9"/>
  <c r="I418" i="9"/>
  <c r="S417" i="9"/>
  <c r="I417" i="9"/>
  <c r="S416" i="9"/>
  <c r="I416" i="9"/>
  <c r="S415" i="9"/>
  <c r="I415" i="9"/>
  <c r="S414" i="9"/>
  <c r="I414" i="9"/>
  <c r="S413" i="9"/>
  <c r="I413" i="9"/>
  <c r="S412" i="9"/>
  <c r="I412" i="9"/>
  <c r="S411" i="9"/>
  <c r="I411" i="9"/>
  <c r="S410" i="9"/>
  <c r="I410" i="9"/>
  <c r="S409" i="9"/>
  <c r="I409" i="9"/>
  <c r="S408" i="9"/>
  <c r="I408" i="9"/>
  <c r="S407" i="9"/>
  <c r="I407" i="9"/>
  <c r="S406" i="9"/>
  <c r="I406" i="9"/>
  <c r="S405" i="9"/>
  <c r="I405" i="9"/>
  <c r="S404" i="9"/>
  <c r="I404" i="9"/>
  <c r="S403" i="9"/>
  <c r="I403" i="9"/>
  <c r="S402" i="9"/>
  <c r="I402" i="9"/>
  <c r="S401" i="9"/>
  <c r="I401" i="9"/>
  <c r="S400" i="9"/>
  <c r="I400" i="9"/>
  <c r="S399" i="9"/>
  <c r="I399" i="9"/>
  <c r="S398" i="9"/>
  <c r="I398" i="9"/>
  <c r="S397" i="9"/>
  <c r="I397" i="9"/>
  <c r="S396" i="9"/>
  <c r="I396" i="9"/>
  <c r="S395" i="9"/>
  <c r="I395" i="9"/>
  <c r="S394" i="9"/>
  <c r="I394" i="9"/>
  <c r="S393" i="9"/>
  <c r="I393" i="9"/>
  <c r="S392" i="9"/>
  <c r="I392" i="9"/>
  <c r="S391" i="9"/>
  <c r="I391" i="9"/>
  <c r="S390" i="9"/>
  <c r="I390" i="9"/>
  <c r="S389" i="9"/>
  <c r="I389" i="9"/>
  <c r="S388" i="9"/>
  <c r="I388" i="9"/>
  <c r="S387" i="9"/>
  <c r="I387" i="9"/>
  <c r="S386" i="9"/>
  <c r="I386" i="9"/>
  <c r="S385" i="9"/>
  <c r="I385" i="9"/>
  <c r="S384" i="9"/>
  <c r="I384" i="9"/>
  <c r="S383" i="9"/>
  <c r="I383" i="9"/>
  <c r="S382" i="9"/>
  <c r="I382" i="9"/>
  <c r="S381" i="9"/>
  <c r="I381" i="9"/>
  <c r="S380" i="9"/>
  <c r="I380" i="9"/>
  <c r="S379" i="9"/>
  <c r="I379" i="9"/>
  <c r="S378" i="9"/>
  <c r="I378" i="9"/>
  <c r="S377" i="9"/>
  <c r="I377" i="9"/>
  <c r="S376" i="9"/>
  <c r="I376" i="9"/>
  <c r="S375" i="9"/>
  <c r="I375" i="9"/>
  <c r="S374" i="9"/>
  <c r="I374" i="9"/>
  <c r="S373" i="9"/>
  <c r="I373" i="9"/>
  <c r="S372" i="9"/>
  <c r="I372" i="9"/>
  <c r="S371" i="9"/>
  <c r="I371" i="9"/>
  <c r="S370" i="9"/>
  <c r="I370" i="9"/>
  <c r="S369" i="9"/>
  <c r="I369" i="9"/>
  <c r="S368" i="9"/>
  <c r="I368" i="9"/>
  <c r="S367" i="9"/>
  <c r="I367" i="9"/>
  <c r="S366" i="9"/>
  <c r="I366" i="9"/>
  <c r="S365" i="9"/>
  <c r="I365" i="9"/>
  <c r="S364" i="9"/>
  <c r="I364" i="9"/>
  <c r="S363" i="9"/>
  <c r="I363" i="9"/>
  <c r="S362" i="9"/>
  <c r="I362" i="9"/>
  <c r="S361" i="9"/>
  <c r="I361" i="9"/>
  <c r="S360" i="9"/>
  <c r="I360" i="9"/>
  <c r="S359" i="9"/>
  <c r="I359" i="9"/>
  <c r="S358" i="9"/>
  <c r="I358" i="9"/>
  <c r="S357" i="9"/>
  <c r="I357" i="9"/>
  <c r="S356" i="9"/>
  <c r="I356" i="9"/>
  <c r="S355" i="9"/>
  <c r="I355" i="9"/>
  <c r="S354" i="9"/>
  <c r="I354" i="9"/>
  <c r="S353" i="9"/>
  <c r="I353" i="9"/>
  <c r="S352" i="9"/>
  <c r="I352" i="9"/>
  <c r="S351" i="9"/>
  <c r="I351" i="9"/>
  <c r="S350" i="9"/>
  <c r="I350" i="9"/>
  <c r="S349" i="9"/>
  <c r="I349" i="9"/>
  <c r="S348" i="9"/>
  <c r="I348" i="9"/>
  <c r="S347" i="9"/>
  <c r="I347" i="9"/>
  <c r="S346" i="9"/>
  <c r="I346" i="9"/>
  <c r="S345" i="9"/>
  <c r="I345" i="9"/>
  <c r="S344" i="9"/>
  <c r="I344" i="9"/>
  <c r="S343" i="9"/>
  <c r="I343" i="9"/>
  <c r="S342" i="9"/>
  <c r="I342" i="9"/>
  <c r="S341" i="9"/>
  <c r="I341" i="9"/>
  <c r="S340" i="9"/>
  <c r="I340" i="9"/>
  <c r="S339" i="9"/>
  <c r="I339" i="9"/>
  <c r="S338" i="9"/>
  <c r="I338" i="9"/>
  <c r="S337" i="9"/>
  <c r="I337" i="9"/>
  <c r="S336" i="9"/>
  <c r="I336" i="9"/>
  <c r="S335" i="9"/>
  <c r="I335" i="9"/>
  <c r="S334" i="9"/>
  <c r="I334" i="9"/>
  <c r="S333" i="9"/>
  <c r="I333" i="9"/>
  <c r="S332" i="9"/>
  <c r="I332" i="9"/>
  <c r="S331" i="9"/>
  <c r="I331" i="9"/>
  <c r="S330" i="9"/>
  <c r="I330" i="9"/>
  <c r="S329" i="9"/>
  <c r="I329" i="9"/>
  <c r="S328" i="9"/>
  <c r="I328" i="9"/>
  <c r="S327" i="9"/>
  <c r="I327" i="9"/>
  <c r="S326" i="9"/>
  <c r="I326" i="9"/>
  <c r="S325" i="9"/>
  <c r="I325" i="9"/>
  <c r="S324" i="9"/>
  <c r="I324" i="9"/>
  <c r="S323" i="9"/>
  <c r="I323" i="9"/>
  <c r="S322" i="9"/>
  <c r="I322" i="9"/>
  <c r="S321" i="9"/>
  <c r="I321" i="9"/>
  <c r="S320" i="9"/>
  <c r="I320" i="9"/>
  <c r="S319" i="9"/>
  <c r="I319" i="9"/>
  <c r="S318" i="9"/>
  <c r="I318" i="9"/>
  <c r="S317" i="9"/>
  <c r="I317" i="9"/>
  <c r="S316" i="9"/>
  <c r="I316" i="9"/>
  <c r="S315" i="9"/>
  <c r="I315" i="9"/>
  <c r="S314" i="9"/>
  <c r="I314" i="9"/>
  <c r="S313" i="9"/>
  <c r="I313" i="9"/>
  <c r="S312" i="9"/>
  <c r="I312" i="9"/>
  <c r="S311" i="9"/>
  <c r="I311" i="9"/>
  <c r="S310" i="9"/>
  <c r="I310" i="9"/>
  <c r="S309" i="9"/>
  <c r="I309" i="9"/>
  <c r="S308" i="9"/>
  <c r="I308" i="9"/>
  <c r="S307" i="9"/>
  <c r="I307" i="9"/>
  <c r="S306" i="9"/>
  <c r="I306" i="9"/>
  <c r="S305" i="9"/>
  <c r="I305" i="9"/>
  <c r="S304" i="9"/>
  <c r="I304" i="9"/>
  <c r="S303" i="9"/>
  <c r="I303" i="9"/>
  <c r="S302" i="9"/>
  <c r="I302" i="9"/>
  <c r="S301" i="9"/>
  <c r="I301" i="9"/>
  <c r="S300" i="9"/>
  <c r="I300" i="9"/>
  <c r="S299" i="9"/>
  <c r="I299" i="9"/>
  <c r="S298" i="9"/>
  <c r="I298" i="9"/>
  <c r="S297" i="9"/>
  <c r="I297" i="9"/>
  <c r="S296" i="9"/>
  <c r="I296" i="9"/>
  <c r="S295" i="9"/>
  <c r="I295" i="9"/>
  <c r="S294" i="9"/>
  <c r="I294" i="9"/>
  <c r="S293" i="9"/>
  <c r="I293" i="9"/>
  <c r="S292" i="9"/>
  <c r="I292" i="9"/>
  <c r="S291" i="9"/>
  <c r="I291" i="9"/>
  <c r="S290" i="9"/>
  <c r="I290" i="9"/>
  <c r="S289" i="9"/>
  <c r="I289" i="9"/>
  <c r="S288" i="9"/>
  <c r="I288" i="9"/>
  <c r="S287" i="9"/>
  <c r="I287" i="9"/>
  <c r="S286" i="9"/>
  <c r="I286" i="9"/>
  <c r="S285" i="9"/>
  <c r="I285" i="9"/>
  <c r="S284" i="9"/>
  <c r="I284" i="9"/>
  <c r="S283" i="9"/>
  <c r="I283" i="9"/>
  <c r="S282" i="9"/>
  <c r="I282" i="9"/>
  <c r="S281" i="9"/>
  <c r="I281" i="9"/>
  <c r="S280" i="9"/>
  <c r="I280" i="9"/>
  <c r="S279" i="9"/>
  <c r="I279" i="9"/>
  <c r="S278" i="9"/>
  <c r="I278" i="9"/>
  <c r="S277" i="9"/>
  <c r="I277" i="9"/>
  <c r="S276" i="9"/>
  <c r="I276" i="9"/>
  <c r="S275" i="9"/>
  <c r="I275" i="9"/>
  <c r="S274" i="9"/>
  <c r="I274" i="9"/>
  <c r="S273" i="9"/>
  <c r="I273" i="9"/>
  <c r="S272" i="9"/>
  <c r="I272" i="9"/>
  <c r="S271" i="9"/>
  <c r="I271" i="9"/>
  <c r="S270" i="9"/>
  <c r="I270" i="9"/>
  <c r="S269" i="9"/>
  <c r="I269" i="9"/>
  <c r="S268" i="9"/>
  <c r="I268" i="9"/>
  <c r="S267" i="9"/>
  <c r="I267" i="9"/>
  <c r="S266" i="9"/>
  <c r="I266" i="9"/>
  <c r="S265" i="9"/>
  <c r="I265" i="9"/>
  <c r="S264" i="9"/>
  <c r="I264" i="9"/>
  <c r="S263" i="9"/>
  <c r="I263" i="9"/>
  <c r="S262" i="9"/>
  <c r="I262" i="9"/>
  <c r="S261" i="9"/>
  <c r="I261" i="9"/>
  <c r="S260" i="9"/>
  <c r="I260" i="9"/>
  <c r="S259" i="9"/>
  <c r="I259" i="9"/>
  <c r="S258" i="9"/>
  <c r="I258" i="9"/>
  <c r="S257" i="9"/>
  <c r="I257" i="9"/>
  <c r="S256" i="9"/>
  <c r="I256" i="9"/>
  <c r="S255" i="9"/>
  <c r="I255" i="9"/>
  <c r="S254" i="9"/>
  <c r="I254" i="9"/>
  <c r="S253" i="9"/>
  <c r="I253" i="9"/>
  <c r="S252" i="9"/>
  <c r="I252" i="9"/>
  <c r="S251" i="9"/>
  <c r="I251" i="9"/>
  <c r="S250" i="9"/>
  <c r="I250" i="9"/>
  <c r="S249" i="9"/>
  <c r="I249" i="9"/>
  <c r="S248" i="9"/>
  <c r="I248" i="9"/>
  <c r="S247" i="9"/>
  <c r="I247" i="9"/>
  <c r="S246" i="9"/>
  <c r="I246" i="9"/>
  <c r="S245" i="9"/>
  <c r="I245" i="9"/>
  <c r="S244" i="9"/>
  <c r="I244" i="9"/>
  <c r="S243" i="9"/>
  <c r="I243" i="9"/>
  <c r="S242" i="9"/>
  <c r="I242" i="9"/>
  <c r="S241" i="9"/>
  <c r="I241" i="9"/>
  <c r="S240" i="9"/>
  <c r="I240" i="9"/>
  <c r="S239" i="9"/>
  <c r="I239" i="9"/>
  <c r="S238" i="9"/>
  <c r="I238" i="9"/>
  <c r="S237" i="9"/>
  <c r="I237" i="9"/>
  <c r="S236" i="9"/>
  <c r="I236" i="9"/>
  <c r="S235" i="9"/>
  <c r="I235" i="9"/>
  <c r="S234" i="9"/>
  <c r="I234" i="9"/>
  <c r="S233" i="9"/>
  <c r="I233" i="9"/>
  <c r="S232" i="9"/>
  <c r="I232" i="9"/>
  <c r="S231" i="9"/>
  <c r="I231" i="9"/>
  <c r="S230" i="9"/>
  <c r="I230" i="9"/>
  <c r="S229" i="9"/>
  <c r="I229" i="9"/>
  <c r="S228" i="9"/>
  <c r="I228" i="9"/>
  <c r="S227" i="9"/>
  <c r="I227" i="9"/>
  <c r="S226" i="9"/>
  <c r="I226" i="9"/>
  <c r="S225" i="9"/>
  <c r="I225" i="9"/>
  <c r="S224" i="9"/>
  <c r="I224" i="9"/>
  <c r="S223" i="9"/>
  <c r="I223" i="9"/>
  <c r="S222" i="9"/>
  <c r="I222" i="9"/>
  <c r="S221" i="9"/>
  <c r="I221" i="9"/>
  <c r="S220" i="9"/>
  <c r="I220" i="9"/>
  <c r="S219" i="9"/>
  <c r="I219" i="9"/>
  <c r="S218" i="9"/>
  <c r="I218" i="9"/>
  <c r="S217" i="9"/>
  <c r="I217" i="9"/>
  <c r="S216" i="9"/>
  <c r="I216" i="9"/>
  <c r="S215" i="9"/>
  <c r="I215" i="9"/>
  <c r="S214" i="9"/>
  <c r="I214" i="9"/>
  <c r="S213" i="9"/>
  <c r="I213" i="9"/>
  <c r="S212" i="9"/>
  <c r="I212" i="9"/>
  <c r="S211" i="9"/>
  <c r="I211" i="9"/>
  <c r="S210" i="9"/>
  <c r="I210" i="9"/>
  <c r="S209" i="9"/>
  <c r="I209" i="9"/>
  <c r="S208" i="9"/>
  <c r="I208" i="9"/>
  <c r="S207" i="9"/>
  <c r="I207" i="9"/>
  <c r="S206" i="9"/>
  <c r="I206" i="9"/>
  <c r="S205" i="9"/>
  <c r="I205" i="9"/>
  <c r="S204" i="9"/>
  <c r="I204" i="9"/>
  <c r="S203" i="9"/>
  <c r="I203" i="9"/>
  <c r="S202" i="9"/>
  <c r="I202" i="9"/>
  <c r="S201" i="9"/>
  <c r="I201" i="9"/>
  <c r="S200" i="9"/>
  <c r="I200" i="9"/>
  <c r="S199" i="9"/>
  <c r="I199" i="9"/>
  <c r="S198" i="9"/>
  <c r="I198" i="9"/>
  <c r="S197" i="9"/>
  <c r="I197" i="9"/>
  <c r="S196" i="9"/>
  <c r="I196" i="9"/>
  <c r="S195" i="9"/>
  <c r="I195" i="9"/>
  <c r="S194" i="9"/>
  <c r="I194" i="9"/>
  <c r="S193" i="9"/>
  <c r="I193" i="9"/>
  <c r="S192" i="9"/>
  <c r="I192" i="9"/>
  <c r="S191" i="9"/>
  <c r="I191" i="9"/>
  <c r="S190" i="9"/>
  <c r="I190" i="9"/>
  <c r="S189" i="9"/>
  <c r="I189" i="9"/>
  <c r="S188" i="9"/>
  <c r="I188" i="9"/>
  <c r="S187" i="9"/>
  <c r="I187" i="9"/>
  <c r="S186" i="9"/>
  <c r="I186" i="9"/>
  <c r="S185" i="9"/>
  <c r="I185" i="9"/>
  <c r="S184" i="9"/>
  <c r="I184" i="9"/>
  <c r="S183" i="9"/>
  <c r="I183" i="9"/>
  <c r="S182" i="9"/>
  <c r="I182" i="9"/>
  <c r="S181" i="9"/>
  <c r="I181" i="9"/>
  <c r="S180" i="9"/>
  <c r="I180" i="9"/>
  <c r="S179" i="9"/>
  <c r="I179" i="9"/>
  <c r="S178" i="9"/>
  <c r="I178" i="9"/>
  <c r="S177" i="9"/>
  <c r="I177" i="9"/>
  <c r="S176" i="9"/>
  <c r="I176" i="9"/>
  <c r="S175" i="9"/>
  <c r="I175" i="9"/>
  <c r="S174" i="9"/>
  <c r="I174" i="9"/>
  <c r="S173" i="9"/>
  <c r="I173" i="9"/>
  <c r="S172" i="9"/>
  <c r="I172" i="9"/>
  <c r="S171" i="9"/>
  <c r="I171" i="9"/>
  <c r="S170" i="9"/>
  <c r="I170" i="9"/>
  <c r="S169" i="9"/>
  <c r="I169" i="9"/>
  <c r="S168" i="9"/>
  <c r="I168" i="9"/>
  <c r="S167" i="9"/>
  <c r="I167" i="9"/>
  <c r="S166" i="9"/>
  <c r="I166" i="9"/>
  <c r="S165" i="9"/>
  <c r="I165" i="9"/>
  <c r="S164" i="9"/>
  <c r="I164" i="9"/>
  <c r="S163" i="9"/>
  <c r="I163" i="9"/>
  <c r="S162" i="9"/>
  <c r="I162" i="9"/>
  <c r="S161" i="9"/>
  <c r="I161" i="9"/>
  <c r="S160" i="9"/>
  <c r="I160" i="9"/>
  <c r="S159" i="9"/>
  <c r="I159" i="9"/>
  <c r="S158" i="9"/>
  <c r="I158" i="9"/>
  <c r="S157" i="9"/>
  <c r="I157" i="9"/>
  <c r="S156" i="9"/>
  <c r="I156" i="9"/>
  <c r="S155" i="9"/>
  <c r="I155" i="9"/>
  <c r="S154" i="9"/>
  <c r="I154" i="9"/>
  <c r="S153" i="9"/>
  <c r="I153" i="9"/>
  <c r="S152" i="9"/>
  <c r="I152" i="9"/>
  <c r="S151" i="9"/>
  <c r="I151" i="9"/>
  <c r="S150" i="9"/>
  <c r="I150" i="9"/>
  <c r="S149" i="9"/>
  <c r="I149" i="9"/>
  <c r="S148" i="9"/>
  <c r="I148" i="9"/>
  <c r="S147" i="9"/>
  <c r="I147" i="9"/>
  <c r="S146" i="9"/>
  <c r="I146" i="9"/>
  <c r="S145" i="9"/>
  <c r="I145" i="9"/>
  <c r="S144" i="9"/>
  <c r="I144" i="9"/>
  <c r="S143" i="9"/>
  <c r="I143" i="9"/>
  <c r="S142" i="9"/>
  <c r="I142" i="9"/>
  <c r="S141" i="9"/>
  <c r="I141" i="9"/>
  <c r="S140" i="9"/>
  <c r="I140" i="9"/>
  <c r="S139" i="9"/>
  <c r="I139" i="9"/>
  <c r="S138" i="9"/>
  <c r="I138" i="9"/>
  <c r="S137" i="9"/>
  <c r="I137" i="9"/>
  <c r="S136" i="9"/>
  <c r="I136" i="9"/>
  <c r="S135" i="9"/>
  <c r="I135" i="9"/>
  <c r="S134" i="9"/>
  <c r="I134" i="9"/>
  <c r="S133" i="9"/>
  <c r="I133" i="9"/>
  <c r="S132" i="9"/>
  <c r="I132" i="9"/>
  <c r="S131" i="9"/>
  <c r="I131" i="9"/>
  <c r="S130" i="9"/>
  <c r="I130" i="9"/>
  <c r="S129" i="9"/>
  <c r="I129" i="9"/>
  <c r="S128" i="9"/>
  <c r="I128" i="9"/>
  <c r="S127" i="9"/>
  <c r="I127" i="9"/>
  <c r="S126" i="9"/>
  <c r="I126" i="9"/>
  <c r="S125" i="9"/>
  <c r="I125" i="9"/>
  <c r="S124" i="9"/>
  <c r="I124" i="9"/>
  <c r="S123" i="9"/>
  <c r="I123" i="9"/>
  <c r="S122" i="9"/>
  <c r="I122" i="9"/>
  <c r="S121" i="9"/>
  <c r="I121" i="9"/>
  <c r="S120" i="9"/>
  <c r="I120" i="9"/>
  <c r="S119" i="9"/>
  <c r="I119" i="9"/>
  <c r="S118" i="9"/>
  <c r="I118" i="9"/>
  <c r="S117" i="9"/>
  <c r="I117" i="9"/>
  <c r="S116" i="9"/>
  <c r="I116" i="9"/>
  <c r="S115" i="9"/>
  <c r="I115" i="9"/>
  <c r="S114" i="9"/>
  <c r="I114" i="9"/>
  <c r="S113" i="9"/>
  <c r="I113" i="9"/>
  <c r="S112" i="9"/>
  <c r="I112" i="9"/>
  <c r="S111" i="9"/>
  <c r="I111" i="9"/>
  <c r="S110" i="9"/>
  <c r="I110" i="9"/>
  <c r="S109" i="9"/>
  <c r="I109" i="9"/>
  <c r="S108" i="9"/>
  <c r="I108" i="9"/>
  <c r="S107" i="9"/>
  <c r="I107" i="9"/>
  <c r="S106" i="9"/>
  <c r="I106" i="9"/>
  <c r="S105" i="9"/>
  <c r="I105" i="9"/>
  <c r="S104" i="9"/>
  <c r="I104" i="9"/>
  <c r="S103" i="9"/>
  <c r="I103" i="9"/>
  <c r="S102" i="9"/>
  <c r="I102" i="9"/>
  <c r="S101" i="9"/>
  <c r="I101" i="9"/>
  <c r="S100" i="9"/>
  <c r="I100" i="9"/>
  <c r="S99" i="9"/>
  <c r="I99" i="9"/>
  <c r="S98" i="9"/>
  <c r="I98" i="9"/>
  <c r="S97" i="9"/>
  <c r="I97" i="9"/>
  <c r="S96" i="9"/>
  <c r="I96" i="9"/>
  <c r="S95" i="9"/>
  <c r="I95" i="9"/>
  <c r="S94" i="9"/>
  <c r="I94" i="9"/>
  <c r="S93" i="9"/>
  <c r="I93" i="9"/>
  <c r="S92" i="9"/>
  <c r="I92" i="9"/>
  <c r="S91" i="9"/>
  <c r="I91" i="9"/>
  <c r="S90" i="9"/>
  <c r="I90" i="9"/>
  <c r="S89" i="9"/>
  <c r="I89" i="9"/>
  <c r="S88" i="9"/>
  <c r="I88" i="9"/>
  <c r="S87" i="9"/>
  <c r="I87" i="9"/>
  <c r="S86" i="9"/>
  <c r="I86" i="9"/>
  <c r="S85" i="9"/>
  <c r="I85" i="9"/>
  <c r="S84" i="9"/>
  <c r="I84" i="9"/>
  <c r="S83" i="9"/>
  <c r="I83" i="9"/>
  <c r="S82" i="9"/>
  <c r="I82" i="9"/>
  <c r="S81" i="9"/>
  <c r="I81" i="9"/>
  <c r="S80" i="9"/>
  <c r="I80" i="9"/>
  <c r="S79" i="9"/>
  <c r="I79" i="9"/>
  <c r="S78" i="9"/>
  <c r="I78" i="9"/>
  <c r="S77" i="9"/>
  <c r="I77" i="9"/>
  <c r="S76" i="9"/>
  <c r="I76" i="9"/>
  <c r="S75" i="9"/>
  <c r="I75" i="9"/>
  <c r="S74" i="9"/>
  <c r="I74" i="9"/>
  <c r="S73" i="9"/>
  <c r="I73" i="9"/>
  <c r="S72" i="9"/>
  <c r="I72" i="9"/>
  <c r="S71" i="9"/>
  <c r="I71" i="9"/>
  <c r="S70" i="9"/>
  <c r="I70" i="9"/>
  <c r="S69" i="9"/>
  <c r="I69" i="9"/>
  <c r="S68" i="9"/>
  <c r="I68" i="9"/>
  <c r="S67" i="9"/>
  <c r="I67" i="9"/>
  <c r="S66" i="9"/>
  <c r="I66" i="9"/>
  <c r="S65" i="9"/>
  <c r="I65" i="9"/>
  <c r="S64" i="9"/>
  <c r="I64" i="9"/>
  <c r="S63" i="9"/>
  <c r="I63" i="9"/>
  <c r="S62" i="9"/>
  <c r="I62" i="9"/>
  <c r="S61" i="9"/>
  <c r="I61" i="9"/>
  <c r="S60" i="9"/>
  <c r="I60" i="9"/>
  <c r="S59" i="9"/>
  <c r="I59" i="9"/>
  <c r="S58" i="9"/>
  <c r="I58" i="9"/>
  <c r="S57" i="9"/>
  <c r="I57" i="9"/>
  <c r="S56" i="9"/>
  <c r="I56" i="9"/>
  <c r="S55" i="9"/>
  <c r="I55" i="9"/>
  <c r="S54" i="9"/>
  <c r="I54" i="9"/>
  <c r="S53" i="9"/>
  <c r="I53" i="9"/>
  <c r="S52" i="9"/>
  <c r="I52" i="9"/>
  <c r="S51" i="9"/>
  <c r="I51" i="9"/>
  <c r="S50" i="9"/>
  <c r="I50" i="9"/>
  <c r="S49" i="9"/>
  <c r="I49" i="9"/>
  <c r="S48" i="9"/>
  <c r="I48" i="9"/>
  <c r="S47" i="9"/>
  <c r="I47" i="9"/>
  <c r="S46" i="9"/>
  <c r="I46" i="9"/>
  <c r="S45" i="9"/>
  <c r="I45" i="9"/>
  <c r="S44" i="9"/>
  <c r="I44" i="9"/>
  <c r="S43" i="9"/>
  <c r="I43" i="9"/>
  <c r="S42" i="9"/>
  <c r="I42" i="9"/>
  <c r="S41" i="9"/>
  <c r="I41" i="9"/>
  <c r="S40" i="9"/>
  <c r="I40" i="9"/>
  <c r="S39" i="9"/>
  <c r="I39" i="9"/>
  <c r="S38" i="9"/>
  <c r="I38" i="9"/>
  <c r="S37" i="9"/>
  <c r="I37" i="9"/>
  <c r="S36" i="9"/>
  <c r="I36" i="9"/>
  <c r="S35" i="9"/>
  <c r="I35" i="9"/>
  <c r="S34" i="9"/>
  <c r="I34" i="9"/>
  <c r="S33" i="9"/>
  <c r="I33" i="9"/>
  <c r="S32" i="9"/>
  <c r="I32" i="9"/>
  <c r="S31" i="9"/>
  <c r="I31" i="9"/>
  <c r="S30" i="9"/>
  <c r="I30" i="9"/>
  <c r="S29" i="9"/>
  <c r="I29" i="9"/>
  <c r="S28" i="9"/>
  <c r="I28" i="9"/>
  <c r="S27" i="9"/>
  <c r="I27" i="9"/>
  <c r="S26" i="9"/>
  <c r="I26" i="9"/>
  <c r="S25" i="9"/>
  <c r="I25" i="9"/>
  <c r="S24" i="9"/>
  <c r="I24" i="9"/>
  <c r="S23" i="9"/>
  <c r="I23" i="9"/>
  <c r="S22" i="9"/>
  <c r="I22" i="9"/>
  <c r="S21" i="9"/>
  <c r="I21" i="9"/>
  <c r="S20" i="9"/>
  <c r="I20" i="9"/>
  <c r="S19" i="9"/>
  <c r="I19" i="9"/>
  <c r="S18" i="9"/>
  <c r="I18" i="9"/>
  <c r="S17" i="9"/>
  <c r="I17" i="9"/>
  <c r="S16" i="9"/>
  <c r="I16" i="9"/>
  <c r="S15" i="9"/>
  <c r="I15" i="9"/>
  <c r="S14" i="9"/>
  <c r="I14" i="9"/>
  <c r="S13" i="9"/>
  <c r="I13" i="9"/>
  <c r="S12" i="9"/>
  <c r="I12" i="9"/>
  <c r="S11" i="9"/>
  <c r="I11" i="9"/>
  <c r="S10" i="9"/>
  <c r="I10" i="9"/>
  <c r="S9" i="9"/>
  <c r="I9" i="9"/>
  <c r="F11" i="8"/>
  <c r="J11" i="8" s="1"/>
  <c r="F10" i="8"/>
  <c r="F8" i="8"/>
  <c r="J8" i="8" l="1"/>
  <c r="J12" i="8" s="1"/>
  <c r="F12" i="8"/>
  <c r="K22" i="9" l="1"/>
  <c r="K34" i="9"/>
  <c r="K46" i="9"/>
  <c r="K58" i="9"/>
  <c r="K70" i="9"/>
  <c r="K82" i="9"/>
  <c r="K94" i="9"/>
  <c r="K106" i="9"/>
  <c r="K118" i="9"/>
  <c r="K130" i="9"/>
  <c r="K142" i="9"/>
  <c r="K154" i="9"/>
  <c r="K166" i="9"/>
  <c r="K178" i="9"/>
  <c r="K190" i="9"/>
  <c r="K202" i="9"/>
  <c r="K214" i="9"/>
  <c r="K226" i="9"/>
  <c r="K238" i="9"/>
  <c r="K250" i="9"/>
  <c r="K262" i="9"/>
  <c r="K274" i="9"/>
  <c r="K286" i="9"/>
  <c r="K298" i="9"/>
  <c r="K310" i="9"/>
  <c r="K322" i="9"/>
  <c r="K334" i="9"/>
  <c r="K346" i="9"/>
  <c r="K358" i="9"/>
  <c r="K370" i="9"/>
  <c r="K382" i="9"/>
  <c r="K394" i="9"/>
  <c r="K406" i="9"/>
  <c r="K418" i="9"/>
  <c r="K430" i="9"/>
  <c r="K442" i="9"/>
  <c r="K454" i="9"/>
  <c r="K466" i="9"/>
  <c r="K478" i="9"/>
  <c r="K490" i="9"/>
  <c r="K502" i="9"/>
  <c r="K514" i="9"/>
  <c r="U10" i="9"/>
  <c r="U22" i="9"/>
  <c r="U34" i="9"/>
  <c r="U46" i="9"/>
  <c r="U58" i="9"/>
  <c r="U70" i="9"/>
  <c r="U82" i="9"/>
  <c r="U94" i="9"/>
  <c r="U106" i="9"/>
  <c r="U118" i="9"/>
  <c r="U130" i="9"/>
  <c r="U142" i="9"/>
  <c r="U154" i="9"/>
  <c r="U166" i="9"/>
  <c r="U178" i="9"/>
  <c r="U190" i="9"/>
  <c r="U202" i="9"/>
  <c r="U214" i="9"/>
  <c r="U226" i="9"/>
  <c r="U238" i="9"/>
  <c r="U250" i="9"/>
  <c r="U262" i="9"/>
  <c r="U274" i="9"/>
  <c r="U286" i="9"/>
  <c r="U298" i="9"/>
  <c r="U310" i="9"/>
  <c r="U322" i="9"/>
  <c r="U334" i="9"/>
  <c r="U346" i="9"/>
  <c r="U358" i="9"/>
  <c r="U370" i="9"/>
  <c r="U382" i="9"/>
  <c r="U394" i="9"/>
  <c r="U406" i="9"/>
  <c r="U418" i="9"/>
  <c r="U430" i="9"/>
  <c r="U442" i="9"/>
  <c r="U454" i="9"/>
  <c r="K11" i="9"/>
  <c r="K23" i="9"/>
  <c r="K35" i="9"/>
  <c r="K47" i="9"/>
  <c r="K59" i="9"/>
  <c r="K71" i="9"/>
  <c r="K83" i="9"/>
  <c r="K95" i="9"/>
  <c r="K107" i="9"/>
  <c r="K119" i="9"/>
  <c r="K131" i="9"/>
  <c r="K143" i="9"/>
  <c r="K155" i="9"/>
  <c r="K167" i="9"/>
  <c r="K179" i="9"/>
  <c r="K191" i="9"/>
  <c r="K203" i="9"/>
  <c r="K215" i="9"/>
  <c r="K227" i="9"/>
  <c r="K239" i="9"/>
  <c r="K251" i="9"/>
  <c r="K263" i="9"/>
  <c r="K275" i="9"/>
  <c r="K287" i="9"/>
  <c r="K299" i="9"/>
  <c r="K311" i="9"/>
  <c r="K323" i="9"/>
  <c r="K335" i="9"/>
  <c r="K347" i="9"/>
  <c r="K359" i="9"/>
  <c r="K371" i="9"/>
  <c r="K383" i="9"/>
  <c r="K395" i="9"/>
  <c r="K407" i="9"/>
  <c r="K419" i="9"/>
  <c r="K431" i="9"/>
  <c r="K443" i="9"/>
  <c r="K455" i="9"/>
  <c r="K467" i="9"/>
  <c r="K479" i="9"/>
  <c r="K491" i="9"/>
  <c r="K503" i="9"/>
  <c r="K515" i="9"/>
  <c r="U11" i="9"/>
  <c r="U23" i="9"/>
  <c r="U35" i="9"/>
  <c r="U47" i="9"/>
  <c r="U59" i="9"/>
  <c r="U71" i="9"/>
  <c r="U83" i="9"/>
  <c r="U95" i="9"/>
  <c r="U107" i="9"/>
  <c r="U119" i="9"/>
  <c r="U131" i="9"/>
  <c r="U143" i="9"/>
  <c r="U155" i="9"/>
  <c r="U167" i="9"/>
  <c r="U179" i="9"/>
  <c r="U191" i="9"/>
  <c r="U203" i="9"/>
  <c r="U215" i="9"/>
  <c r="U227" i="9"/>
  <c r="U239" i="9"/>
  <c r="U251" i="9"/>
  <c r="U263" i="9"/>
  <c r="U275" i="9"/>
  <c r="U287" i="9"/>
  <c r="U299" i="9"/>
  <c r="U311" i="9"/>
  <c r="U323" i="9"/>
  <c r="U335" i="9"/>
  <c r="U347" i="9"/>
  <c r="U359" i="9"/>
  <c r="U371" i="9"/>
  <c r="U383" i="9"/>
  <c r="U395" i="9"/>
  <c r="U407" i="9"/>
  <c r="U419" i="9"/>
  <c r="U431" i="9"/>
  <c r="U443" i="9"/>
  <c r="U455" i="9"/>
  <c r="U467" i="9"/>
  <c r="U479" i="9"/>
  <c r="U491" i="9"/>
  <c r="U503" i="9"/>
  <c r="K12" i="9"/>
  <c r="K24" i="9"/>
  <c r="K36" i="9"/>
  <c r="K48" i="9"/>
  <c r="K60" i="9"/>
  <c r="K72" i="9"/>
  <c r="K84" i="9"/>
  <c r="K96" i="9"/>
  <c r="K108" i="9"/>
  <c r="K120" i="9"/>
  <c r="K132" i="9"/>
  <c r="K144" i="9"/>
  <c r="K156" i="9"/>
  <c r="K168" i="9"/>
  <c r="K180" i="9"/>
  <c r="K192" i="9"/>
  <c r="K204" i="9"/>
  <c r="K216" i="9"/>
  <c r="K228" i="9"/>
  <c r="K240" i="9"/>
  <c r="K252" i="9"/>
  <c r="K264" i="9"/>
  <c r="K276" i="9"/>
  <c r="K288" i="9"/>
  <c r="K300" i="9"/>
  <c r="K312" i="9"/>
  <c r="K324" i="9"/>
  <c r="K336" i="9"/>
  <c r="K348" i="9"/>
  <c r="K360" i="9"/>
  <c r="K372" i="9"/>
  <c r="K384" i="9"/>
  <c r="K396" i="9"/>
  <c r="K408" i="9"/>
  <c r="K420" i="9"/>
  <c r="K432" i="9"/>
  <c r="K444" i="9"/>
  <c r="K456" i="9"/>
  <c r="K468" i="9"/>
  <c r="K480" i="9"/>
  <c r="K492" i="9"/>
  <c r="K504" i="9"/>
  <c r="K516" i="9"/>
  <c r="U12" i="9"/>
  <c r="U24" i="9"/>
  <c r="U36" i="9"/>
  <c r="U48" i="9"/>
  <c r="U60" i="9"/>
  <c r="U72" i="9"/>
  <c r="U84" i="9"/>
  <c r="U96" i="9"/>
  <c r="U108" i="9"/>
  <c r="U120" i="9"/>
  <c r="U132" i="9"/>
  <c r="U144" i="9"/>
  <c r="U156" i="9"/>
  <c r="U168" i="9"/>
  <c r="U180" i="9"/>
  <c r="U192" i="9"/>
  <c r="U204" i="9"/>
  <c r="U216" i="9"/>
  <c r="U228" i="9"/>
  <c r="U240" i="9"/>
  <c r="U252" i="9"/>
  <c r="U264" i="9"/>
  <c r="U276" i="9"/>
  <c r="U288" i="9"/>
  <c r="U300" i="9"/>
  <c r="U312" i="9"/>
  <c r="U324" i="9"/>
  <c r="U336" i="9"/>
  <c r="U348" i="9"/>
  <c r="U360" i="9"/>
  <c r="U372" i="9"/>
  <c r="U384" i="9"/>
  <c r="U396" i="9"/>
  <c r="U408" i="9"/>
  <c r="U420" i="9"/>
  <c r="U432" i="9"/>
  <c r="U444" i="9"/>
  <c r="U456" i="9"/>
  <c r="U468" i="9"/>
  <c r="K13" i="9"/>
  <c r="K25" i="9"/>
  <c r="K37" i="9"/>
  <c r="K49" i="9"/>
  <c r="K61" i="9"/>
  <c r="K73" i="9"/>
  <c r="K85" i="9"/>
  <c r="K97" i="9"/>
  <c r="K109" i="9"/>
  <c r="K121" i="9"/>
  <c r="K133" i="9"/>
  <c r="K145" i="9"/>
  <c r="K157" i="9"/>
  <c r="K169" i="9"/>
  <c r="K181" i="9"/>
  <c r="K193" i="9"/>
  <c r="K205" i="9"/>
  <c r="K217" i="9"/>
  <c r="K229" i="9"/>
  <c r="K241" i="9"/>
  <c r="K253" i="9"/>
  <c r="K265" i="9"/>
  <c r="K277" i="9"/>
  <c r="K289" i="9"/>
  <c r="K301" i="9"/>
  <c r="K313" i="9"/>
  <c r="K325" i="9"/>
  <c r="K337" i="9"/>
  <c r="K349" i="9"/>
  <c r="K361" i="9"/>
  <c r="K373" i="9"/>
  <c r="K385" i="9"/>
  <c r="K397" i="9"/>
  <c r="K409" i="9"/>
  <c r="K421" i="9"/>
  <c r="K433" i="9"/>
  <c r="K445" i="9"/>
  <c r="K457" i="9"/>
  <c r="K469" i="9"/>
  <c r="K481" i="9"/>
  <c r="K493" i="9"/>
  <c r="K505" i="9"/>
  <c r="K517" i="9"/>
  <c r="U13" i="9"/>
  <c r="U25" i="9"/>
  <c r="U37" i="9"/>
  <c r="U49" i="9"/>
  <c r="U61" i="9"/>
  <c r="U73" i="9"/>
  <c r="U85" i="9"/>
  <c r="U97" i="9"/>
  <c r="U109" i="9"/>
  <c r="U121" i="9"/>
  <c r="U133" i="9"/>
  <c r="U145" i="9"/>
  <c r="U157" i="9"/>
  <c r="U169" i="9"/>
  <c r="U181" i="9"/>
  <c r="U193" i="9"/>
  <c r="U205" i="9"/>
  <c r="U217" i="9"/>
  <c r="U229" i="9"/>
  <c r="U241" i="9"/>
  <c r="U253" i="9"/>
  <c r="U265" i="9"/>
  <c r="U277" i="9"/>
  <c r="U289" i="9"/>
  <c r="U301" i="9"/>
  <c r="U313" i="9"/>
  <c r="U325" i="9"/>
  <c r="U337" i="9"/>
  <c r="U349" i="9"/>
  <c r="U361" i="9"/>
  <c r="U373" i="9"/>
  <c r="U385" i="9"/>
  <c r="U397" i="9"/>
  <c r="U409" i="9"/>
  <c r="U421" i="9"/>
  <c r="U433" i="9"/>
  <c r="U445" i="9"/>
  <c r="K14" i="9"/>
  <c r="K26" i="9"/>
  <c r="K38" i="9"/>
  <c r="K50" i="9"/>
  <c r="K62" i="9"/>
  <c r="K74" i="9"/>
  <c r="K86" i="9"/>
  <c r="K98" i="9"/>
  <c r="K110" i="9"/>
  <c r="K122" i="9"/>
  <c r="K134" i="9"/>
  <c r="K146" i="9"/>
  <c r="K158" i="9"/>
  <c r="K170" i="9"/>
  <c r="K182" i="9"/>
  <c r="K194" i="9"/>
  <c r="K206" i="9"/>
  <c r="K218" i="9"/>
  <c r="K230" i="9"/>
  <c r="K242" i="9"/>
  <c r="K254" i="9"/>
  <c r="K266" i="9"/>
  <c r="K278" i="9"/>
  <c r="K290" i="9"/>
  <c r="K302" i="9"/>
  <c r="K314" i="9"/>
  <c r="K326" i="9"/>
  <c r="K338" i="9"/>
  <c r="K350" i="9"/>
  <c r="K362" i="9"/>
  <c r="K374" i="9"/>
  <c r="K386" i="9"/>
  <c r="K398" i="9"/>
  <c r="K410" i="9"/>
  <c r="K422" i="9"/>
  <c r="K434" i="9"/>
  <c r="K446" i="9"/>
  <c r="K458" i="9"/>
  <c r="K470" i="9"/>
  <c r="K482" i="9"/>
  <c r="K494" i="9"/>
  <c r="K506" i="9"/>
  <c r="K518" i="9"/>
  <c r="U14" i="9"/>
  <c r="U26" i="9"/>
  <c r="U38" i="9"/>
  <c r="U50" i="9"/>
  <c r="U62" i="9"/>
  <c r="U74" i="9"/>
  <c r="U86" i="9"/>
  <c r="U98" i="9"/>
  <c r="U110" i="9"/>
  <c r="U122" i="9"/>
  <c r="U134" i="9"/>
  <c r="U146" i="9"/>
  <c r="U158" i="9"/>
  <c r="U170" i="9"/>
  <c r="U182" i="9"/>
  <c r="U194" i="9"/>
  <c r="U206" i="9"/>
  <c r="U218" i="9"/>
  <c r="U230" i="9"/>
  <c r="U242" i="9"/>
  <c r="U254" i="9"/>
  <c r="U266" i="9"/>
  <c r="U278" i="9"/>
  <c r="U290" i="9"/>
  <c r="U302" i="9"/>
  <c r="U314" i="9"/>
  <c r="U326" i="9"/>
  <c r="U338" i="9"/>
  <c r="U350" i="9"/>
  <c r="U362" i="9"/>
  <c r="U374" i="9"/>
  <c r="U386" i="9"/>
  <c r="U398" i="9"/>
  <c r="U410" i="9"/>
  <c r="U422" i="9"/>
  <c r="U434" i="9"/>
  <c r="U446" i="9"/>
  <c r="U458" i="9"/>
  <c r="U470" i="9"/>
  <c r="U482" i="9"/>
  <c r="U494" i="9"/>
  <c r="U506" i="9"/>
  <c r="K15" i="9"/>
  <c r="K27" i="9"/>
  <c r="K39" i="9"/>
  <c r="K51" i="9"/>
  <c r="K63" i="9"/>
  <c r="K75" i="9"/>
  <c r="K87" i="9"/>
  <c r="K99" i="9"/>
  <c r="K111" i="9"/>
  <c r="K123" i="9"/>
  <c r="K135" i="9"/>
  <c r="K147" i="9"/>
  <c r="K159" i="9"/>
  <c r="K171" i="9"/>
  <c r="K183" i="9"/>
  <c r="K195" i="9"/>
  <c r="K207" i="9"/>
  <c r="K219" i="9"/>
  <c r="K231" i="9"/>
  <c r="K243" i="9"/>
  <c r="K255" i="9"/>
  <c r="K267" i="9"/>
  <c r="K279" i="9"/>
  <c r="K291" i="9"/>
  <c r="K303" i="9"/>
  <c r="K315" i="9"/>
  <c r="K327" i="9"/>
  <c r="K339" i="9"/>
  <c r="K351" i="9"/>
  <c r="K363" i="9"/>
  <c r="K375" i="9"/>
  <c r="K387" i="9"/>
  <c r="K399" i="9"/>
  <c r="K411" i="9"/>
  <c r="K423" i="9"/>
  <c r="K435" i="9"/>
  <c r="K447" i="9"/>
  <c r="K459" i="9"/>
  <c r="K471" i="9"/>
  <c r="K483" i="9"/>
  <c r="K495" i="9"/>
  <c r="K507" i="9"/>
  <c r="K519" i="9"/>
  <c r="U15" i="9"/>
  <c r="U27" i="9"/>
  <c r="U39" i="9"/>
  <c r="U51" i="9"/>
  <c r="U63" i="9"/>
  <c r="U75" i="9"/>
  <c r="U87" i="9"/>
  <c r="U99" i="9"/>
  <c r="U111" i="9"/>
  <c r="U123" i="9"/>
  <c r="U135" i="9"/>
  <c r="U147" i="9"/>
  <c r="U159" i="9"/>
  <c r="U171" i="9"/>
  <c r="U183" i="9"/>
  <c r="U195" i="9"/>
  <c r="U207" i="9"/>
  <c r="U219" i="9"/>
  <c r="U231" i="9"/>
  <c r="U243" i="9"/>
  <c r="U255" i="9"/>
  <c r="U267" i="9"/>
  <c r="U279" i="9"/>
  <c r="U291" i="9"/>
  <c r="U303" i="9"/>
  <c r="U315" i="9"/>
  <c r="U327" i="9"/>
  <c r="U339" i="9"/>
  <c r="U351" i="9"/>
  <c r="U363" i="9"/>
  <c r="U375" i="9"/>
  <c r="U387" i="9"/>
  <c r="U399" i="9"/>
  <c r="U411" i="9"/>
  <c r="U423" i="9"/>
  <c r="U435" i="9"/>
  <c r="U447" i="9"/>
  <c r="U459" i="9"/>
  <c r="U471" i="9"/>
  <c r="U483" i="9"/>
  <c r="U495" i="9"/>
  <c r="U507" i="9"/>
  <c r="K16" i="9"/>
  <c r="K28" i="9"/>
  <c r="K40" i="9"/>
  <c r="K52" i="9"/>
  <c r="K64" i="9"/>
  <c r="K76" i="9"/>
  <c r="K88" i="9"/>
  <c r="K100" i="9"/>
  <c r="K112" i="9"/>
  <c r="K124" i="9"/>
  <c r="K136" i="9"/>
  <c r="K148" i="9"/>
  <c r="K160" i="9"/>
  <c r="K172" i="9"/>
  <c r="K184" i="9"/>
  <c r="K196" i="9"/>
  <c r="K208" i="9"/>
  <c r="K220" i="9"/>
  <c r="K232" i="9"/>
  <c r="K244" i="9"/>
  <c r="K256" i="9"/>
  <c r="K268" i="9"/>
  <c r="K280" i="9"/>
  <c r="K292" i="9"/>
  <c r="K304" i="9"/>
  <c r="K316" i="9"/>
  <c r="K328" i="9"/>
  <c r="K340" i="9"/>
  <c r="K352" i="9"/>
  <c r="K364" i="9"/>
  <c r="K376" i="9"/>
  <c r="K388" i="9"/>
  <c r="K400" i="9"/>
  <c r="K412" i="9"/>
  <c r="K424" i="9"/>
  <c r="K436" i="9"/>
  <c r="K448" i="9"/>
  <c r="K460" i="9"/>
  <c r="K472" i="9"/>
  <c r="K484" i="9"/>
  <c r="K496" i="9"/>
  <c r="K508" i="9"/>
  <c r="K520" i="9"/>
  <c r="U16" i="9"/>
  <c r="U28" i="9"/>
  <c r="U40" i="9"/>
  <c r="U52" i="9"/>
  <c r="U64" i="9"/>
  <c r="U76" i="9"/>
  <c r="U88" i="9"/>
  <c r="U100" i="9"/>
  <c r="U112" i="9"/>
  <c r="U124" i="9"/>
  <c r="U136" i="9"/>
  <c r="U148" i="9"/>
  <c r="U160" i="9"/>
  <c r="U172" i="9"/>
  <c r="U184" i="9"/>
  <c r="U196" i="9"/>
  <c r="U208" i="9"/>
  <c r="U220" i="9"/>
  <c r="U232" i="9"/>
  <c r="U244" i="9"/>
  <c r="U256" i="9"/>
  <c r="U268" i="9"/>
  <c r="U280" i="9"/>
  <c r="U292" i="9"/>
  <c r="U304" i="9"/>
  <c r="U316" i="9"/>
  <c r="U328" i="9"/>
  <c r="U340" i="9"/>
  <c r="U352" i="9"/>
  <c r="U364" i="9"/>
  <c r="U376" i="9"/>
  <c r="U388" i="9"/>
  <c r="U400" i="9"/>
  <c r="U412" i="9"/>
  <c r="U424" i="9"/>
  <c r="U436" i="9"/>
  <c r="U448" i="9"/>
  <c r="U460" i="9"/>
  <c r="U472" i="9"/>
  <c r="U484" i="9"/>
  <c r="U496" i="9"/>
  <c r="U508" i="9"/>
  <c r="K17" i="9"/>
  <c r="K29" i="9"/>
  <c r="K41" i="9"/>
  <c r="K53" i="9"/>
  <c r="K65" i="9"/>
  <c r="K77" i="9"/>
  <c r="K89" i="9"/>
  <c r="K101" i="9"/>
  <c r="K113" i="9"/>
  <c r="K125" i="9"/>
  <c r="K137" i="9"/>
  <c r="K149" i="9"/>
  <c r="K161" i="9"/>
  <c r="K173" i="9"/>
  <c r="K185" i="9"/>
  <c r="K197" i="9"/>
  <c r="K209" i="9"/>
  <c r="K221" i="9"/>
  <c r="K233" i="9"/>
  <c r="K245" i="9"/>
  <c r="K257" i="9"/>
  <c r="K269" i="9"/>
  <c r="K281" i="9"/>
  <c r="K293" i="9"/>
  <c r="K305" i="9"/>
  <c r="K317" i="9"/>
  <c r="K329" i="9"/>
  <c r="K341" i="9"/>
  <c r="K353" i="9"/>
  <c r="K365" i="9"/>
  <c r="K377" i="9"/>
  <c r="K389" i="9"/>
  <c r="K401" i="9"/>
  <c r="K413" i="9"/>
  <c r="K425" i="9"/>
  <c r="K437" i="9"/>
  <c r="K449" i="9"/>
  <c r="K461" i="9"/>
  <c r="K473" i="9"/>
  <c r="K485" i="9"/>
  <c r="K497" i="9"/>
  <c r="K509" i="9"/>
  <c r="K10" i="9"/>
  <c r="U17" i="9"/>
  <c r="U29" i="9"/>
  <c r="U41" i="9"/>
  <c r="U53" i="9"/>
  <c r="U65" i="9"/>
  <c r="U77" i="9"/>
  <c r="U89" i="9"/>
  <c r="U101" i="9"/>
  <c r="U113" i="9"/>
  <c r="U125" i="9"/>
  <c r="U137" i="9"/>
  <c r="U149" i="9"/>
  <c r="U161" i="9"/>
  <c r="U173" i="9"/>
  <c r="U185" i="9"/>
  <c r="U197" i="9"/>
  <c r="U209" i="9"/>
  <c r="U221" i="9"/>
  <c r="U233" i="9"/>
  <c r="U245" i="9"/>
  <c r="U257" i="9"/>
  <c r="U269" i="9"/>
  <c r="U281" i="9"/>
  <c r="U293" i="9"/>
  <c r="U305" i="9"/>
  <c r="U317" i="9"/>
  <c r="U329" i="9"/>
  <c r="U341" i="9"/>
  <c r="U353" i="9"/>
  <c r="U365" i="9"/>
  <c r="U377" i="9"/>
  <c r="U389" i="9"/>
  <c r="U401" i="9"/>
  <c r="U413" i="9"/>
  <c r="U425" i="9"/>
  <c r="U437" i="9"/>
  <c r="U449" i="9"/>
  <c r="K18" i="9"/>
  <c r="K30" i="9"/>
  <c r="K42" i="9"/>
  <c r="K54" i="9"/>
  <c r="K66" i="9"/>
  <c r="K78" i="9"/>
  <c r="K90" i="9"/>
  <c r="K102" i="9"/>
  <c r="K114" i="9"/>
  <c r="K126" i="9"/>
  <c r="K138" i="9"/>
  <c r="K150" i="9"/>
  <c r="K162" i="9"/>
  <c r="K174" i="9"/>
  <c r="K186" i="9"/>
  <c r="K198" i="9"/>
  <c r="K210" i="9"/>
  <c r="K222" i="9"/>
  <c r="K234" i="9"/>
  <c r="K246" i="9"/>
  <c r="K258" i="9"/>
  <c r="K270" i="9"/>
  <c r="K282" i="9"/>
  <c r="K294" i="9"/>
  <c r="K306" i="9"/>
  <c r="K318" i="9"/>
  <c r="K330" i="9"/>
  <c r="K342" i="9"/>
  <c r="K354" i="9"/>
  <c r="K366" i="9"/>
  <c r="K378" i="9"/>
  <c r="K390" i="9"/>
  <c r="K402" i="9"/>
  <c r="K414" i="9"/>
  <c r="K426" i="9"/>
  <c r="K438" i="9"/>
  <c r="K450" i="9"/>
  <c r="K462" i="9"/>
  <c r="K474" i="9"/>
  <c r="K486" i="9"/>
  <c r="K498" i="9"/>
  <c r="K510" i="9"/>
  <c r="K9" i="9"/>
  <c r="U18" i="9"/>
  <c r="U30" i="9"/>
  <c r="U42" i="9"/>
  <c r="U54" i="9"/>
  <c r="U66" i="9"/>
  <c r="U78" i="9"/>
  <c r="U90" i="9"/>
  <c r="U102" i="9"/>
  <c r="U114" i="9"/>
  <c r="U126" i="9"/>
  <c r="U138" i="9"/>
  <c r="U150" i="9"/>
  <c r="U162" i="9"/>
  <c r="U174" i="9"/>
  <c r="U186" i="9"/>
  <c r="U198" i="9"/>
  <c r="U210" i="9"/>
  <c r="U222" i="9"/>
  <c r="U234" i="9"/>
  <c r="U246" i="9"/>
  <c r="U258" i="9"/>
  <c r="U270" i="9"/>
  <c r="U282" i="9"/>
  <c r="U294" i="9"/>
  <c r="U306" i="9"/>
  <c r="U318" i="9"/>
  <c r="U330" i="9"/>
  <c r="U342" i="9"/>
  <c r="U354" i="9"/>
  <c r="U366" i="9"/>
  <c r="U378" i="9"/>
  <c r="U390" i="9"/>
  <c r="U402" i="9"/>
  <c r="U414" i="9"/>
  <c r="U426" i="9"/>
  <c r="U438" i="9"/>
  <c r="U450" i="9"/>
  <c r="U462" i="9"/>
  <c r="U474" i="9"/>
  <c r="U486" i="9"/>
  <c r="U498" i="9"/>
  <c r="K19" i="9"/>
  <c r="K31" i="9"/>
  <c r="K43" i="9"/>
  <c r="K55" i="9"/>
  <c r="K67" i="9"/>
  <c r="K79" i="9"/>
  <c r="K91" i="9"/>
  <c r="K103" i="9"/>
  <c r="K115" i="9"/>
  <c r="K127" i="9"/>
  <c r="K139" i="9"/>
  <c r="K151" i="9"/>
  <c r="K163" i="9"/>
  <c r="K175" i="9"/>
  <c r="K187" i="9"/>
  <c r="K199" i="9"/>
  <c r="K211" i="9"/>
  <c r="K223" i="9"/>
  <c r="K235" i="9"/>
  <c r="K247" i="9"/>
  <c r="K259" i="9"/>
  <c r="K271" i="9"/>
  <c r="K283" i="9"/>
  <c r="K295" i="9"/>
  <c r="K307" i="9"/>
  <c r="K319" i="9"/>
  <c r="K331" i="9"/>
  <c r="K343" i="9"/>
  <c r="K355" i="9"/>
  <c r="K367" i="9"/>
  <c r="K379" i="9"/>
  <c r="K391" i="9"/>
  <c r="K403" i="9"/>
  <c r="K415" i="9"/>
  <c r="K427" i="9"/>
  <c r="K439" i="9"/>
  <c r="K451" i="9"/>
  <c r="K463" i="9"/>
  <c r="K475" i="9"/>
  <c r="K487" i="9"/>
  <c r="K499" i="9"/>
  <c r="K511" i="9"/>
  <c r="U19" i="9"/>
  <c r="U31" i="9"/>
  <c r="U43" i="9"/>
  <c r="U55" i="9"/>
  <c r="U67" i="9"/>
  <c r="U79" i="9"/>
  <c r="U91" i="9"/>
  <c r="U103" i="9"/>
  <c r="U115" i="9"/>
  <c r="U127" i="9"/>
  <c r="U139" i="9"/>
  <c r="U151" i="9"/>
  <c r="U163" i="9"/>
  <c r="U175" i="9"/>
  <c r="U187" i="9"/>
  <c r="U199" i="9"/>
  <c r="U211" i="9"/>
  <c r="U223" i="9"/>
  <c r="U235" i="9"/>
  <c r="U247" i="9"/>
  <c r="U259" i="9"/>
  <c r="U271" i="9"/>
  <c r="U283" i="9"/>
  <c r="U295" i="9"/>
  <c r="U307" i="9"/>
  <c r="U319" i="9"/>
  <c r="U331" i="9"/>
  <c r="U343" i="9"/>
  <c r="U355" i="9"/>
  <c r="U367" i="9"/>
  <c r="U379" i="9"/>
  <c r="U391" i="9"/>
  <c r="U403" i="9"/>
  <c r="U415" i="9"/>
  <c r="U427" i="9"/>
  <c r="U439" i="9"/>
  <c r="U451" i="9"/>
  <c r="K20" i="9"/>
  <c r="K32" i="9"/>
  <c r="K44" i="9"/>
  <c r="K56" i="9"/>
  <c r="K68" i="9"/>
  <c r="K80" i="9"/>
  <c r="K92" i="9"/>
  <c r="K104" i="9"/>
  <c r="K116" i="9"/>
  <c r="K128" i="9"/>
  <c r="K140" i="9"/>
  <c r="K152" i="9"/>
  <c r="K164" i="9"/>
  <c r="K176" i="9"/>
  <c r="K188" i="9"/>
  <c r="K200" i="9"/>
  <c r="K212" i="9"/>
  <c r="K224" i="9"/>
  <c r="K236" i="9"/>
  <c r="K248" i="9"/>
  <c r="K260" i="9"/>
  <c r="K272" i="9"/>
  <c r="K284" i="9"/>
  <c r="K296" i="9"/>
  <c r="K308" i="9"/>
  <c r="K320" i="9"/>
  <c r="K332" i="9"/>
  <c r="K344" i="9"/>
  <c r="K356" i="9"/>
  <c r="K368" i="9"/>
  <c r="K380" i="9"/>
  <c r="K392" i="9"/>
  <c r="K404" i="9"/>
  <c r="K416" i="9"/>
  <c r="K428" i="9"/>
  <c r="K440" i="9"/>
  <c r="K452" i="9"/>
  <c r="K464" i="9"/>
  <c r="K476" i="9"/>
  <c r="K488" i="9"/>
  <c r="K500" i="9"/>
  <c r="K512" i="9"/>
  <c r="U20" i="9"/>
  <c r="U32" i="9"/>
  <c r="U44" i="9"/>
  <c r="U56" i="9"/>
  <c r="U68" i="9"/>
  <c r="U80" i="9"/>
  <c r="U92" i="9"/>
  <c r="U104" i="9"/>
  <c r="U116" i="9"/>
  <c r="U128" i="9"/>
  <c r="U140" i="9"/>
  <c r="U152" i="9"/>
  <c r="U164" i="9"/>
  <c r="U176" i="9"/>
  <c r="U188" i="9"/>
  <c r="U200" i="9"/>
  <c r="U212" i="9"/>
  <c r="U224" i="9"/>
  <c r="U236" i="9"/>
  <c r="U248" i="9"/>
  <c r="U260" i="9"/>
  <c r="U272" i="9"/>
  <c r="U284" i="9"/>
  <c r="U296" i="9"/>
  <c r="U308" i="9"/>
  <c r="U320" i="9"/>
  <c r="U332" i="9"/>
  <c r="U344" i="9"/>
  <c r="U356" i="9"/>
  <c r="U368" i="9"/>
  <c r="U380" i="9"/>
  <c r="U392" i="9"/>
  <c r="U404" i="9"/>
  <c r="U416" i="9"/>
  <c r="U428" i="9"/>
  <c r="U440" i="9"/>
  <c r="U452" i="9"/>
  <c r="U464" i="9"/>
  <c r="U476" i="9"/>
  <c r="U488" i="9"/>
  <c r="U500" i="9"/>
  <c r="K21" i="9"/>
  <c r="K33" i="9"/>
  <c r="K45" i="9"/>
  <c r="K57" i="9"/>
  <c r="K69" i="9"/>
  <c r="K81" i="9"/>
  <c r="K93" i="9"/>
  <c r="K105" i="9"/>
  <c r="K117" i="9"/>
  <c r="K129" i="9"/>
  <c r="K141" i="9"/>
  <c r="K153" i="9"/>
  <c r="K165" i="9"/>
  <c r="K177" i="9"/>
  <c r="K189" i="9"/>
  <c r="K201" i="9"/>
  <c r="K213" i="9"/>
  <c r="K225" i="9"/>
  <c r="K237" i="9"/>
  <c r="K249" i="9"/>
  <c r="K261" i="9"/>
  <c r="K273" i="9"/>
  <c r="K285" i="9"/>
  <c r="K297" i="9"/>
  <c r="K309" i="9"/>
  <c r="K321" i="9"/>
  <c r="K333" i="9"/>
  <c r="K345" i="9"/>
  <c r="K357" i="9"/>
  <c r="K369" i="9"/>
  <c r="K381" i="9"/>
  <c r="K393" i="9"/>
  <c r="K405" i="9"/>
  <c r="K417" i="9"/>
  <c r="K429" i="9"/>
  <c r="K441" i="9"/>
  <c r="K453" i="9"/>
  <c r="K465" i="9"/>
  <c r="K477" i="9"/>
  <c r="K489" i="9"/>
  <c r="K501" i="9"/>
  <c r="K513" i="9"/>
  <c r="U21" i="9"/>
  <c r="U33" i="9"/>
  <c r="U45" i="9"/>
  <c r="U57" i="9"/>
  <c r="U69" i="9"/>
  <c r="U81" i="9"/>
  <c r="U93" i="9"/>
  <c r="U105" i="9"/>
  <c r="U117" i="9"/>
  <c r="U129" i="9"/>
  <c r="U141" i="9"/>
  <c r="U153" i="9"/>
  <c r="U165" i="9"/>
  <c r="U177" i="9"/>
  <c r="U189" i="9"/>
  <c r="U201" i="9"/>
  <c r="U213" i="9"/>
  <c r="U225" i="9"/>
  <c r="U237" i="9"/>
  <c r="U249" i="9"/>
  <c r="U261" i="9"/>
  <c r="U273" i="9"/>
  <c r="U285" i="9"/>
  <c r="U297" i="9"/>
  <c r="U309" i="9"/>
  <c r="U321" i="9"/>
  <c r="U333" i="9"/>
  <c r="U345" i="9"/>
  <c r="U357" i="9"/>
  <c r="U369" i="9"/>
  <c r="U381" i="9"/>
  <c r="U393" i="9"/>
  <c r="U405" i="9"/>
  <c r="U417" i="9"/>
  <c r="U429" i="9"/>
  <c r="U441" i="9"/>
  <c r="U478" i="9"/>
  <c r="U502" i="9"/>
  <c r="U518" i="9"/>
  <c r="U489" i="9"/>
  <c r="U513" i="9"/>
  <c r="U501" i="9"/>
  <c r="U480" i="9"/>
  <c r="U504" i="9"/>
  <c r="U519" i="9"/>
  <c r="U487" i="9"/>
  <c r="U512" i="9"/>
  <c r="U514" i="9"/>
  <c r="U499" i="9"/>
  <c r="U453" i="9"/>
  <c r="U481" i="9"/>
  <c r="U505" i="9"/>
  <c r="U520" i="9"/>
  <c r="U511" i="9"/>
  <c r="U457" i="9"/>
  <c r="U485" i="9"/>
  <c r="U509" i="9"/>
  <c r="U9" i="9"/>
  <c r="U521" i="9" s="1"/>
  <c r="U497" i="9"/>
  <c r="U461" i="9"/>
  <c r="U510" i="9"/>
  <c r="U516" i="9"/>
  <c r="U463" i="9"/>
  <c r="U475" i="9"/>
  <c r="U465" i="9"/>
  <c r="U490" i="9"/>
  <c r="U517" i="9"/>
  <c r="U466" i="9"/>
  <c r="U492" i="9"/>
  <c r="U469" i="9"/>
  <c r="U493" i="9"/>
  <c r="U473" i="9"/>
  <c r="U515" i="9"/>
  <c r="U477" i="9"/>
  <c r="H10" i="8"/>
  <c r="H9" i="8"/>
  <c r="H11" i="8"/>
  <c r="H8" i="8"/>
  <c r="H12" i="8" s="1"/>
  <c r="K521" i="9" l="1"/>
</calcChain>
</file>

<file path=xl/sharedStrings.xml><?xml version="1.0" encoding="utf-8"?>
<sst xmlns="http://schemas.openxmlformats.org/spreadsheetml/2006/main" count="3287" uniqueCount="824">
  <si>
    <t>صندوق سهامی حفظ ارزش دماوند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</si>
  <si>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</si>
  <si>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</si>
  <si>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</si>
  <si>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</si>
  <si>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</si>
  <si>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</si>
  <si>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</si>
  <si>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</si>
  <si>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</si>
  <si>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</si>
  <si>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</si>
  <si>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</si>
  <si>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</si>
  <si>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</si>
  <si>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</si>
  <si>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</si>
  <si>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</si>
  <si>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</si>
  <si>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آهن و فولاد غدیر ایرانیان</t>
  </si>
  <si>
    <t>اختیارخ آساس-40000-14031030</t>
  </si>
  <si>
    <t>اختیارخ آساس-40000-14031226</t>
  </si>
  <si>
    <t>اختیارخ آساس-45000-14031226</t>
  </si>
  <si>
    <t>اختیارخ اهرم-18000-1403/09/28</t>
  </si>
  <si>
    <t>اختیارخ توان-17000-14031002</t>
  </si>
  <si>
    <t>اختیارخ توان-18000-14031002</t>
  </si>
  <si>
    <t>اختیارخ توان-19000-14031002</t>
  </si>
  <si>
    <t>اختیارخ خودرو-2400-1403/11/03</t>
  </si>
  <si>
    <t>اختیارخ رویین-11000-14031030</t>
  </si>
  <si>
    <t>اختیارخ رویین-11000-14031226</t>
  </si>
  <si>
    <t>اختیارخ شتاب-10000-1403/10/12</t>
  </si>
  <si>
    <t>اختیارخ شتاب-8000-1403/09/14</t>
  </si>
  <si>
    <t>اختیارخ شتاب-8000-1403/10/12</t>
  </si>
  <si>
    <t>اختیارخ شستا-850-1403/09/14</t>
  </si>
  <si>
    <t>اختیارخ فصبا-3000-14030918</t>
  </si>
  <si>
    <t>اختیارخ فصبا-3200-14030918</t>
  </si>
  <si>
    <t>اختیارخ فصبا-3400-14030918</t>
  </si>
  <si>
    <t>اختیارخ فصبا-3400-14031114</t>
  </si>
  <si>
    <t>اختیارخ فصبا-4000-14031114</t>
  </si>
  <si>
    <t>اختیارف خودرو-2400-1403/09/07</t>
  </si>
  <si>
    <t>اختیارف رویین-12000-14031226</t>
  </si>
  <si>
    <t>ایران خودرو دیزل</t>
  </si>
  <si>
    <t>ایران‌ خودرو</t>
  </si>
  <si>
    <t>بانک تجارت</t>
  </si>
  <si>
    <t>بانک صادرات ایران</t>
  </si>
  <si>
    <t>بانک ملت</t>
  </si>
  <si>
    <t>بیمه اتکایی ایران معین</t>
  </si>
  <si>
    <t>بین المللی توسعه ص. معادن غدیر</t>
  </si>
  <si>
    <t>پالایش نفت اصفهان</t>
  </si>
  <si>
    <t>تامین سرمایه دماوند</t>
  </si>
  <si>
    <t>داده گسترعصرنوین-های وب</t>
  </si>
  <si>
    <t>ذوب آهن اصفهان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</si>
  <si>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</si>
  <si>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</si>
  <si>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</si>
  <si>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</si>
  <si>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</si>
  <si>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</si>
  <si>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فولاد مبارکه اصفهان</t>
  </si>
  <si>
    <t>گروه‌صنعتی‌سپاهان‌</t>
  </si>
  <si>
    <t>گواهي سپرده کالايي شمش طلا</t>
  </si>
  <si>
    <t>ملی‌ صنایع‌ مس‌ ایران‌</t>
  </si>
  <si>
    <t>نورایستا پلاستیک</t>
  </si>
  <si>
    <t>دانش بنیان پویا نیرو</t>
  </si>
  <si>
    <t>اختیارخ وبملت-2600-1403/09/28</t>
  </si>
  <si>
    <t>اختیارخ وبملت-2400-1403/09/28</t>
  </si>
  <si>
    <t>تولیدی برنا باطری</t>
  </si>
  <si>
    <t>اختیارخ وبصادر-2200-1403/09/21</t>
  </si>
  <si>
    <t>اختیارخ شتاب-12000-1403/10/12</t>
  </si>
  <si>
    <t>گروه سرمایه گذاری سپهر صادرات</t>
  </si>
  <si>
    <t>اختیارخ شپنا-4000-1403/12/08</t>
  </si>
  <si>
    <t>کانی کربن طبس</t>
  </si>
  <si>
    <t>اختیارخ آساس-45000-14031030</t>
  </si>
  <si>
    <t>اختیارف خودرو-2800-1403/10/05</t>
  </si>
  <si>
    <t>بهار رز عالیس چناران</t>
  </si>
  <si>
    <t>اختیارخ رویین-9000-14031030</t>
  </si>
  <si>
    <t>اختیارخ رویین-9500-14031030</t>
  </si>
  <si>
    <t>اختیارخ رویین-10000-14031030</t>
  </si>
  <si>
    <t>گسترش سوخت سبززاگرس(سهامی عام)</t>
  </si>
  <si>
    <t>اختیارف خودرو-3000-1403/10/05</t>
  </si>
  <si>
    <t>اختیارخ خودرو-2800-1403/09/07</t>
  </si>
  <si>
    <t>اختیارخ خودرو-3000-1403/09/07</t>
  </si>
  <si>
    <t>اختیارخ شستا-950-1403/09/14</t>
  </si>
  <si>
    <t>اختیارخ شستا-1050-1403/09/14</t>
  </si>
  <si>
    <t>اختیارخ جهش-10000-1403/10/12</t>
  </si>
  <si>
    <t>اختیارخ خودرو-2200-1403/10/05</t>
  </si>
  <si>
    <t>ح. گسترش سوخت سبززاگرس(س. عام)</t>
  </si>
  <si>
    <t>اختیارخ رویین-12000-14031226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</si>
  <si>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</si>
  <si>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</si>
  <si>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</si>
  <si>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</si>
  <si>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</si>
  <si>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</si>
  <si>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</si>
  <si>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</si>
  <si>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</si>
  <si>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خودرو-2800-1403/10/05</t>
  </si>
  <si>
    <t>اختیار خرید</t>
  </si>
  <si>
    <t>موقعیت فروش</t>
  </si>
  <si>
    <t>-</t>
  </si>
  <si>
    <t>1403/10/05</t>
  </si>
  <si>
    <t>اختیارخ شستا-600-1404/01/20</t>
  </si>
  <si>
    <t>1404/01/20</t>
  </si>
  <si>
    <t>اختیارخ وتجارت-1500-1403/10/19</t>
  </si>
  <si>
    <t>1403/10/19</t>
  </si>
  <si>
    <t>اختیارخ وبملت-2400-1403/11/24</t>
  </si>
  <si>
    <t>1403/11/24</t>
  </si>
  <si>
    <t>اختیارخ خودرو-2000-1403/10/05</t>
  </si>
  <si>
    <t>اختیارخ خودرو-3000-1403/12/01</t>
  </si>
  <si>
    <t>1403/12/01</t>
  </si>
  <si>
    <t>اختیارخ کرمان-850-14031016</t>
  </si>
  <si>
    <t>1403/10/16</t>
  </si>
  <si>
    <t>اختیارخ وتجارت-1700-1403/10/19</t>
  </si>
  <si>
    <t>اختیارخ خودرو-2600-1403/12/01</t>
  </si>
  <si>
    <t>اختیارخ وبملت-1900-1403/09/28</t>
  </si>
  <si>
    <t>1403/09/28</t>
  </si>
  <si>
    <t>اختیارخ فولاد-4500-1403/09/21</t>
  </si>
  <si>
    <t>1403/09/21</t>
  </si>
  <si>
    <t>اختیارخ خودرو-2800-1403/11/03</t>
  </si>
  <si>
    <t>1403/11/03</t>
  </si>
  <si>
    <t>اختیارف رویین-11000-14031226</t>
  </si>
  <si>
    <t>اختیار فروش</t>
  </si>
  <si>
    <t>1403/12/26</t>
  </si>
  <si>
    <t>اختیارخ وبصادر-1800-1403/09/21</t>
  </si>
  <si>
    <t>1403/10/30</t>
  </si>
  <si>
    <t>موقعیت خرید</t>
  </si>
  <si>
    <t>اختیارخ خساپا-2600-1403/10/26</t>
  </si>
  <si>
    <t>1403/10/26</t>
  </si>
  <si>
    <t>اختیارخ فصبا-3600-14031114</t>
  </si>
  <si>
    <t>1403/11/14</t>
  </si>
  <si>
    <t>اختیارخ وبصادر-1900-1403/11/17</t>
  </si>
  <si>
    <t>1403/11/17</t>
  </si>
  <si>
    <t>اختیارخ وبملت-2200-1403/09/28</t>
  </si>
  <si>
    <t>اختیارخ وبملت-1800-1403/09/28</t>
  </si>
  <si>
    <t>اختیارخ فصبا-3800-14031114</t>
  </si>
  <si>
    <t>اختیارخ شپنا-3500-1403/10/12</t>
  </si>
  <si>
    <t>1403/10/12</t>
  </si>
  <si>
    <t>اختیارخ شستا-650-1403/09/14</t>
  </si>
  <si>
    <t>1403/09/14</t>
  </si>
  <si>
    <t>اختیارخ خودرو-2000-1404/01/06</t>
  </si>
  <si>
    <t>1404/01/06</t>
  </si>
  <si>
    <t>اختیارخ شستا-750-1403/12/08</t>
  </si>
  <si>
    <t>1403/12/08</t>
  </si>
  <si>
    <t>اختیارخ ذوب-500-1403/11/24</t>
  </si>
  <si>
    <t>اختیارخ شستا-850-1403/10/12</t>
  </si>
  <si>
    <t>اختیارخ وبملت-1900-1403/11/24</t>
  </si>
  <si>
    <t>اختیارخ خودرو-2200-1403/11/03</t>
  </si>
  <si>
    <t>اختیارخ شستا-550-1403/09/14</t>
  </si>
  <si>
    <t>اختیارخ خودرو-2800-1403/12/01</t>
  </si>
  <si>
    <t>اختیارخ شستا-1250-1403/10/12</t>
  </si>
  <si>
    <t>اختیارخ وبصادر-1500-1403/11/17</t>
  </si>
  <si>
    <t>اختیارخ شستا-650-1403/11/10</t>
  </si>
  <si>
    <t>1403/11/10</t>
  </si>
  <si>
    <t>اختیارخ خودرو-2400-1403/10/05</t>
  </si>
  <si>
    <t>اختیارخ خودرو-2400-1403/12/01</t>
  </si>
  <si>
    <t>اختیارخ شستا-1050-1403/11/10</t>
  </si>
  <si>
    <t>اختیارخ وبصادر-1800-1403/11/17</t>
  </si>
  <si>
    <t>اختیارخ شستا-1050-1403/10/12</t>
  </si>
  <si>
    <t>اختیارخ وبصادر-1600-1403/09/21</t>
  </si>
  <si>
    <t>اختیارخ وتجارت-1400-1403/10/19</t>
  </si>
  <si>
    <t>اختیارخ خودرو-1900-1403/10/05</t>
  </si>
  <si>
    <t>اختیارخ خودرو-2000-1403/09/07</t>
  </si>
  <si>
    <t>1403/09/07</t>
  </si>
  <si>
    <t>اختیارخ شتاب-9000-1403/09/14</t>
  </si>
  <si>
    <t>اختیارخ خودرو-3000-1403/10/05</t>
  </si>
  <si>
    <t>اختیارخ خودرو-2000-1403/11/03</t>
  </si>
  <si>
    <t>اختیارخ خودرو-2600-1403/11/03</t>
  </si>
  <si>
    <t>اختیارخ کرمان-1100-14031016</t>
  </si>
  <si>
    <t>اختیارخ خساپا-2200-1403/10/26</t>
  </si>
  <si>
    <t>اختیارخ شتاب-9000-1403/10/12</t>
  </si>
  <si>
    <t>اختیارخ وبملت-1500-1403/09/28</t>
  </si>
  <si>
    <t>اختیارخ شپنا-3750-1403/10/12</t>
  </si>
  <si>
    <t>اختیارخ خساپا-2400-1403/12/22</t>
  </si>
  <si>
    <t>1403/12/22</t>
  </si>
  <si>
    <t>اختیارخ شپنا-4000-1403/10/12</t>
  </si>
  <si>
    <t>اختیارخ خودرو-1900-1403/11/03</t>
  </si>
  <si>
    <t>اختیارخ شستا-650-1403/10/12</t>
  </si>
  <si>
    <t>اختیارخ شستا-850-1403/11/10</t>
  </si>
  <si>
    <t>اختیارخ وبملت-3000-1403/09/28</t>
  </si>
  <si>
    <t>اختیارخ شستا-950-1403/10/12</t>
  </si>
  <si>
    <t>اختیارخ فولاد-4000-1403/09/21</t>
  </si>
  <si>
    <t>اختیارخ شستا-950-1403/11/10</t>
  </si>
  <si>
    <t>اختیارخ خساپا-2400-1403/10/26</t>
  </si>
  <si>
    <t>اختیارخ وبملت-1800-1403/11/24</t>
  </si>
  <si>
    <t>اختیارخ ذوب-400-1403/09/28</t>
  </si>
  <si>
    <t>اختیارخ خساپا-2600-1403/09/21</t>
  </si>
  <si>
    <t>اختیارخ کرمان-1100-14030918</t>
  </si>
  <si>
    <t>1403/09/18</t>
  </si>
  <si>
    <t>اختیارخ شپنا-3500-1403/12/08</t>
  </si>
  <si>
    <t>اختیارخ خودرو-3250-1403/10/05</t>
  </si>
  <si>
    <t>اختیارخ شستا-1150-1403/11/10</t>
  </si>
  <si>
    <t>اختیارخ های وب-700-1403/09/14</t>
  </si>
  <si>
    <t>اختیارخ خساپا-2200-1403/11/24</t>
  </si>
  <si>
    <t>اختیارخ شستا-1150-1403/10/12</t>
  </si>
  <si>
    <t>اختیارخ خساپا-2600-1403/11/24</t>
  </si>
  <si>
    <t>اختیارخ شستا-850-1403/12/08</t>
  </si>
  <si>
    <t>اختیارخ ذوب-400-1403/11/24</t>
  </si>
  <si>
    <t>اختیارخ وبصادر-1900-1403/09/21</t>
  </si>
  <si>
    <t>اختیارخ خساپا-2400-1403/09/21</t>
  </si>
  <si>
    <t>اختیارخ خودرو-1900-1403/09/07</t>
  </si>
  <si>
    <t>اختیارخ فملی-6500-1403/09/07</t>
  </si>
  <si>
    <t>اختیارخ خودرو-3250-1403/12/01</t>
  </si>
  <si>
    <t>اختیارخ خساپا-2200-1403/09/21</t>
  </si>
  <si>
    <t>اختیارخ شستا-1350-1403/10/12</t>
  </si>
  <si>
    <t>اختیارخ شستا-1050-1403/12/08</t>
  </si>
  <si>
    <t>اختیارخ وبملت-2000-1403/11/24</t>
  </si>
  <si>
    <t>اختیارخ اهرم-20000-1403/09/28</t>
  </si>
  <si>
    <t>اختیارخ خودرو-2200-1403/12/01</t>
  </si>
  <si>
    <t>اختیارخ خودرو-3000-1403/11/03</t>
  </si>
  <si>
    <t>اختیارخ وبصادر-2000-1403/09/21</t>
  </si>
  <si>
    <t>اختیارف خودرو-2200-1403/09/07</t>
  </si>
  <si>
    <t>اختیارخ خساپا-2600-1403/12/22</t>
  </si>
  <si>
    <t>اختیارخ ذوب-300-1403/11/24</t>
  </si>
  <si>
    <t>اختیارخ توان-20000-14031002</t>
  </si>
  <si>
    <t>1403/10/02</t>
  </si>
  <si>
    <t>اختیارخ خودرو-2600-1403/10/05</t>
  </si>
  <si>
    <t>اختیارخ وبملت-2000-1403/09/28</t>
  </si>
  <si>
    <t>اختیارخ خساپا-2000-1403/09/21</t>
  </si>
  <si>
    <t>اختیارخ خساپا-2400-1403/11/24</t>
  </si>
  <si>
    <t>اختیارخ خساپا-1800-1403/09/21</t>
  </si>
  <si>
    <t>اختیارخ فولاد-5500-1403/12/01</t>
  </si>
  <si>
    <t>اختیارخ خساپا-3000-1403/10/26</t>
  </si>
  <si>
    <t>اختیارخ وتجارت-1900-1403/10/19</t>
  </si>
  <si>
    <t>اختیارخ شستا-1550-1403/11/10</t>
  </si>
  <si>
    <t>اختیارخ خودرو-2800-1404/01/06</t>
  </si>
  <si>
    <t>اختیارخ شستا-1650-1403/11/10</t>
  </si>
  <si>
    <t>اختیارخ وبملت-2200-1403/11/24</t>
  </si>
  <si>
    <t>اختیارخ وتجارت-2200-1403/10/19</t>
  </si>
  <si>
    <t>اختیارخ خساپا-3250-1403/10/26</t>
  </si>
  <si>
    <t>اختیارخ خساپا-3000-1403/12/22</t>
  </si>
  <si>
    <t>اختیارخ وبملت-2600-1403/11/24</t>
  </si>
  <si>
    <t>اختیارخ شستا-1450-1403/11/10</t>
  </si>
  <si>
    <t>اختیارخ وتجارت-1800-1403/12/15</t>
  </si>
  <si>
    <t>1403/12/15</t>
  </si>
  <si>
    <t>اختیارخ خساپا-2800-1403/11/24</t>
  </si>
  <si>
    <t>اختیارخ فولاد-5000-1403/12/01</t>
  </si>
  <si>
    <t>اختیارخ وتجارت-2000-1403/10/19</t>
  </si>
  <si>
    <t>اختیارخ ذوب-700-1403/11/24</t>
  </si>
  <si>
    <t>اختیارخ خودرو-3750-1403/10/05</t>
  </si>
  <si>
    <t>اختیارخ وبملت-3750-1403/11/24</t>
  </si>
  <si>
    <t>اختیارخ فولاد-6500-1403/12/01</t>
  </si>
  <si>
    <t>اختیارخ وبصادر-2200-1403/11/17</t>
  </si>
  <si>
    <t>اختیارخ شستا-1250-1403/12/08</t>
  </si>
  <si>
    <t>اختیارخ وبصادر-2400-1403/11/17</t>
  </si>
  <si>
    <t>اختیارخ ذوب-600-1403/11/24</t>
  </si>
  <si>
    <t>اختیارخ ذوب-900-1403/11/24</t>
  </si>
  <si>
    <t>اختیارخ وبملت-3500-1403/11/24</t>
  </si>
  <si>
    <t>اختیارخ خساپا-3250-1403/12/22</t>
  </si>
  <si>
    <t>اختیارخ فولاد-4500-1403/12/01</t>
  </si>
  <si>
    <t>اختیارخ وبملت-2800-1403/11/24</t>
  </si>
  <si>
    <t>اختیارخ وبملت-3000-1403/11/24</t>
  </si>
  <si>
    <t>اختیارخ خودرو-3500-1403/12/01</t>
  </si>
  <si>
    <t>اختیارخ خودرو-3500-1403/10/05</t>
  </si>
  <si>
    <t>اختیارخ شستا-750-1403/10/12</t>
  </si>
  <si>
    <t>اختیارخ شستا-1150-1403/12/08</t>
  </si>
  <si>
    <t>اختیارخ خودرو-3250-1403/11/03</t>
  </si>
  <si>
    <t>اختیارخ وبملت-3250-1403/11/24</t>
  </si>
  <si>
    <t>اختیارخ فولاد-6000-1403/12/01</t>
  </si>
  <si>
    <t>اختیارخ خودرو-3500-1403/11/03</t>
  </si>
  <si>
    <t>اختیارخ شستا-1350-1403/11/10</t>
  </si>
  <si>
    <t>اختیارخ ذوب-1000-1403/11/24</t>
  </si>
  <si>
    <t>اختیارخ خودرو-3750-1403/12/01</t>
  </si>
  <si>
    <t>اختیارخ ذوب-200-1403/11/24</t>
  </si>
  <si>
    <t>اختیارخ شستا-1250-1403/11/10</t>
  </si>
  <si>
    <t>اختیارخ وبصادر-2800-1403/11/17</t>
  </si>
  <si>
    <t>اختیارخ شستا-1100-1404/01/20</t>
  </si>
  <si>
    <t>اختیارخ شستا-1550-1403/12/08</t>
  </si>
  <si>
    <t>اختیارخ شستا-900-1404/01/20</t>
  </si>
  <si>
    <t>اختیارخ ذوب-800-1403/11/24</t>
  </si>
  <si>
    <t>اختیارخ وبصادر-2600-1403/11/17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</si>
  <si>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</si>
  <si>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</si>
  <si>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</si>
  <si>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</si>
  <si>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</si>
  <si>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</si>
  <si>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</si>
  <si>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</si>
  <si>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</si>
  <si>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گل گهر504-3ماهه23%</t>
  </si>
  <si>
    <t>بله</t>
  </si>
  <si>
    <t>1403/04/18</t>
  </si>
  <si>
    <t>1405/04/18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</si>
  <si>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</si>
  <si>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</si>
  <si>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</si>
  <si>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</si>
  <si>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</si>
  <si>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</si>
  <si>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</si>
  <si>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</si>
  <si>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</si>
  <si>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</si>
  <si>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</si>
  <si>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-3.92%</t>
  </si>
  <si>
    <t>سایر</t>
  </si>
  <si>
    <t>-5.39%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</si>
  <si>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</si>
  <si>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</si>
  <si>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</si>
  <si>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</si>
  <si>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</si>
  <si>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</si>
  <si>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پاسارگاد جهان کودک 290-8100-16508474-2</t>
  </si>
  <si>
    <t>سپرده کوتاه مدت بانک سینا گیشا 399.816.4996319.1</t>
  </si>
  <si>
    <t>سپرده بلند مدت بانک پاسارگاد جهان کودک 290.313.16508474.1</t>
  </si>
  <si>
    <t>سپرده کوتاه مدت بانک سامان میدان سرو 849-810-4561552-1</t>
  </si>
  <si>
    <t>سپرده کوتاه مدت بانک سامان میدان سرو 849-841-4561552-1</t>
  </si>
  <si>
    <t>سپرده بلند مدت بانک پاسارگاد جهان کودک 290.307.16508474.5</t>
  </si>
  <si>
    <t>سپرده کوتاه مدت بانک شهر خیابان خرمشهر 7001003086530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</si>
  <si>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</si>
  <si>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</si>
  <si>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</si>
  <si>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</si>
  <si>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</si>
  <si>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</si>
  <si>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</si>
  <si>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</si>
  <si>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</si>
  <si>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</si>
  <si>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</si>
  <si>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</si>
  <si>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</si>
  <si>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</si>
  <si>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</si>
  <si>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</si>
  <si>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</si>
  <si>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</si>
  <si>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</si>
  <si>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</si>
  <si>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</si>
  <si>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</si>
  <si>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فرابورس ایران</t>
  </si>
  <si>
    <t>اختیارخ خودرو-2800-1403/04/06</t>
  </si>
  <si>
    <t>گ.س.وت.ص.پتروشیمی خلیج فارس</t>
  </si>
  <si>
    <t>بانک سامان</t>
  </si>
  <si>
    <t>آنتی بیوتیک سازی ایران</t>
  </si>
  <si>
    <t>گروه دارویی برکت</t>
  </si>
  <si>
    <t>ح.آهن و فولاد غدیر ایرانیان</t>
  </si>
  <si>
    <t>پارس خودرو</t>
  </si>
  <si>
    <t>بانک دی</t>
  </si>
  <si>
    <t>پالایش نفت تهران</t>
  </si>
  <si>
    <t>پالایش نفت بندرعباس</t>
  </si>
  <si>
    <t>زامیاد</t>
  </si>
  <si>
    <t>بیمه کوثر</t>
  </si>
  <si>
    <t>عنوان</t>
  </si>
  <si>
    <t>درآمد سود اوراق</t>
  </si>
  <si>
    <t>صکوک مرابحه اندیمشک07-6ماهه23%</t>
  </si>
  <si>
    <t>مرابحه ماموت تریلرمانا 080210</t>
  </si>
  <si>
    <t>مرابحه اتومبیل سازی فردا061023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</si>
  <si>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</si>
  <si>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</si>
  <si>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</si>
  <si>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</si>
  <si>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بانک پاسارگاد جهان کودک 290.307.16508474.3</t>
  </si>
  <si>
    <t>سپرده بلند مدت بانک پاسارگاد جهان کودک 290.307.16508474.4</t>
  </si>
  <si>
    <t>سپرده بلند مدت بانک پاسارگاد جهان کودک 290-307-16508474-6</t>
  </si>
  <si>
    <t>سپرده بلند مدت بانک پاسارگاد جهان کودک 290.303.16508474.1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</si>
  <si>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</si>
  <si>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</si>
  <si>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</si>
  <si>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</si>
  <si>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</si>
  <si>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</si>
  <si>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</si>
  <si>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</si>
  <si>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</si>
  <si>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1403/04/30</t>
  </si>
  <si>
    <t>1403/04/31</t>
  </si>
  <si>
    <t>1403/04/28</t>
  </si>
  <si>
    <t>1403/03/30</t>
  </si>
  <si>
    <t>1403/03/31</t>
  </si>
  <si>
    <t>1403/04/24</t>
  </si>
  <si>
    <t>1403/04/13</t>
  </si>
  <si>
    <t>1403/05/30</t>
  </si>
  <si>
    <t>1403/03/19</t>
  </si>
  <si>
    <t>1403/07/28</t>
  </si>
  <si>
    <t>1403/03/23</t>
  </si>
  <si>
    <t>1403/04/23</t>
  </si>
  <si>
    <t>1403/04/20</t>
  </si>
  <si>
    <t>سود اوراق بهادار با درآمد ثابت</t>
  </si>
  <si>
    <t>نرخ سود علی الحساب</t>
  </si>
  <si>
    <t>درآمد سود</t>
  </si>
  <si>
    <t>خالص درآمد</t>
  </si>
  <si>
    <t>1408/02/10</t>
  </si>
  <si>
    <t>1406/10/23</t>
  </si>
  <si>
    <t>1407/10/06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</si>
  <si>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</si>
  <si>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</si>
  <si>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</si>
  <si>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</si>
  <si>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</si>
  <si>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ضخود10841</t>
  </si>
  <si>
    <t>ضخود10851</t>
  </si>
  <si>
    <t>ضخود10861</t>
  </si>
  <si>
    <t>ضذوب11301</t>
  </si>
  <si>
    <t>ضخود12331</t>
  </si>
  <si>
    <t>ضخود12301</t>
  </si>
  <si>
    <t>ضخود11341</t>
  </si>
  <si>
    <t>ضخود10901</t>
  </si>
  <si>
    <t>ضخود11381</t>
  </si>
  <si>
    <t>ضخود11351</t>
  </si>
  <si>
    <t>ضستا10371</t>
  </si>
  <si>
    <t>ضخود10871</t>
  </si>
  <si>
    <t>ضستا10381</t>
  </si>
  <si>
    <t>ضخود10891</t>
  </si>
  <si>
    <t>طخود10861</t>
  </si>
  <si>
    <t>ضسپا10251</t>
  </si>
  <si>
    <t>ضصاد11581</t>
  </si>
  <si>
    <t>ضستا10361</t>
  </si>
  <si>
    <t>ضجار10631</t>
  </si>
  <si>
    <t>ضستا12311</t>
  </si>
  <si>
    <t>ضذوب11351</t>
  </si>
  <si>
    <t>ضذوب11311</t>
  </si>
  <si>
    <t>ضذوب11291</t>
  </si>
  <si>
    <t>ضذوب11271</t>
  </si>
  <si>
    <t>ضفصبا11191</t>
  </si>
  <si>
    <t>ضشنا10701</t>
  </si>
  <si>
    <t>ضخود11361</t>
  </si>
  <si>
    <t>ضستا11251</t>
  </si>
  <si>
    <t>ضجار10601</t>
  </si>
  <si>
    <t>درآمد ناشی از تغییر قیمت اوراق بهادار</t>
  </si>
  <si>
    <t>سود و زیان ناشی از تغییر قیمت</t>
  </si>
  <si>
    <t>ضفلا12091</t>
  </si>
  <si>
    <t>ضجار10581</t>
  </si>
  <si>
    <t>ضخود01351</t>
  </si>
  <si>
    <t>ضسپا10271</t>
  </si>
  <si>
    <t>ضجار10621</t>
  </si>
  <si>
    <t>ضستا11301</t>
  </si>
  <si>
    <t>ضستا01201</t>
  </si>
  <si>
    <t>ضسپا10281</t>
  </si>
  <si>
    <t>ضملت11701</t>
  </si>
  <si>
    <t>ضخود11321</t>
  </si>
  <si>
    <t>ضستا11211</t>
  </si>
  <si>
    <t>ضصاد11511</t>
  </si>
  <si>
    <t>ضسپا12381</t>
  </si>
  <si>
    <t>ضجار10641</t>
  </si>
  <si>
    <t>ضصاد11541</t>
  </si>
  <si>
    <t>ضستا11311</t>
  </si>
  <si>
    <t>ضخود12341</t>
  </si>
  <si>
    <t>ضکرمان10021</t>
  </si>
  <si>
    <t>ضشنا10681</t>
  </si>
  <si>
    <t>ضخود11371</t>
  </si>
  <si>
    <t>ضفصبا11201</t>
  </si>
  <si>
    <t>ضملت11711</t>
  </si>
  <si>
    <t>ضفلا12101</t>
  </si>
  <si>
    <t>ضصاد11551</t>
  </si>
  <si>
    <t>ضملت11751</t>
  </si>
  <si>
    <t>طرویین12051</t>
  </si>
  <si>
    <t>ضستا12231</t>
  </si>
  <si>
    <t>ضملت11681</t>
  </si>
  <si>
    <t>ضفلا12081</t>
  </si>
  <si>
    <t>ضستا11291</t>
  </si>
  <si>
    <t>ضخود01311</t>
  </si>
  <si>
    <t>ضملت11721</t>
  </si>
  <si>
    <t>ضجار12211</t>
  </si>
  <si>
    <t>ضستا10341</t>
  </si>
  <si>
    <t>ضسپا11251</t>
  </si>
  <si>
    <t>ضخود11301</t>
  </si>
  <si>
    <t>ضملت11671</t>
  </si>
  <si>
    <t>ضستا11241</t>
  </si>
  <si>
    <t>ضسپا10241</t>
  </si>
  <si>
    <t>ضستا11231</t>
  </si>
  <si>
    <t>ضخود10881</t>
  </si>
  <si>
    <t>ضستا11261</t>
  </si>
  <si>
    <t>ضستا10321</t>
  </si>
  <si>
    <t>ضصاد11571</t>
  </si>
  <si>
    <t>ضستا12281</t>
  </si>
  <si>
    <t>ضشنا12171</t>
  </si>
  <si>
    <t>ضستا10351</t>
  </si>
  <si>
    <t>ضملت11771</t>
  </si>
  <si>
    <t>ضفلا12111</t>
  </si>
  <si>
    <t>ضذوب11321</t>
  </si>
  <si>
    <t>ضملت11731</t>
  </si>
  <si>
    <t>ضسپا12351</t>
  </si>
  <si>
    <t>ضفلا12071</t>
  </si>
  <si>
    <t>ضسپا12391</t>
  </si>
  <si>
    <t>ضملت11761</t>
  </si>
  <si>
    <t>ضسپا10231</t>
  </si>
  <si>
    <t>ضتاب10061</t>
  </si>
  <si>
    <t>ضخود11311</t>
  </si>
  <si>
    <t>ضشنا10691</t>
  </si>
  <si>
    <t>ضخود10811</t>
  </si>
  <si>
    <t>ضخود12361</t>
  </si>
  <si>
    <t>ضملت11741</t>
  </si>
  <si>
    <t>ضجار10571</t>
  </si>
  <si>
    <t>ضذوب11341</t>
  </si>
  <si>
    <t>ضکرمان10061</t>
  </si>
  <si>
    <t>ضستا12271</t>
  </si>
  <si>
    <t>ضسپا11241</t>
  </si>
  <si>
    <t>ضخود12351</t>
  </si>
  <si>
    <t>ضستا10331</t>
  </si>
  <si>
    <t>ضسپا11221</t>
  </si>
  <si>
    <t>ضستا12241</t>
  </si>
  <si>
    <t>ضستا11281</t>
  </si>
  <si>
    <t>ضذوب11281</t>
  </si>
  <si>
    <t>ضسپا12361</t>
  </si>
  <si>
    <t>ضستا01251</t>
  </si>
  <si>
    <t>ضستا11271</t>
  </si>
  <si>
    <t>ضصاد11601</t>
  </si>
  <si>
    <t>ضصاد11591</t>
  </si>
  <si>
    <t>ضستا10391</t>
  </si>
  <si>
    <t>ضستا12261</t>
  </si>
  <si>
    <t>ضتوان10091</t>
  </si>
  <si>
    <t>ضخود12371</t>
  </si>
  <si>
    <t>ضسپا11231</t>
  </si>
  <si>
    <t>ضذوب11331</t>
  </si>
  <si>
    <t>ضملت11691</t>
  </si>
  <si>
    <t>ضستا01231</t>
  </si>
  <si>
    <t>اختیارخ شتاب-7500-1403/06/07</t>
  </si>
  <si>
    <t>اختیارخ خودرو-2600-1403/07/04</t>
  </si>
  <si>
    <t>اختیارخ خساپا-2800-1403/09/21</t>
  </si>
  <si>
    <t>اختیارخ شستا-700-1403/09/14</t>
  </si>
  <si>
    <t>اختیارخ شستا-800-1403/09/14</t>
  </si>
  <si>
    <t>اختیارخ شستا-1000-1403/09/14</t>
  </si>
  <si>
    <t>اختیارخ شستا-1100-1403/09/14</t>
  </si>
  <si>
    <t>اختیارخ شستا-1200-1403/09/14</t>
  </si>
  <si>
    <t>اختیارخ شستا-1100-1403/10/12</t>
  </si>
  <si>
    <t>اختیارخ شستا-1000-1403/10/12</t>
  </si>
  <si>
    <t>اختیارخ فولاد-5000-1403/09/21</t>
  </si>
  <si>
    <t>اختیارخ شستا-1200-1403/10/12</t>
  </si>
  <si>
    <t>اختیارخ شستا-1300-1403/10/12</t>
  </si>
  <si>
    <t>اختیارخ شستا-1000-1403/11/10</t>
  </si>
  <si>
    <t>اختیارخ شستا-1100-1403/11/10</t>
  </si>
  <si>
    <t>اختیارخ شستا-1200-1403/11/10</t>
  </si>
  <si>
    <t>اختیارخ شستا-1500-1403/11/10</t>
  </si>
  <si>
    <t>اختیارخ شستا-1000-1403/12/08</t>
  </si>
  <si>
    <t>سرمایه گذاری مالی سپهرصادرات</t>
  </si>
  <si>
    <t>اختیارخ هم وزن-12000-14030604</t>
  </si>
  <si>
    <t>اختیارخ سرو-140000-1403/03/09</t>
  </si>
  <si>
    <t>اختیارخ اهرم-22000-1403/03/23</t>
  </si>
  <si>
    <t>اختیارخ اهرم-20000-1403/03/23</t>
  </si>
  <si>
    <t>اختیارخ فصبا-4100-14030320</t>
  </si>
  <si>
    <t>اختیارخ فصبا-4600-14030320</t>
  </si>
  <si>
    <t>اختیارخ فصبا-5600-14030320</t>
  </si>
  <si>
    <t>اختیارخ فرابورس-7000-14030302</t>
  </si>
  <si>
    <t>اختیارخ موج-12500-14030403</t>
  </si>
  <si>
    <t>اختیارخ کرمان-998-14030302</t>
  </si>
  <si>
    <t>اختیارخ کرمان-1098-14030302</t>
  </si>
  <si>
    <t>اختیارخ کرمان-1198-14030302</t>
  </si>
  <si>
    <t>اختیارخ کرمان-1298-14030302</t>
  </si>
  <si>
    <t>اختیارخ خپارس-850-14030410</t>
  </si>
  <si>
    <t>اختیارخ خپارس-900-14030410</t>
  </si>
  <si>
    <t>اختیارخ خپارس-950-14030410</t>
  </si>
  <si>
    <t>اختیارخ خپارس-1050-14030410</t>
  </si>
  <si>
    <t>اختیارخ دی-750-14030410</t>
  </si>
  <si>
    <t>اختیارخ دی-800-14030410</t>
  </si>
  <si>
    <t>اختیارخ دی-900-14030410</t>
  </si>
  <si>
    <t>اختیارخ دی-950-14030410</t>
  </si>
  <si>
    <t>اختیارخ دی-1000-14030410</t>
  </si>
  <si>
    <t>اختیارخ دی-850-14030410</t>
  </si>
  <si>
    <t>اختیارخ توان-22000-14030327</t>
  </si>
  <si>
    <t>اختیارخ توان-18000-14030327</t>
  </si>
  <si>
    <t>اختیارخ ذوب-345-1403/03/23</t>
  </si>
  <si>
    <t>اختیارخ ذوب-424-1403/03/23</t>
  </si>
  <si>
    <t>اختیارخ ذوب-530-1403/03/23</t>
  </si>
  <si>
    <t>اختیارخ ذوب-4500-1403/03/23</t>
  </si>
  <si>
    <t>اختیارخ فملی-5769-1403/03/13</t>
  </si>
  <si>
    <t>اختیارخ فملی-7692-1403/03/13</t>
  </si>
  <si>
    <t>اختیارخ فصبا-3900-14030320</t>
  </si>
  <si>
    <t>اختیارخ خاور-2074-14030320</t>
  </si>
  <si>
    <t>اختیارخ خاور-2228-14030320</t>
  </si>
  <si>
    <t>اختیارخ خاور-2383-14030320</t>
  </si>
  <si>
    <t>اختیارف خودرو-2600-1403/03/09</t>
  </si>
  <si>
    <t>اختیارف خودرو-2800-1403/03/09</t>
  </si>
  <si>
    <t>اختیارف خودرو-3000-1403/03/09</t>
  </si>
  <si>
    <t>اختیارخ خودرو-1900-1403/03/09</t>
  </si>
  <si>
    <t>اختیارخ خودرو-2000-1403/03/09</t>
  </si>
  <si>
    <t>اختیارخ خودرو-2200-1403/03/09</t>
  </si>
  <si>
    <t>اختیارخ خودرو-2400-1403/03/09</t>
  </si>
  <si>
    <t>اختیارخ خودرو-2600-1403/03/09</t>
  </si>
  <si>
    <t>اختیارخ خودرو-2800-1403/03/09</t>
  </si>
  <si>
    <t>اختیارخ وبصادر-1400-1403/03/23</t>
  </si>
  <si>
    <t>اختیارخ وبصادر-1700-1403/03/23</t>
  </si>
  <si>
    <t>اختیارخ وبصادر-1900-1403/03/23</t>
  </si>
  <si>
    <t>اختیارخ وبصادر-2000-1403/03/23</t>
  </si>
  <si>
    <t>اختیارخ شستا-800-1403/03/09</t>
  </si>
  <si>
    <t>اختیارخ شستا-900-1403/03/09</t>
  </si>
  <si>
    <t>اختیارخ شستا-1000-1403/03/09</t>
  </si>
  <si>
    <t>اختیارخ شستا-1100-1403/03/09</t>
  </si>
  <si>
    <t>اختیارخ های وب-800-1403/03/30</t>
  </si>
  <si>
    <t>اختیارخ های وب-850-1403/03/30</t>
  </si>
  <si>
    <t>اختیارخ های وب-950-1403/03/30</t>
  </si>
  <si>
    <t>اختیارخ های وب-1000-1403/03/30</t>
  </si>
  <si>
    <t>اختیارخ وبملت-1600-1403/03/23</t>
  </si>
  <si>
    <t>اختیارخ وبملت-1700-1403/03/23</t>
  </si>
  <si>
    <t>اختیارخ وبملت-1800-1403/03/23</t>
  </si>
  <si>
    <t>اختیارخ وبملت-1900-1403/03/23</t>
  </si>
  <si>
    <t>اختیارخ وبملت-2000-1403/03/23</t>
  </si>
  <si>
    <t>اختیارخ وبملت-2200-1403/03/23</t>
  </si>
  <si>
    <t>اختیارخ وبملت-2400-1403/03/23</t>
  </si>
  <si>
    <t>اختیارف خودرو-3000-1403/04/06</t>
  </si>
  <si>
    <t>اختیارخ خودرو-1900-1403/04/06</t>
  </si>
  <si>
    <t>اختیارخ خودرو-2000-1403/04/06</t>
  </si>
  <si>
    <t>اختیارخ خودرو-2200-1403/04/06</t>
  </si>
  <si>
    <t>اختیارخ خودرو-2400-1403/04/06</t>
  </si>
  <si>
    <t>اختیارخ خودرو-2600-1403/04/06</t>
  </si>
  <si>
    <t>اختیارخ خودرو-3000-1403/04/06</t>
  </si>
  <si>
    <t>اختیارخ خودرو-3250-1403/04/06</t>
  </si>
  <si>
    <t>اختیارخ خودرو-1800-1403/04/06</t>
  </si>
  <si>
    <t>اختیارخ پترول-1300-1403/04/27</t>
  </si>
  <si>
    <t>اختیارخ برکت-5500-1403/04/20</t>
  </si>
  <si>
    <t>اختیارخ برکت-6000-1403/04/20</t>
  </si>
  <si>
    <t>اختیارخ شبندر-12000-1403/04/06</t>
  </si>
  <si>
    <t>اختیارخ شستا-700-1403/04/13</t>
  </si>
  <si>
    <t>اختیارخ شستا-800-1403/04/13</t>
  </si>
  <si>
    <t>اختیارخ شستا-900-1403/04/13</t>
  </si>
  <si>
    <t>اختیارخ شستا-1000-1403/04/13</t>
  </si>
  <si>
    <t>اختیارخ شستا-1100-1403/04/13</t>
  </si>
  <si>
    <t>اختیارخ شستا-1200-1403/04/13</t>
  </si>
  <si>
    <t>اختیارخ شستا-1300-1403/04/13</t>
  </si>
  <si>
    <t>اختیارخ شتاب-9000-1403/04/20</t>
  </si>
  <si>
    <t>اختیارخ شتاب-10000-1403/04/20</t>
  </si>
  <si>
    <t>اختیارخ شتاب-11000-1403/04/20</t>
  </si>
  <si>
    <t>اختیارخ شپنا-5500-1403/04/13</t>
  </si>
  <si>
    <t>اختیارخ شپنا-6000-1403/04/13</t>
  </si>
  <si>
    <t>اختیارخ شپنا-6500-1403/04/13</t>
  </si>
  <si>
    <t>اختیارخ فولاد-5000-1403/03/30</t>
  </si>
  <si>
    <t>اختیارخ فولاد-5500-1403/03/30</t>
  </si>
  <si>
    <t>اختیارخ وتجارت-1000-1403/04/13</t>
  </si>
  <si>
    <t>اختیارخ وتجارت-1100-1403/04/13</t>
  </si>
  <si>
    <t>اختیارخ وتجارت-1200-1403/04/13</t>
  </si>
  <si>
    <t>اختیارخ وتجارت-1300-1403/04/13</t>
  </si>
  <si>
    <t>اختیارخ وتجارت-1500-1403/04/13</t>
  </si>
  <si>
    <t>اختیارخ وتجارت-1600-1403/04/13</t>
  </si>
  <si>
    <t>اختیارخ خساپا-1900-1403/04/20</t>
  </si>
  <si>
    <t>اختیارخ خساپا-2200-1403/04/20</t>
  </si>
  <si>
    <t>اختیارخ خساپا-2400-1403/04/20</t>
  </si>
  <si>
    <t>اختیارخ خساپا-2600-1403/04/20</t>
  </si>
  <si>
    <t>اختیارف اهرم-20000-1403/04/27</t>
  </si>
  <si>
    <t>اختیارف اهرم-22000-1403/04/27</t>
  </si>
  <si>
    <t>اختیارف اهرم-18000-1403/04/27</t>
  </si>
  <si>
    <t>اختیارخ خساپا-2800-1403/04/20</t>
  </si>
  <si>
    <t>اختیارخ اهرم-20000-1403/04/27</t>
  </si>
  <si>
    <t>اختیارخ کرمان-1000-14030417</t>
  </si>
  <si>
    <t>اختیارخ کرمان-1200-14030417</t>
  </si>
  <si>
    <t>اختیارخ شستا-800-1403/05/03</t>
  </si>
  <si>
    <t>اختیارخ شستا-900-1403/05/03</t>
  </si>
  <si>
    <t>اختیارخ شستا-1000-1403/05/03</t>
  </si>
  <si>
    <t>اختیارخ شستا-1100-1403/05/03</t>
  </si>
  <si>
    <t>اختیارخ شستا-1200-1403/05/03</t>
  </si>
  <si>
    <t>اختیارخ شستا-1300-1403/05/03</t>
  </si>
  <si>
    <t>اختیارخ های وب-800-1403/05/28</t>
  </si>
  <si>
    <t>اختیارخ فملی-4500-1403/05/17</t>
  </si>
  <si>
    <t>اختیارخ ذوب-200-1403/05/24</t>
  </si>
  <si>
    <t>اختیارخ ذوب-300-1403/05/24</t>
  </si>
  <si>
    <t>اختیارخ ذوب-400-1403/05/24</t>
  </si>
  <si>
    <t>اختیارخ ذوب-500-1403/05/24</t>
  </si>
  <si>
    <t>اختیارخ های وب-700-1403/05/28</t>
  </si>
  <si>
    <t>اختیارخ وبصادر-1683-1403/05/17</t>
  </si>
  <si>
    <t>اختیارخ وبصادر-1800-1403/05/17</t>
  </si>
  <si>
    <t>اختیارخ فولاد-4100-1403/05/31</t>
  </si>
  <si>
    <t>اختیارف اهرم-22000-1403/05/31</t>
  </si>
  <si>
    <t>اختیارخ وکغدیر-16000-03/05/10</t>
  </si>
  <si>
    <t>اختیارخ فولاد-5000-1403/05/31</t>
  </si>
  <si>
    <t>اختیارخ فولاد-5100-1403/05/31</t>
  </si>
  <si>
    <t>اختیارخ وبملت-1818-1403/05/24</t>
  </si>
  <si>
    <t>اختیارخ وبملت-2000-1403/05/24</t>
  </si>
  <si>
    <t>اختیارخ وبملت-2118-1403/05/24</t>
  </si>
  <si>
    <t>اختیارخ وبملت-2318-1403/05/24</t>
  </si>
  <si>
    <t>اختیارخ وبملت-1700-1403/05/24</t>
  </si>
  <si>
    <t>اختیارخ شتاب-8000-1403/06/07</t>
  </si>
  <si>
    <t>اختیارخ شتاب-9000-1403/06/07</t>
  </si>
  <si>
    <t>اختیارخ شتاب-10000-1403/06/07</t>
  </si>
  <si>
    <t>اختیارخ شتاب-11000-1403/06/07</t>
  </si>
  <si>
    <t>اختیارخ شتاب-12000-1403/06/07</t>
  </si>
  <si>
    <t>اختیارخ شپنا-4390-1403/06/21</t>
  </si>
  <si>
    <t>اختیارخ شستا-700-1403/06/11</t>
  </si>
  <si>
    <t>اختیارخ شستا-800-1403/06/11</t>
  </si>
  <si>
    <t>اختیارخ شستا-900-1403/06/11</t>
  </si>
  <si>
    <t>اختیارخ شستا-1000-1403/06/11</t>
  </si>
  <si>
    <t>اختیارخ شستا-1100-1403/06/11</t>
  </si>
  <si>
    <t>اختیارخ شستا-1200-1403/06/11</t>
  </si>
  <si>
    <t>اختیارخ شستا-1300-1403/06/11</t>
  </si>
  <si>
    <t>اختیارخ خاور-1700-14030521</t>
  </si>
  <si>
    <t>اختیارخ خاور-1800-14030521</t>
  </si>
  <si>
    <t>اختیارخ خاور-2200-14030521</t>
  </si>
  <si>
    <t>اختیارخ وتجارت-1334-1403/06/21</t>
  </si>
  <si>
    <t>اختیارخ وتجارت-1500-1403/06/21</t>
  </si>
  <si>
    <t>اختیارخ وتجارت-1534-1403/06/21</t>
  </si>
  <si>
    <t>اختیارخ وتجارت-1634-1403/06/21</t>
  </si>
  <si>
    <t>اختیارخ وتجارت-1734-1403/06/21</t>
  </si>
  <si>
    <t>اختیارخ فصبا-3200-14030521</t>
  </si>
  <si>
    <t>اختیارخ فصبا-3400-14030521</t>
  </si>
  <si>
    <t>اختیارخ فصبا-3800-14030521</t>
  </si>
  <si>
    <t>اختیارخ فصبا-4000-14030521</t>
  </si>
  <si>
    <t>اختیارخ فصبا-3200-14030715</t>
  </si>
  <si>
    <t>اختیارخ فصبا-3400-14030715</t>
  </si>
  <si>
    <t>اختیارخ فصبا-3600-14030715</t>
  </si>
  <si>
    <t>اختیارخ اهرم-18000-1403/07/25</t>
  </si>
  <si>
    <t>اختیارخ دی-650-14030507</t>
  </si>
  <si>
    <t>اختیارخ دی-700-14030507</t>
  </si>
  <si>
    <t>اختیارخ خپارس-800-14030514</t>
  </si>
  <si>
    <t>اختیارخ کرمان-950-14030514</t>
  </si>
  <si>
    <t>اختیارخ کرمان-1100-14030514</t>
  </si>
  <si>
    <t>اختیارخ اهرم-15000-1403/06/28</t>
  </si>
  <si>
    <t>اختیارخ اهرم-16000-1403/06/28</t>
  </si>
  <si>
    <t>اختیارخ اهرم-18000-1403/06/28</t>
  </si>
  <si>
    <t>اختیارخ اهرم-20000-1403/07/25</t>
  </si>
  <si>
    <t>اختیارخ آساس-34000-14030618</t>
  </si>
  <si>
    <t>اختیارخ آساس-36000-14030618</t>
  </si>
  <si>
    <t>اختیارخ آساس-38000-14030618</t>
  </si>
  <si>
    <t>اختیارخ آساس-40000-14030618</t>
  </si>
  <si>
    <t>اختیارخ آساس-45000-14030618</t>
  </si>
  <si>
    <t>اختیارخ شستا-700-1403/07/11</t>
  </si>
  <si>
    <t>اختیارخ شستا-800-1403/07/11</t>
  </si>
  <si>
    <t>اختیارخ شستا-1000-1403/07/11</t>
  </si>
  <si>
    <t>اختیارخ شستا-1100-1403/07/11</t>
  </si>
  <si>
    <t>اختیارخ شستا-1200-1403/07/11</t>
  </si>
  <si>
    <t>اختیارخ شستا-1100-1403/08/09</t>
  </si>
  <si>
    <t>اختیارخ شستا-1200-1403/08/09</t>
  </si>
  <si>
    <t>اختیارخ شستا-550-1403/08/09</t>
  </si>
  <si>
    <t>اختیارخ شستا-650-1403/08/09</t>
  </si>
  <si>
    <t>اختیارخ شستا-850-1403/08/09</t>
  </si>
  <si>
    <t>اختیارخ خودرو-2800-1403/05/10</t>
  </si>
  <si>
    <t>اختیارخ خودرو-3250-1403/05/10</t>
  </si>
  <si>
    <t>اختیارخ خودرو-2000-1403/08/02</t>
  </si>
  <si>
    <t>اختیارخ خودرو-2800-1403/07/04</t>
  </si>
  <si>
    <t>اختیارخ خودرو-2200-1403/05/10</t>
  </si>
  <si>
    <t>اختیارخ خودرو-2600-1403/05/10</t>
  </si>
  <si>
    <t>اختیارخ خودرو-3000-1403/05/10</t>
  </si>
  <si>
    <t>اختیارخ خودرو-2200-1403/06/07</t>
  </si>
  <si>
    <t>اختیارخ خودرو-2400-1403/06/07</t>
  </si>
  <si>
    <t>اختیارخ خودرو-2600-1403/06/07</t>
  </si>
  <si>
    <t>اختیارخ خودرو-2800-1403/06/07</t>
  </si>
  <si>
    <t>اختیارخ خودرو-3000-1403/06/07</t>
  </si>
  <si>
    <t>اختیارخ خودرو-3250-1403/06/07</t>
  </si>
  <si>
    <t>اختیارخ خودرو-1900-1403/07/04</t>
  </si>
  <si>
    <t>اختیارخ خودرو-2200-1403/07/04</t>
  </si>
  <si>
    <t>اختیارخ خودرو-2400-1403/07/04</t>
  </si>
  <si>
    <t>اختیارخ خودرو-1900-1403/08/02</t>
  </si>
  <si>
    <t>اختیارخ خودرو-2200-1403/08/02</t>
  </si>
  <si>
    <t>اختیارخ خودرو-2400-1403/08/02</t>
  </si>
  <si>
    <t>اختیارخ خودرو-2600-1403/08/02</t>
  </si>
  <si>
    <t>اختیارخ خودرو-2800-1403/08/02</t>
  </si>
  <si>
    <t>اختیارخ وتجارت-1300-1403/07/11</t>
  </si>
  <si>
    <t>اختیارخ وبصادر-1600-1403/07/18</t>
  </si>
  <si>
    <t>اختیارخ وبصادر-1700-1403/07/18</t>
  </si>
  <si>
    <t>اختیارخ وبصادر-1800-1403/07/18</t>
  </si>
  <si>
    <t>اختیارخ وبملت-1900-1403/07/25</t>
  </si>
  <si>
    <t>اختیارخ وبملت-2000-1403/07/25</t>
  </si>
  <si>
    <t>اختیارخ وبملت-2200-1403/07/25</t>
  </si>
  <si>
    <t>اختیارخ کوثر-1612-14030702</t>
  </si>
  <si>
    <t>اختیارخ کوثر-1812-14030702</t>
  </si>
  <si>
    <t>اختیارخ های وب-678-1403/07/18</t>
  </si>
  <si>
    <t>اختیارخ ذوب-300-1403/07/22</t>
  </si>
  <si>
    <t>اختیارخ ذوب-400-1403/07/22</t>
  </si>
  <si>
    <t>اختیارخ خساپا-2200-1403/05/24</t>
  </si>
  <si>
    <t>اختیارخ خساپا-2400-1403/05/24</t>
  </si>
  <si>
    <t>اختیارخ خساپا-2600-1403/05/24</t>
  </si>
  <si>
    <t>اختیارخ خساپا-2800-1403/05/24</t>
  </si>
  <si>
    <t>اختیارخ خساپا-3000-1403/05/24</t>
  </si>
  <si>
    <t>اختیارخ خساپا-2200-1403/06/28</t>
  </si>
  <si>
    <t>اختیارخ خساپا-2400-1403/06/28</t>
  </si>
  <si>
    <t>اختیارخ خساپا-2600-1403/06/28</t>
  </si>
  <si>
    <t>اختیارخ خساپا-2400-1403/07/25</t>
  </si>
  <si>
    <t>اختیارخ خساپا-2600-1403/07/25</t>
  </si>
  <si>
    <t>اختیارخ خساپا-1700-1403/08/30</t>
  </si>
  <si>
    <t>اختیارخ خساپا-1800-1403/08/30</t>
  </si>
  <si>
    <t>اختیارخ خساپا-1900-1403/08/30</t>
  </si>
  <si>
    <t>اختیارخ خساپا-2000-1403/08/30</t>
  </si>
  <si>
    <t>اختیارخ خساپا-2200-1403/08/30</t>
  </si>
  <si>
    <t>اختیارخ خساپا-2400-1403/08/30</t>
  </si>
  <si>
    <t>اختیارخ خساپا-2600-1403/08/30</t>
  </si>
  <si>
    <t>اختیارخ اهرم-18000-1403/08/30</t>
  </si>
  <si>
    <t>اختیارخ اهرم-20000-1403/08/30</t>
  </si>
  <si>
    <t>اختیارخ فولاد-4600-1403/07/18</t>
  </si>
  <si>
    <t>اختیارخ فملی-4130-1403/07/04</t>
  </si>
  <si>
    <t>اختیارخ فملی-6130-1403/07/04</t>
  </si>
  <si>
    <t>اختیارخ فملی-7130-1403/07/04</t>
  </si>
  <si>
    <t>اختیارف خودرو-2000-1403/09/07</t>
  </si>
  <si>
    <t>اختیارخ خودرو-2200-1403/09/07</t>
  </si>
  <si>
    <t>اختیارخ خودرو-2400-1403/09/07</t>
  </si>
  <si>
    <t>اختیارخ خودرو-2600-1403/09/07</t>
  </si>
  <si>
    <t>اختیارخ وتجارت-1400-1403/08/16</t>
  </si>
  <si>
    <t>اختیارخ وتجارت-1500-1403/08/16</t>
  </si>
  <si>
    <t>اختیارخ دی-650-14030605</t>
  </si>
  <si>
    <t>اختیارخ شپنا-3890-1403/08/09</t>
  </si>
  <si>
    <t>اختیارخ شپنا-4390-1403/08/09</t>
  </si>
  <si>
    <t>اختیارخ کرمان-800-14030625</t>
  </si>
  <si>
    <t>اختیارخ کرمان-900-14030625</t>
  </si>
  <si>
    <t>اختیارخ کرمان-950-14030625</t>
  </si>
  <si>
    <t>اختیارخ کرمان-1000-14030625</t>
  </si>
  <si>
    <t>اختیارخ کرمان-900-14030715</t>
  </si>
  <si>
    <t>اختیارخ کرمان-950-14030715</t>
  </si>
  <si>
    <t>اختیارخ کرمان-800-14030820</t>
  </si>
  <si>
    <t>اختیارخ کرمان-900-14030820</t>
  </si>
  <si>
    <t>اختیارخ کرمان-1000-14030820</t>
  </si>
  <si>
    <t>اختیارخ کرمان-1100-14030820</t>
  </si>
  <si>
    <t>اختیارخ کرمان-1200-14030820</t>
  </si>
  <si>
    <t>اختیارخ کرمان-1300-14030820</t>
  </si>
  <si>
    <t>اختیارخ کرمان-1400-14030820</t>
  </si>
  <si>
    <t>اختیارخ کرمان-1500-14030820</t>
  </si>
  <si>
    <t>اختیارخ شستا-1150-1403/09/14</t>
  </si>
  <si>
    <t>اختیارخ شستا-1250-1403/09/14</t>
  </si>
  <si>
    <t>اختیارخ شتاب-6000-1403/08/23</t>
  </si>
  <si>
    <t>اختیارخ شتاب-7000-1403/08/23</t>
  </si>
  <si>
    <t>اختیارخ شتاب-7500-1403/08/23</t>
  </si>
  <si>
    <t>اختیارخ شتاب-8000-1403/08/23</t>
  </si>
  <si>
    <t>اختیارخ شتاب-9000-1403/08/23</t>
  </si>
  <si>
    <t>اختیارخ هم وزن-13000-14030904</t>
  </si>
  <si>
    <t>اختیار معامله خرید شمش طلا GBAB03C470 سررسید27 آبان (قیمت 4،700،000 ریال)</t>
  </si>
  <si>
    <t>اختیارخ ذوب-500-1403/09/28</t>
  </si>
  <si>
    <t>اختیارخ خساپا-2800-1403/10/26</t>
  </si>
  <si>
    <t>اختیارخ آساس-40000-14030827</t>
  </si>
  <si>
    <t>سود (زیان) ناشی از اعمال اختیار معامله سهام</t>
  </si>
  <si>
    <t>دوره مالی</t>
  </si>
  <si>
    <t>نام سهم</t>
  </si>
  <si>
    <t>ارزش دفتری اختیار</t>
  </si>
  <si>
    <t>بهای تمام شده سهم</t>
  </si>
  <si>
    <t>کارمزد اعمال</t>
  </si>
  <si>
    <t>مالیات اعمال</t>
  </si>
  <si>
    <t>سود(زیان)اعمال</t>
  </si>
  <si>
    <t>نقل به صفحه بعد</t>
  </si>
  <si>
    <t>نقل از صفحه قبل</t>
  </si>
  <si>
    <t>اختیارخ فولاد-4600-1403/05/31</t>
  </si>
  <si>
    <t>اختیارخ وبملت-1618-1403/05/24</t>
  </si>
  <si>
    <t>اختیارخ وتجارت-1434-1403/06/21</t>
  </si>
  <si>
    <t>ضتاب60001</t>
  </si>
  <si>
    <t>ضخود71091</t>
  </si>
  <si>
    <t>1-2 درآمد حاصل از سرمایه­گذاری در سهام و حق تقدم سهام</t>
  </si>
  <si>
    <t>2-2- درآمد حاصل از سرمایه­گذاری در اوراق بهادار با درآمد ثابت:</t>
  </si>
  <si>
    <t>ريال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</si>
</sst>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u/>
      <sz val="15"/>
      <color rgb="FF000000"/>
      <name val="B Nazanin"/>
      <charset val="178"/>
    </font>
    <font>
      <b/>
      <sz val="12"/>
      <color rgb="FF1E90FF"/>
      <name val="B Nazanin"/>
      <charset val="178"/>
    </font>
    <font>
      <sz val="11"/>
      <color rgb="FF000000"/>
      <name val="B Nazanin"/>
      <charset val="178"/>
    </font>
    <font>
      <b/>
      <u/>
      <sz val="12"/>
      <color rgb="FF000000"/>
      <name val="B Nazanin"/>
      <charset val="178"/>
    </font>
    <font>
      <sz val="10"/>
      <color rgb="FF000000"/>
      <name val="B Nazanin"/>
      <charset val="178"/>
    </font>
    <font>
      <u/>
      <sz val="10"/>
      <color rgb="FF000000"/>
      <name val="Arial"/>
      <family val="2"/>
    </font>
    <font>
      <sz val="12"/>
      <color rgb="FF000000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5" fillId="0" borderId="0" applyFont="0" applyFill="0" applyBorder="0" applyAlignment="0" applyProtection="0"/>
    <xf numFmtId="0" fontId="5" fillId="0" borderId="0"/>
  </cellStyleXfs>
  <cellXfs count="18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49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9" fontId="3" fillId="0" borderId="3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6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165" fontId="4" fillId="0" borderId="2" xfId="1" applyNumberFormat="1" applyFont="1" applyFill="1" applyBorder="1" applyAlignment="1">
      <alignment horizontal="right" vertical="top"/>
    </xf>
    <xf numFmtId="165" fontId="0" fillId="0" borderId="0" xfId="1" applyNumberFormat="1" applyFont="1" applyAlignment="1">
      <alignment horizontal="left"/>
    </xf>
    <xf numFmtId="165" fontId="4" fillId="0" borderId="0" xfId="1" applyNumberFormat="1" applyFont="1" applyFill="1" applyAlignment="1">
      <alignment horizontal="right" vertical="top"/>
    </xf>
    <xf numFmtId="165" fontId="4" fillId="0" borderId="4" xfId="1" applyNumberFormat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right" vertical="top"/>
    </xf>
    <xf numFmtId="165" fontId="0" fillId="0" borderId="0" xfId="0" applyNumberFormat="1" applyAlignment="1">
      <alignment horizontal="left"/>
    </xf>
    <xf numFmtId="165" fontId="4" fillId="0" borderId="0" xfId="1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vertical="center" wrapText="1"/>
    </xf>
    <xf numFmtId="0" fontId="5" fillId="0" borderId="0" xfId="2" applyAlignment="1">
      <alignment horizontal="left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 wrapText="1"/>
    </xf>
    <xf numFmtId="0" fontId="5" fillId="0" borderId="2" xfId="2" applyBorder="1" applyAlignment="1">
      <alignment horizontal="left"/>
    </xf>
    <xf numFmtId="0" fontId="4" fillId="0" borderId="2" xfId="2" applyFont="1" applyBorder="1" applyAlignment="1">
      <alignment horizontal="right" vertical="top"/>
    </xf>
    <xf numFmtId="0" fontId="4" fillId="0" borderId="0" xfId="2" applyFont="1" applyAlignment="1">
      <alignment horizontal="right" vertical="top"/>
    </xf>
    <xf numFmtId="0" fontId="4" fillId="0" borderId="0" xfId="2" applyFont="1" applyAlignment="1">
      <alignment horizontal="center" vertical="center"/>
    </xf>
    <xf numFmtId="3" fontId="5" fillId="0" borderId="0" xfId="2" applyNumberFormat="1" applyAlignment="1">
      <alignment horizontal="left"/>
    </xf>
    <xf numFmtId="165" fontId="5" fillId="0" borderId="0" xfId="2" applyNumberFormat="1" applyAlignment="1">
      <alignment horizontal="left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165" fontId="0" fillId="0" borderId="0" xfId="1" applyNumberFormat="1" applyFont="1" applyBorder="1" applyAlignment="1">
      <alignment horizontal="left"/>
    </xf>
    <xf numFmtId="165" fontId="4" fillId="0" borderId="0" xfId="1" applyNumberFormat="1" applyFont="1" applyFill="1" applyBorder="1" applyAlignment="1">
      <alignment vertical="top"/>
    </xf>
    <xf numFmtId="165" fontId="4" fillId="0" borderId="2" xfId="1" applyNumberFormat="1" applyFont="1" applyFill="1" applyBorder="1" applyAlignment="1">
      <alignment vertical="top"/>
    </xf>
    <xf numFmtId="165" fontId="4" fillId="0" borderId="0" xfId="1" applyNumberFormat="1" applyFont="1" applyFill="1" applyAlignment="1">
      <alignment vertical="top"/>
    </xf>
    <xf numFmtId="165" fontId="4" fillId="0" borderId="5" xfId="1" applyNumberFormat="1" applyFont="1" applyFill="1" applyBorder="1" applyAlignment="1">
      <alignment vertical="top"/>
    </xf>
    <xf numFmtId="165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0" xfId="1" applyNumberFormat="1" applyFont="1" applyFill="1" applyAlignment="1">
      <alignment horizontal="right" vertical="top" shrinkToFit="1"/>
    </xf>
    <xf numFmtId="165" fontId="4" fillId="0" borderId="0" xfId="1" applyNumberFormat="1" applyFont="1" applyAlignment="1">
      <alignment horizontal="left" shrinkToFit="1"/>
    </xf>
    <xf numFmtId="165" fontId="4" fillId="0" borderId="5" xfId="1" applyNumberFormat="1" applyFont="1" applyFill="1" applyBorder="1" applyAlignment="1">
      <alignment horizontal="right" vertical="top" shrinkToFit="1"/>
    </xf>
    <xf numFmtId="165" fontId="4" fillId="0" borderId="0" xfId="1" applyNumberFormat="1" applyFont="1" applyFill="1" applyBorder="1" applyAlignment="1">
      <alignment horizontal="right" vertical="top" shrinkToFi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0" fontId="11" fillId="0" borderId="0" xfId="0" applyFont="1" applyAlignment="1">
      <alignment horizontal="left"/>
    </xf>
    <xf numFmtId="4" fontId="4" fillId="0" borderId="0" xfId="0" applyNumberFormat="1" applyFont="1" applyAlignment="1">
      <alignment horizontal="right" vertical="top"/>
    </xf>
    <xf numFmtId="0" fontId="4" fillId="0" borderId="2" xfId="0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/>
    <xf numFmtId="164" fontId="4" fillId="0" borderId="2" xfId="1" applyFont="1" applyFill="1" applyBorder="1" applyAlignment="1">
      <alignment vertical="top"/>
    </xf>
    <xf numFmtId="164" fontId="4" fillId="0" borderId="0" xfId="1" applyFont="1" applyFill="1" applyBorder="1" applyAlignment="1">
      <alignment vertical="top"/>
    </xf>
    <xf numFmtId="0" fontId="4" fillId="0" borderId="0" xfId="0" applyFont="1"/>
    <xf numFmtId="0" fontId="10" fillId="0" borderId="7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/>
    </xf>
    <xf numFmtId="10" fontId="4" fillId="0" borderId="0" xfId="0" applyNumberFormat="1" applyFont="1" applyAlignment="1">
      <alignment horizontal="center" vertical="center"/>
    </xf>
    <xf numFmtId="37" fontId="4" fillId="0" borderId="8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top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3" fontId="4" fillId="0" borderId="0" xfId="0" applyNumberFormat="1" applyFont="1" applyAlignment="1">
      <alignment horizontal="right" vertical="center" shrinkToFit="1"/>
    </xf>
    <xf numFmtId="0" fontId="3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3" fontId="4" fillId="0" borderId="0" xfId="0" applyNumberFormat="1" applyFont="1" applyAlignment="1">
      <alignment horizontal="center" vertical="center" shrinkToFit="1"/>
    </xf>
    <xf numFmtId="3" fontId="4" fillId="0" borderId="4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37" fontId="4" fillId="0" borderId="5" xfId="0" applyNumberFormat="1" applyFont="1" applyBorder="1" applyAlignment="1">
      <alignment horizontal="center" vertical="top"/>
    </xf>
    <xf numFmtId="37" fontId="4" fillId="0" borderId="4" xfId="0" applyNumberFormat="1" applyFont="1" applyBorder="1" applyAlignment="1">
      <alignment horizontal="center" vertical="center"/>
    </xf>
    <xf numFmtId="165" fontId="0" fillId="0" borderId="0" xfId="1" applyNumberFormat="1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4" fillId="0" borderId="7" xfId="2" applyFont="1" applyBorder="1" applyAlignment="1">
      <alignment horizontal="right" vertical="top"/>
    </xf>
    <xf numFmtId="165" fontId="4" fillId="0" borderId="2" xfId="1" applyNumberFormat="1" applyFont="1" applyFill="1" applyBorder="1" applyAlignment="1">
      <alignment horizontal="center" vertical="top"/>
    </xf>
    <xf numFmtId="165" fontId="4" fillId="0" borderId="0" xfId="1" applyNumberFormat="1" applyFont="1" applyFill="1" applyAlignment="1">
      <alignment horizontal="center" vertical="top"/>
    </xf>
    <xf numFmtId="165" fontId="4" fillId="0" borderId="0" xfId="1" applyNumberFormat="1" applyFont="1" applyFill="1" applyAlignment="1">
      <alignment horizontal="center" vertical="top" shrinkToFit="1"/>
    </xf>
    <xf numFmtId="165" fontId="4" fillId="0" borderId="5" xfId="1" applyNumberFormat="1" applyFont="1" applyFill="1" applyBorder="1" applyAlignment="1">
      <alignment horizontal="center" vertical="top" shrinkToFit="1"/>
    </xf>
    <xf numFmtId="165" fontId="4" fillId="0" borderId="0" xfId="1" applyNumberFormat="1" applyFont="1" applyFill="1" applyAlignment="1">
      <alignment vertical="top" shrinkToFit="1"/>
    </xf>
    <xf numFmtId="165" fontId="4" fillId="0" borderId="0" xfId="1" applyNumberFormat="1" applyFont="1" applyFill="1" applyBorder="1" applyAlignment="1">
      <alignment horizontal="center" vertical="top" shrinkToFit="1"/>
    </xf>
    <xf numFmtId="0" fontId="1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3" fontId="4" fillId="0" borderId="2" xfId="0" applyNumberFormat="1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top"/>
    </xf>
    <xf numFmtId="0" fontId="2" fillId="0" borderId="0" xfId="0" applyFont="1" applyAlignment="1">
      <alignment horizontal="right" vertical="center" readingOrder="2"/>
    </xf>
    <xf numFmtId="0" fontId="3" fillId="0" borderId="1" xfId="0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2" fillId="0" borderId="0" xfId="2" applyFont="1" applyAlignment="1">
      <alignment horizontal="right" vertical="center"/>
    </xf>
    <xf numFmtId="0" fontId="3" fillId="0" borderId="4" xfId="2" applyFont="1" applyBorder="1" applyAlignment="1">
      <alignment horizontal="center" vertical="center"/>
    </xf>
    <xf numFmtId="0" fontId="4" fillId="0" borderId="0" xfId="2" applyFont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62434F48-0343-4701-90EF-713C9415F6A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473637</xdr:colOff>
      <xdr:row>62</xdr:row>
      <xdr:rowOff>95250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5C4C70-D453-28E6-830D-5EBED43B5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6538613" y="0"/>
          <a:ext cx="7109387" cy="985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tabSelected="1" view="pageBreakPreview" zoomScale="60" zoomScaleNormal="100" workbookViewId="0">
      <selection activeCell="D59" sqref="D59:D62"/>
    </sheetView>
  </sheetViews>
  <sheetFormatPr defaultRowHeight="12.75" x14ac:dyDescent="0.2"/>
  <sheetData>
    <row r="1" ht="7.35" customHeight="1" x14ac:dyDescent="0.2"/>
  </sheetData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8"/>
  <sheetViews>
    <sheetView rightToLeft="1" view="pageBreakPreview" topLeftCell="A38" zoomScale="112" zoomScaleNormal="100" zoomScaleSheetLayoutView="112" workbookViewId="0">
      <selection activeCell="H56" sqref="H56"/>
    </sheetView>
  </sheetViews>
  <sheetFormatPr defaultRowHeight="12.75" x14ac:dyDescent="0.2"/>
  <cols>
    <col min="1" max="1" width="5.140625" customWidth="1"/>
    <col min="2" max="2" width="47.5703125" customWidth="1"/>
    <col min="3" max="3" width="0.85546875" customWidth="1"/>
    <col min="4" max="4" width="15" customWidth="1"/>
    <col min="5" max="5" width="0.85546875" customWidth="1"/>
    <col min="6" max="6" width="15.28515625" customWidth="1"/>
    <col min="7" max="7" width="1" customWidth="1"/>
    <col min="8" max="8" width="16.140625" customWidth="1"/>
    <col min="9" max="9" width="0.85546875" customWidth="1"/>
    <col min="10" max="10" width="12.85546875" customWidth="1"/>
    <col min="11" max="11" width="0.28515625" customWidth="1"/>
  </cols>
  <sheetData>
    <row r="1" spans="1:10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0" ht="25.5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0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0" ht="14.45" customHeight="1" x14ac:dyDescent="0.2"/>
    <row r="5" spans="1:10" ht="25.5" customHeight="1" x14ac:dyDescent="0.2">
      <c r="A5" s="17" t="s">
        <v>322</v>
      </c>
      <c r="B5" s="159" t="s">
        <v>351</v>
      </c>
      <c r="C5" s="159"/>
      <c r="D5" s="159"/>
      <c r="E5" s="159"/>
      <c r="F5" s="159"/>
      <c r="G5" s="159"/>
      <c r="H5" s="159"/>
      <c r="I5" s="159"/>
      <c r="J5" s="159"/>
    </row>
    <row r="6" spans="1:10" ht="23.25" customHeight="1" x14ac:dyDescent="0.2">
      <c r="D6" s="152" t="s">
        <v>326</v>
      </c>
      <c r="E6" s="152"/>
      <c r="F6" s="152"/>
      <c r="H6" s="152" t="s">
        <v>327</v>
      </c>
      <c r="I6" s="152"/>
      <c r="J6" s="152"/>
    </row>
    <row r="7" spans="1:10" ht="54" customHeight="1" x14ac:dyDescent="0.2">
      <c r="A7" s="152" t="s">
        <v>352</v>
      </c>
      <c r="B7" s="152"/>
      <c r="D7" s="118" t="s">
        <v>353</v>
      </c>
      <c r="E7" s="119"/>
      <c r="F7" s="118" t="s">
        <v>354</v>
      </c>
      <c r="G7" s="120"/>
      <c r="H7" s="118" t="s">
        <v>353</v>
      </c>
      <c r="I7" s="119"/>
      <c r="J7" s="118" t="s">
        <v>354</v>
      </c>
    </row>
    <row r="8" spans="1:10" ht="21.75" customHeight="1" x14ac:dyDescent="0.2">
      <c r="A8" s="153" t="s">
        <v>304</v>
      </c>
      <c r="B8" s="153"/>
      <c r="D8" s="6">
        <v>201535</v>
      </c>
      <c r="F8" s="71">
        <f>(D8/سپرده!$J$15)*100</f>
        <v>5.702595138659494E-4</v>
      </c>
      <c r="H8" s="6">
        <v>9160025</v>
      </c>
      <c r="J8" s="100">
        <f>(H8/سپرده!$J$15)*100</f>
        <v>2.5919028473962057E-2</v>
      </c>
    </row>
    <row r="9" spans="1:10" ht="21.75" customHeight="1" x14ac:dyDescent="0.2">
      <c r="A9" s="151" t="s">
        <v>305</v>
      </c>
      <c r="B9" s="151"/>
      <c r="D9" s="9">
        <v>83322</v>
      </c>
      <c r="F9" s="73">
        <f>(D9/سپرده!$J$15)*100</f>
        <v>2.3576630964516654E-4</v>
      </c>
      <c r="H9" s="9">
        <v>139530011</v>
      </c>
      <c r="J9" s="117">
        <f>(H9/سپرده!$J$15)*100</f>
        <v>0.39481140368953571</v>
      </c>
    </row>
    <row r="10" spans="1:10" ht="21.75" customHeight="1" x14ac:dyDescent="0.2">
      <c r="A10" s="151" t="s">
        <v>306</v>
      </c>
      <c r="B10" s="151"/>
      <c r="D10" s="9">
        <v>479508180</v>
      </c>
      <c r="F10" s="117">
        <f>(D10/سپرده!$J$15)*100</f>
        <v>1.3568070142731843</v>
      </c>
      <c r="H10" s="9">
        <v>12287270304</v>
      </c>
      <c r="J10" s="117">
        <f>(H10/سپرده!$J$15)*100</f>
        <v>34.767820925886603</v>
      </c>
    </row>
    <row r="11" spans="1:10" ht="21.75" customHeight="1" x14ac:dyDescent="0.2">
      <c r="A11" s="151" t="s">
        <v>307</v>
      </c>
      <c r="B11" s="151"/>
      <c r="D11" s="9">
        <v>3230472</v>
      </c>
      <c r="F11" s="117">
        <f>(D11/سپرده!$J$15)*100</f>
        <v>9.140880701999957E-3</v>
      </c>
      <c r="H11" s="9">
        <v>19483568</v>
      </c>
      <c r="J11" s="117">
        <f>(H11/سپرده!$J$15)*100</f>
        <v>5.513032483714575E-2</v>
      </c>
    </row>
    <row r="12" spans="1:10" ht="21.75" customHeight="1" x14ac:dyDescent="0.2">
      <c r="A12" s="151" t="s">
        <v>308</v>
      </c>
      <c r="B12" s="151"/>
      <c r="D12" s="9">
        <v>2070</v>
      </c>
      <c r="F12" s="73">
        <f>(D12/سپرده!$J$15)*100</f>
        <v>5.8572317150991905E-6</v>
      </c>
      <c r="H12" s="9">
        <v>8373</v>
      </c>
      <c r="J12" s="117">
        <f>(H12/سپرده!$J$15)*100</f>
        <v>2.3692077850495422E-5</v>
      </c>
    </row>
    <row r="13" spans="1:10" ht="21.75" customHeight="1" x14ac:dyDescent="0.2">
      <c r="A13" s="151" t="s">
        <v>355</v>
      </c>
      <c r="B13" s="151"/>
      <c r="D13" s="9">
        <v>0</v>
      </c>
      <c r="F13" s="73">
        <f>(D13/سپرده!$J$15)*100</f>
        <v>0</v>
      </c>
      <c r="H13" s="9">
        <v>119799128</v>
      </c>
      <c r="J13" s="117">
        <f>(H13/سپرده!$J$15)*100</f>
        <v>0.33898128114146253</v>
      </c>
    </row>
    <row r="14" spans="1:10" ht="21.75" customHeight="1" x14ac:dyDescent="0.2">
      <c r="A14" s="151" t="s">
        <v>356</v>
      </c>
      <c r="B14" s="151"/>
      <c r="D14" s="9">
        <v>0</v>
      </c>
      <c r="F14" s="73">
        <f>(D14/سپرده!$J$15)*100</f>
        <v>0</v>
      </c>
      <c r="H14" s="9">
        <v>7547945134</v>
      </c>
      <c r="J14" s="117">
        <f>(H14/سپرده!$J$15)*100</f>
        <v>21.357518658305995</v>
      </c>
    </row>
    <row r="15" spans="1:10" ht="21.75" customHeight="1" x14ac:dyDescent="0.2">
      <c r="A15" s="151" t="s">
        <v>309</v>
      </c>
      <c r="B15" s="151"/>
      <c r="D15" s="9">
        <v>299999988</v>
      </c>
      <c r="F15" s="117">
        <f>(D15/سپرده!$J$15)*100</f>
        <v>0.84887412765361181</v>
      </c>
      <c r="H15" s="9">
        <v>2742074969</v>
      </c>
      <c r="J15" s="117">
        <f>(H15/سپرده!$J$15)*100</f>
        <v>7.7589219679258106</v>
      </c>
    </row>
    <row r="16" spans="1:10" ht="21.75" customHeight="1" x14ac:dyDescent="0.2">
      <c r="A16" s="151" t="s">
        <v>357</v>
      </c>
      <c r="B16" s="151"/>
      <c r="D16" s="9">
        <v>0</v>
      </c>
      <c r="F16" s="73">
        <f>(D16/سپرده!$J$15)*100</f>
        <v>0</v>
      </c>
      <c r="H16" s="9">
        <v>8383561643</v>
      </c>
      <c r="J16" s="117">
        <f>(H16/سپرده!$J$15)*100</f>
        <v>23.721962869984871</v>
      </c>
    </row>
    <row r="17" spans="1:10" ht="21.75" customHeight="1" x14ac:dyDescent="0.2">
      <c r="A17" s="172" t="s">
        <v>358</v>
      </c>
      <c r="B17" s="172"/>
      <c r="D17" s="11">
        <v>0</v>
      </c>
      <c r="F17" s="73">
        <f>(D17/سپرده!$J$15)*100</f>
        <v>0</v>
      </c>
      <c r="H17" s="11">
        <v>4678471356</v>
      </c>
      <c r="J17" s="117">
        <f>(H17/سپرده!$J$15)*100</f>
        <v>13.238111499780828</v>
      </c>
    </row>
    <row r="18" spans="1:10" ht="21.75" customHeight="1" x14ac:dyDescent="0.2">
      <c r="A18" s="170" t="s">
        <v>88</v>
      </c>
      <c r="B18" s="170"/>
      <c r="D18" s="13">
        <f>SUM(D8:D17)</f>
        <v>783025567</v>
      </c>
      <c r="F18" s="102">
        <f>SUM(F8:F17)</f>
        <v>2.2156339056840224</v>
      </c>
      <c r="H18" s="13">
        <f>SUM(H8:H17)</f>
        <v>35927304511</v>
      </c>
      <c r="J18" s="102">
        <f>SUM(J8:J17)</f>
        <v>101.65920165210407</v>
      </c>
    </row>
  </sheetData>
  <mergeCells count="18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2:B12"/>
    <mergeCell ref="A13:B13"/>
    <mergeCell ref="A14:B14"/>
    <mergeCell ref="A15:B15"/>
    <mergeCell ref="A16:B16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="95" zoomScaleNormal="100" zoomScaleSheetLayoutView="95" workbookViewId="0">
      <selection activeCell="B20" sqref="B2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58" t="s">
        <v>0</v>
      </c>
      <c r="B1" s="158"/>
      <c r="C1" s="158"/>
      <c r="D1" s="158"/>
      <c r="E1" s="158"/>
      <c r="F1" s="158"/>
    </row>
    <row r="2" spans="1:6" ht="21.75" customHeight="1" x14ac:dyDescent="0.2">
      <c r="A2" s="158" t="s">
        <v>311</v>
      </c>
      <c r="B2" s="158"/>
      <c r="C2" s="158"/>
      <c r="D2" s="158"/>
      <c r="E2" s="158"/>
      <c r="F2" s="158"/>
    </row>
    <row r="3" spans="1:6" ht="21.75" customHeight="1" x14ac:dyDescent="0.2">
      <c r="A3" s="158" t="s">
        <v>2</v>
      </c>
      <c r="B3" s="158"/>
      <c r="C3" s="158"/>
      <c r="D3" s="158"/>
      <c r="E3" s="158"/>
      <c r="F3" s="158"/>
    </row>
    <row r="4" spans="1:6" ht="14.45" customHeight="1" x14ac:dyDescent="0.2"/>
    <row r="5" spans="1:6" ht="29.1" customHeight="1" x14ac:dyDescent="0.2">
      <c r="A5" s="17" t="s">
        <v>324</v>
      </c>
      <c r="B5" s="159" t="s">
        <v>325</v>
      </c>
      <c r="C5" s="159"/>
      <c r="D5" s="159"/>
      <c r="E5" s="159"/>
      <c r="F5" s="159"/>
    </row>
    <row r="6" spans="1:6" ht="18.75" customHeight="1" x14ac:dyDescent="0.2">
      <c r="D6" s="2" t="s">
        <v>326</v>
      </c>
      <c r="F6" s="2" t="s">
        <v>9</v>
      </c>
    </row>
    <row r="7" spans="1:6" ht="18.75" customHeight="1" x14ac:dyDescent="0.2">
      <c r="A7" s="152" t="s">
        <v>325</v>
      </c>
      <c r="B7" s="152"/>
      <c r="D7" s="4" t="s">
        <v>301</v>
      </c>
      <c r="F7" s="4" t="s">
        <v>301</v>
      </c>
    </row>
    <row r="8" spans="1:6" ht="18.75" customHeight="1" x14ac:dyDescent="0.2">
      <c r="A8" s="116"/>
      <c r="B8" s="116"/>
      <c r="D8" s="75" t="s">
        <v>823</v>
      </c>
      <c r="E8" s="120"/>
      <c r="F8" s="75" t="s">
        <v>823</v>
      </c>
    </row>
    <row r="9" spans="1:6" ht="18.75" customHeight="1" x14ac:dyDescent="0.2">
      <c r="A9" s="151" t="s">
        <v>325</v>
      </c>
      <c r="B9" s="151"/>
      <c r="D9" s="73">
        <v>0</v>
      </c>
      <c r="E9" s="68"/>
      <c r="F9" s="73">
        <v>17555015</v>
      </c>
    </row>
    <row r="10" spans="1:6" ht="21.75" customHeight="1" x14ac:dyDescent="0.2">
      <c r="A10" s="151" t="s">
        <v>359</v>
      </c>
      <c r="B10" s="151"/>
      <c r="D10" s="73">
        <v>0</v>
      </c>
      <c r="E10" s="68"/>
      <c r="F10" s="73">
        <v>17239751</v>
      </c>
    </row>
    <row r="11" spans="1:6" ht="21.75" customHeight="1" x14ac:dyDescent="0.2">
      <c r="A11" s="172" t="s">
        <v>360</v>
      </c>
      <c r="B11" s="172"/>
      <c r="D11" s="101">
        <v>137376820</v>
      </c>
      <c r="E11" s="68"/>
      <c r="F11" s="101">
        <v>423714670</v>
      </c>
    </row>
    <row r="12" spans="1:6" ht="21.75" customHeight="1" x14ac:dyDescent="0.2">
      <c r="A12" s="170" t="s">
        <v>88</v>
      </c>
      <c r="B12" s="170"/>
      <c r="D12" s="102">
        <f>SUM(D9:D11)</f>
        <v>137376820</v>
      </c>
      <c r="E12" s="68"/>
      <c r="F12" s="102">
        <f>SUM(F9:F11)</f>
        <v>458509436</v>
      </c>
    </row>
  </sheetData>
  <mergeCells count="9">
    <mergeCell ref="A9:B9"/>
    <mergeCell ref="A10:B10"/>
    <mergeCell ref="A11:B11"/>
    <mergeCell ref="A12:B12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28"/>
  <sheetViews>
    <sheetView rightToLeft="1" view="pageBreakPreview" topLeftCell="A10" zoomScaleNormal="100" zoomScaleSheetLayoutView="100" workbookViewId="0">
      <selection activeCell="U28" sqref="U28"/>
    </sheetView>
  </sheetViews>
  <sheetFormatPr defaultRowHeight="29.25" customHeight="1" x14ac:dyDescent="0.2"/>
  <cols>
    <col min="1" max="1" width="24.42578125" style="121" customWidth="1"/>
    <col min="2" max="2" width="1.140625" style="121" customWidth="1"/>
    <col min="3" max="3" width="12" style="128" customWidth="1"/>
    <col min="4" max="4" width="1" style="121" customWidth="1"/>
    <col min="5" max="5" width="13.7109375" style="121" customWidth="1"/>
    <col min="6" max="6" width="1.140625" style="121" customWidth="1"/>
    <col min="7" max="7" width="10.42578125" style="128" customWidth="1"/>
    <col min="8" max="8" width="0.85546875" style="128" customWidth="1"/>
    <col min="9" max="9" width="11.28515625" style="128" customWidth="1"/>
    <col min="10" max="10" width="0.85546875" style="128" customWidth="1"/>
    <col min="11" max="11" width="7" style="128" customWidth="1"/>
    <col min="12" max="12" width="1.140625" style="128" customWidth="1"/>
    <col min="13" max="13" width="10.140625" style="128" customWidth="1"/>
    <col min="14" max="14" width="0.7109375" style="128" customWidth="1"/>
    <col min="15" max="15" width="15" style="128" customWidth="1"/>
    <col min="16" max="16" width="0.85546875" style="128" customWidth="1"/>
    <col min="17" max="17" width="10.7109375" style="128" bestFit="1" customWidth="1"/>
    <col min="18" max="18" width="0.85546875" style="128" customWidth="1"/>
    <col min="19" max="19" width="20" style="128" bestFit="1" customWidth="1"/>
    <col min="20" max="20" width="0.28515625" style="121" customWidth="1"/>
    <col min="21" max="21" width="2.5703125" style="121" bestFit="1" customWidth="1"/>
    <col min="22" max="16384" width="9.140625" style="121"/>
  </cols>
  <sheetData>
    <row r="1" spans="1:19" ht="21" x14ac:dyDescent="0.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</row>
    <row r="2" spans="1:19" ht="21" x14ac:dyDescent="0.2">
      <c r="A2" s="155" t="s">
        <v>311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</row>
    <row r="3" spans="1:19" ht="21" x14ac:dyDescent="0.2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19" ht="9" customHeight="1" x14ac:dyDescent="0.2"/>
    <row r="5" spans="1:19" ht="29.25" customHeight="1" x14ac:dyDescent="0.2">
      <c r="A5" s="156" t="s">
        <v>329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</row>
    <row r="6" spans="1:19" ht="21" x14ac:dyDescent="0.2">
      <c r="A6" s="152" t="s">
        <v>89</v>
      </c>
      <c r="C6" s="152" t="s">
        <v>361</v>
      </c>
      <c r="D6" s="152"/>
      <c r="E6" s="152"/>
      <c r="F6" s="152"/>
      <c r="G6" s="152"/>
      <c r="I6" s="152" t="s">
        <v>326</v>
      </c>
      <c r="J6" s="152"/>
      <c r="K6" s="152"/>
      <c r="L6" s="152"/>
      <c r="M6" s="152"/>
      <c r="O6" s="152" t="s">
        <v>327</v>
      </c>
      <c r="P6" s="152"/>
      <c r="Q6" s="152"/>
      <c r="R6" s="152"/>
      <c r="S6" s="152"/>
    </row>
    <row r="7" spans="1:19" ht="45" customHeight="1" x14ac:dyDescent="0.2">
      <c r="A7" s="152"/>
      <c r="C7" s="15" t="s">
        <v>362</v>
      </c>
      <c r="D7" s="122"/>
      <c r="E7" s="137" t="s">
        <v>363</v>
      </c>
      <c r="F7" s="122"/>
      <c r="G7" s="15" t="s">
        <v>364</v>
      </c>
      <c r="I7" s="15" t="s">
        <v>365</v>
      </c>
      <c r="J7" s="129"/>
      <c r="K7" s="15" t="s">
        <v>366</v>
      </c>
      <c r="L7" s="129"/>
      <c r="M7" s="118" t="s">
        <v>367</v>
      </c>
      <c r="O7" s="15" t="s">
        <v>365</v>
      </c>
      <c r="P7" s="129"/>
      <c r="Q7" s="15" t="s">
        <v>366</v>
      </c>
      <c r="R7" s="129"/>
      <c r="S7" s="15" t="s">
        <v>367</v>
      </c>
    </row>
    <row r="8" spans="1:19" s="123" customFormat="1" ht="18.75" x14ac:dyDescent="0.2">
      <c r="A8" s="89" t="s">
        <v>57</v>
      </c>
      <c r="C8" s="135" t="s">
        <v>368</v>
      </c>
      <c r="D8" s="125"/>
      <c r="E8" s="130">
        <v>1300000</v>
      </c>
      <c r="F8" s="125"/>
      <c r="G8" s="130">
        <v>630</v>
      </c>
      <c r="H8" s="131"/>
      <c r="I8" s="130">
        <v>0</v>
      </c>
      <c r="J8" s="131"/>
      <c r="K8" s="130">
        <v>0</v>
      </c>
      <c r="L8" s="131"/>
      <c r="M8" s="130">
        <v>0</v>
      </c>
      <c r="N8" s="131"/>
      <c r="O8" s="130">
        <v>819000000</v>
      </c>
      <c r="P8" s="131"/>
      <c r="Q8" s="130">
        <v>0</v>
      </c>
      <c r="R8" s="131"/>
      <c r="S8" s="130">
        <v>819000000</v>
      </c>
    </row>
    <row r="9" spans="1:19" s="123" customFormat="1" ht="18.75" x14ac:dyDescent="0.2">
      <c r="A9" s="92" t="s">
        <v>61</v>
      </c>
      <c r="C9" s="136" t="s">
        <v>369</v>
      </c>
      <c r="D9" s="125"/>
      <c r="E9" s="132">
        <v>1404000</v>
      </c>
      <c r="F9" s="125"/>
      <c r="G9" s="132">
        <v>370</v>
      </c>
      <c r="H9" s="131"/>
      <c r="I9" s="132">
        <v>0</v>
      </c>
      <c r="J9" s="131"/>
      <c r="K9" s="132">
        <v>0</v>
      </c>
      <c r="L9" s="131"/>
      <c r="M9" s="132">
        <v>0</v>
      </c>
      <c r="N9" s="131"/>
      <c r="O9" s="132">
        <v>519480000</v>
      </c>
      <c r="P9" s="131"/>
      <c r="Q9" s="132">
        <v>0</v>
      </c>
      <c r="R9" s="131"/>
      <c r="S9" s="132">
        <v>519480000</v>
      </c>
    </row>
    <row r="10" spans="1:19" s="123" customFormat="1" ht="18.75" x14ac:dyDescent="0.2">
      <c r="A10" s="92" t="s">
        <v>48</v>
      </c>
      <c r="C10" s="136" t="s">
        <v>370</v>
      </c>
      <c r="D10" s="125"/>
      <c r="E10" s="132">
        <v>17400000</v>
      </c>
      <c r="F10" s="125"/>
      <c r="G10" s="132">
        <v>610</v>
      </c>
      <c r="H10" s="131"/>
      <c r="I10" s="132">
        <v>0</v>
      </c>
      <c r="J10" s="131"/>
      <c r="K10" s="132">
        <v>0</v>
      </c>
      <c r="L10" s="131"/>
      <c r="M10" s="132">
        <v>0</v>
      </c>
      <c r="N10" s="131"/>
      <c r="O10" s="132">
        <v>10614000000</v>
      </c>
      <c r="P10" s="131"/>
      <c r="Q10" s="132">
        <v>0</v>
      </c>
      <c r="R10" s="131"/>
      <c r="S10" s="132">
        <v>10614000000</v>
      </c>
    </row>
    <row r="11" spans="1:19" s="123" customFormat="1" ht="18.75" x14ac:dyDescent="0.2">
      <c r="A11" s="92" t="s">
        <v>58</v>
      </c>
      <c r="C11" s="136" t="s">
        <v>368</v>
      </c>
      <c r="D11" s="125"/>
      <c r="E11" s="132">
        <v>2055643</v>
      </c>
      <c r="F11" s="125"/>
      <c r="G11" s="132">
        <v>400</v>
      </c>
      <c r="H11" s="131"/>
      <c r="I11" s="132">
        <v>0</v>
      </c>
      <c r="J11" s="131"/>
      <c r="K11" s="132">
        <v>0</v>
      </c>
      <c r="L11" s="131"/>
      <c r="M11" s="132">
        <v>0</v>
      </c>
      <c r="N11" s="131"/>
      <c r="O11" s="132">
        <v>822257200</v>
      </c>
      <c r="P11" s="131"/>
      <c r="Q11" s="132">
        <v>0</v>
      </c>
      <c r="R11" s="131"/>
      <c r="S11" s="132">
        <v>822257200</v>
      </c>
    </row>
    <row r="12" spans="1:19" s="123" customFormat="1" ht="18.75" x14ac:dyDescent="0.2">
      <c r="A12" s="92" t="s">
        <v>45</v>
      </c>
      <c r="C12" s="136" t="s">
        <v>371</v>
      </c>
      <c r="D12" s="125"/>
      <c r="E12" s="132">
        <v>59609000</v>
      </c>
      <c r="F12" s="125"/>
      <c r="G12" s="132">
        <v>82</v>
      </c>
      <c r="H12" s="131"/>
      <c r="I12" s="132">
        <v>0</v>
      </c>
      <c r="J12" s="131"/>
      <c r="K12" s="132">
        <v>0</v>
      </c>
      <c r="L12" s="131"/>
      <c r="M12" s="132">
        <v>0</v>
      </c>
      <c r="N12" s="131"/>
      <c r="O12" s="132">
        <v>4887938000</v>
      </c>
      <c r="P12" s="131"/>
      <c r="Q12" s="132">
        <v>0</v>
      </c>
      <c r="R12" s="131"/>
      <c r="S12" s="132">
        <v>4887938000</v>
      </c>
    </row>
    <row r="13" spans="1:19" s="123" customFormat="1" ht="18.75" x14ac:dyDescent="0.2">
      <c r="A13" s="92" t="s">
        <v>43</v>
      </c>
      <c r="C13" s="136" t="s">
        <v>372</v>
      </c>
      <c r="D13" s="125"/>
      <c r="E13" s="132">
        <v>237520000</v>
      </c>
      <c r="F13" s="125"/>
      <c r="G13" s="132">
        <v>66</v>
      </c>
      <c r="H13" s="131"/>
      <c r="I13" s="132">
        <v>0</v>
      </c>
      <c r="J13" s="131"/>
      <c r="K13" s="132">
        <v>0</v>
      </c>
      <c r="L13" s="131"/>
      <c r="M13" s="132">
        <v>0</v>
      </c>
      <c r="N13" s="131"/>
      <c r="O13" s="132">
        <v>15676320000</v>
      </c>
      <c r="P13" s="131"/>
      <c r="Q13" s="132">
        <v>0</v>
      </c>
      <c r="R13" s="131"/>
      <c r="S13" s="132">
        <v>15676320000</v>
      </c>
    </row>
    <row r="14" spans="1:19" s="123" customFormat="1" ht="18.75" x14ac:dyDescent="0.2">
      <c r="A14" s="92" t="s">
        <v>44</v>
      </c>
      <c r="C14" s="136" t="s">
        <v>371</v>
      </c>
      <c r="D14" s="125"/>
      <c r="E14" s="132">
        <v>14595800</v>
      </c>
      <c r="F14" s="125"/>
      <c r="G14" s="132">
        <v>17</v>
      </c>
      <c r="H14" s="131"/>
      <c r="I14" s="132">
        <v>0</v>
      </c>
      <c r="J14" s="131"/>
      <c r="K14" s="132">
        <v>0</v>
      </c>
      <c r="L14" s="131"/>
      <c r="M14" s="132">
        <v>0</v>
      </c>
      <c r="N14" s="131"/>
      <c r="O14" s="132">
        <v>248128600</v>
      </c>
      <c r="P14" s="131"/>
      <c r="Q14" s="132">
        <v>0</v>
      </c>
      <c r="R14" s="131"/>
      <c r="S14" s="132">
        <v>248128600</v>
      </c>
    </row>
    <row r="15" spans="1:19" s="123" customFormat="1" ht="18.75" x14ac:dyDescent="0.2">
      <c r="A15" s="92" t="s">
        <v>343</v>
      </c>
      <c r="C15" s="136" t="s">
        <v>373</v>
      </c>
      <c r="D15" s="125"/>
      <c r="E15" s="132">
        <v>3099000</v>
      </c>
      <c r="F15" s="125"/>
      <c r="G15" s="132">
        <v>1500</v>
      </c>
      <c r="H15" s="131"/>
      <c r="I15" s="132">
        <v>0</v>
      </c>
      <c r="J15" s="131"/>
      <c r="K15" s="132">
        <v>0</v>
      </c>
      <c r="L15" s="131"/>
      <c r="M15" s="132">
        <v>0</v>
      </c>
      <c r="N15" s="131"/>
      <c r="O15" s="132">
        <v>4648500000</v>
      </c>
      <c r="P15" s="131"/>
      <c r="Q15" s="132">
        <v>0</v>
      </c>
      <c r="R15" s="131"/>
      <c r="S15" s="132">
        <v>4648500000</v>
      </c>
    </row>
    <row r="16" spans="1:19" s="123" customFormat="1" ht="18.75" x14ac:dyDescent="0.2">
      <c r="A16" s="92" t="s">
        <v>345</v>
      </c>
      <c r="C16" s="136" t="s">
        <v>369</v>
      </c>
      <c r="D16" s="125"/>
      <c r="E16" s="132">
        <v>680000</v>
      </c>
      <c r="F16" s="125"/>
      <c r="G16" s="132">
        <v>388</v>
      </c>
      <c r="H16" s="131"/>
      <c r="I16" s="132">
        <v>0</v>
      </c>
      <c r="J16" s="131"/>
      <c r="K16" s="132">
        <v>0</v>
      </c>
      <c r="L16" s="131"/>
      <c r="M16" s="132">
        <v>0</v>
      </c>
      <c r="N16" s="131"/>
      <c r="O16" s="132">
        <v>263840000</v>
      </c>
      <c r="P16" s="131"/>
      <c r="Q16" s="132">
        <v>0</v>
      </c>
      <c r="R16" s="131"/>
      <c r="S16" s="132">
        <v>263840000</v>
      </c>
    </row>
    <row r="17" spans="1:21" s="123" customFormat="1" ht="18.75" x14ac:dyDescent="0.2">
      <c r="A17" s="92" t="s">
        <v>342</v>
      </c>
      <c r="C17" s="136" t="s">
        <v>369</v>
      </c>
      <c r="D17" s="125"/>
      <c r="E17" s="132">
        <v>2125925</v>
      </c>
      <c r="F17" s="125"/>
      <c r="G17" s="132">
        <v>260</v>
      </c>
      <c r="H17" s="131"/>
      <c r="I17" s="132">
        <v>0</v>
      </c>
      <c r="J17" s="131"/>
      <c r="K17" s="132">
        <v>0</v>
      </c>
      <c r="L17" s="131"/>
      <c r="M17" s="132">
        <v>0</v>
      </c>
      <c r="N17" s="131"/>
      <c r="O17" s="132">
        <v>552740500</v>
      </c>
      <c r="P17" s="131"/>
      <c r="Q17" s="132">
        <v>0</v>
      </c>
      <c r="R17" s="131"/>
      <c r="S17" s="132">
        <v>552740500</v>
      </c>
    </row>
    <row r="18" spans="1:21" s="123" customFormat="1" ht="18.75" x14ac:dyDescent="0.2">
      <c r="A18" s="92" t="s">
        <v>338</v>
      </c>
      <c r="C18" s="136" t="s">
        <v>374</v>
      </c>
      <c r="D18" s="125"/>
      <c r="E18" s="132">
        <v>226000</v>
      </c>
      <c r="F18" s="125"/>
      <c r="G18" s="132">
        <v>105</v>
      </c>
      <c r="H18" s="131"/>
      <c r="I18" s="132">
        <v>0</v>
      </c>
      <c r="J18" s="131"/>
      <c r="K18" s="132">
        <v>0</v>
      </c>
      <c r="L18" s="131"/>
      <c r="M18" s="132">
        <v>0</v>
      </c>
      <c r="N18" s="131"/>
      <c r="O18" s="132">
        <v>23730000</v>
      </c>
      <c r="P18" s="131"/>
      <c r="Q18" s="132">
        <v>1130000</v>
      </c>
      <c r="R18" s="131"/>
      <c r="S18" s="132">
        <v>22600000</v>
      </c>
    </row>
    <row r="19" spans="1:21" s="123" customFormat="1" ht="18.75" x14ac:dyDescent="0.2">
      <c r="A19" s="92" t="s">
        <v>50</v>
      </c>
      <c r="C19" s="136" t="s">
        <v>369</v>
      </c>
      <c r="D19" s="125"/>
      <c r="E19" s="132">
        <v>4066000</v>
      </c>
      <c r="F19" s="125"/>
      <c r="G19" s="132">
        <v>22</v>
      </c>
      <c r="H19" s="131"/>
      <c r="I19" s="132">
        <v>0</v>
      </c>
      <c r="J19" s="131"/>
      <c r="K19" s="132">
        <v>0</v>
      </c>
      <c r="L19" s="131"/>
      <c r="M19" s="132">
        <v>0</v>
      </c>
      <c r="N19" s="131"/>
      <c r="O19" s="132">
        <v>89452000</v>
      </c>
      <c r="P19" s="131"/>
      <c r="Q19" s="132">
        <v>0</v>
      </c>
      <c r="R19" s="131"/>
      <c r="S19" s="132">
        <v>89452000</v>
      </c>
    </row>
    <row r="20" spans="1:21" s="123" customFormat="1" ht="18.75" x14ac:dyDescent="0.2">
      <c r="A20" s="92" t="s">
        <v>55</v>
      </c>
      <c r="C20" s="136" t="s">
        <v>375</v>
      </c>
      <c r="D20" s="125"/>
      <c r="E20" s="132">
        <v>2000000</v>
      </c>
      <c r="F20" s="125"/>
      <c r="G20" s="132">
        <v>950</v>
      </c>
      <c r="H20" s="131"/>
      <c r="I20" s="132">
        <v>0</v>
      </c>
      <c r="J20" s="131"/>
      <c r="K20" s="132">
        <v>0</v>
      </c>
      <c r="L20" s="131"/>
      <c r="M20" s="132">
        <v>0</v>
      </c>
      <c r="N20" s="131"/>
      <c r="O20" s="132">
        <v>1900000000</v>
      </c>
      <c r="P20" s="131"/>
      <c r="Q20" s="132">
        <v>0</v>
      </c>
      <c r="R20" s="131"/>
      <c r="S20" s="132">
        <v>1900000000</v>
      </c>
    </row>
    <row r="21" spans="1:21" s="123" customFormat="1" ht="18.75" x14ac:dyDescent="0.2">
      <c r="A21" s="92" t="s">
        <v>333</v>
      </c>
      <c r="C21" s="136" t="s">
        <v>376</v>
      </c>
      <c r="D21" s="125"/>
      <c r="E21" s="132">
        <v>20000</v>
      </c>
      <c r="F21" s="125"/>
      <c r="G21" s="132">
        <v>50</v>
      </c>
      <c r="H21" s="131"/>
      <c r="I21" s="132">
        <v>0</v>
      </c>
      <c r="J21" s="131"/>
      <c r="K21" s="132">
        <v>0</v>
      </c>
      <c r="L21" s="131"/>
      <c r="M21" s="132">
        <v>0</v>
      </c>
      <c r="N21" s="131"/>
      <c r="O21" s="132">
        <v>1000000</v>
      </c>
      <c r="P21" s="131"/>
      <c r="Q21" s="132">
        <v>0</v>
      </c>
      <c r="R21" s="131"/>
      <c r="S21" s="132">
        <v>1000000</v>
      </c>
    </row>
    <row r="22" spans="1:21" s="123" customFormat="1" ht="18.75" x14ac:dyDescent="0.2">
      <c r="A22" s="92" t="s">
        <v>54</v>
      </c>
      <c r="C22" s="136" t="s">
        <v>377</v>
      </c>
      <c r="D22" s="125"/>
      <c r="E22" s="132">
        <v>746180000</v>
      </c>
      <c r="F22" s="125"/>
      <c r="G22" s="132">
        <v>150</v>
      </c>
      <c r="H22" s="131"/>
      <c r="I22" s="132">
        <v>0</v>
      </c>
      <c r="J22" s="131"/>
      <c r="K22" s="132">
        <v>0</v>
      </c>
      <c r="L22" s="131"/>
      <c r="M22" s="132">
        <v>0</v>
      </c>
      <c r="N22" s="131"/>
      <c r="O22" s="132">
        <v>111927000000</v>
      </c>
      <c r="P22" s="131"/>
      <c r="Q22" s="132">
        <v>0</v>
      </c>
      <c r="R22" s="131"/>
      <c r="S22" s="132">
        <v>111927000000</v>
      </c>
    </row>
    <row r="23" spans="1:21" s="123" customFormat="1" ht="18.75" x14ac:dyDescent="0.2">
      <c r="A23" s="92" t="s">
        <v>19</v>
      </c>
      <c r="C23" s="136" t="s">
        <v>378</v>
      </c>
      <c r="D23" s="125"/>
      <c r="E23" s="132">
        <v>4001000</v>
      </c>
      <c r="F23" s="125"/>
      <c r="G23" s="132">
        <v>1060</v>
      </c>
      <c r="H23" s="131"/>
      <c r="I23" s="132">
        <v>0</v>
      </c>
      <c r="J23" s="131"/>
      <c r="K23" s="132">
        <v>0</v>
      </c>
      <c r="L23" s="131"/>
      <c r="M23" s="132">
        <v>0</v>
      </c>
      <c r="N23" s="131"/>
      <c r="O23" s="132">
        <v>4241060000</v>
      </c>
      <c r="P23" s="131"/>
      <c r="Q23" s="132">
        <v>0</v>
      </c>
      <c r="R23" s="131"/>
      <c r="S23" s="132">
        <v>4241060000</v>
      </c>
    </row>
    <row r="24" spans="1:21" s="123" customFormat="1" ht="18.75" x14ac:dyDescent="0.2">
      <c r="A24" s="92" t="s">
        <v>41</v>
      </c>
      <c r="C24" s="136" t="s">
        <v>370</v>
      </c>
      <c r="D24" s="125"/>
      <c r="E24" s="132">
        <v>262260</v>
      </c>
      <c r="F24" s="125"/>
      <c r="G24" s="132">
        <v>110</v>
      </c>
      <c r="H24" s="131"/>
      <c r="I24" s="132">
        <v>0</v>
      </c>
      <c r="J24" s="131"/>
      <c r="K24" s="132">
        <v>0</v>
      </c>
      <c r="L24" s="131"/>
      <c r="M24" s="132">
        <v>0</v>
      </c>
      <c r="N24" s="131"/>
      <c r="O24" s="132">
        <v>28848600</v>
      </c>
      <c r="P24" s="131"/>
      <c r="Q24" s="132">
        <v>0</v>
      </c>
      <c r="R24" s="131"/>
      <c r="S24" s="132">
        <v>28848600</v>
      </c>
    </row>
    <row r="25" spans="1:21" s="123" customFormat="1" ht="18.75" x14ac:dyDescent="0.2">
      <c r="A25" s="92" t="s">
        <v>46</v>
      </c>
      <c r="C25" s="136" t="s">
        <v>379</v>
      </c>
      <c r="D25" s="125"/>
      <c r="E25" s="132">
        <v>1564500</v>
      </c>
      <c r="F25" s="125"/>
      <c r="G25" s="132">
        <v>320</v>
      </c>
      <c r="H25" s="131"/>
      <c r="I25" s="132">
        <v>0</v>
      </c>
      <c r="J25" s="131"/>
      <c r="K25" s="132">
        <v>0</v>
      </c>
      <c r="L25" s="131"/>
      <c r="M25" s="132">
        <v>0</v>
      </c>
      <c r="N25" s="131"/>
      <c r="O25" s="132">
        <v>500640000</v>
      </c>
      <c r="P25" s="131"/>
      <c r="Q25" s="132">
        <v>0</v>
      </c>
      <c r="R25" s="131"/>
      <c r="S25" s="132">
        <v>500640000</v>
      </c>
    </row>
    <row r="26" spans="1:21" s="123" customFormat="1" ht="18.75" x14ac:dyDescent="0.2">
      <c r="A26" s="92" t="s">
        <v>62</v>
      </c>
      <c r="C26" s="136" t="s">
        <v>369</v>
      </c>
      <c r="D26" s="125"/>
      <c r="E26" s="132">
        <v>200000</v>
      </c>
      <c r="F26" s="125"/>
      <c r="G26" s="132">
        <v>1000</v>
      </c>
      <c r="H26" s="131"/>
      <c r="I26" s="132">
        <v>0</v>
      </c>
      <c r="J26" s="131"/>
      <c r="K26" s="132">
        <v>0</v>
      </c>
      <c r="L26" s="131"/>
      <c r="M26" s="132">
        <v>0</v>
      </c>
      <c r="N26" s="131"/>
      <c r="O26" s="132">
        <v>200000000</v>
      </c>
      <c r="P26" s="131"/>
      <c r="Q26" s="132">
        <v>0</v>
      </c>
      <c r="R26" s="131"/>
      <c r="S26" s="132">
        <v>200000000</v>
      </c>
    </row>
    <row r="27" spans="1:21" s="123" customFormat="1" ht="18.75" x14ac:dyDescent="0.2">
      <c r="A27" s="92" t="s">
        <v>336</v>
      </c>
      <c r="C27" s="136" t="s">
        <v>380</v>
      </c>
      <c r="D27" s="125"/>
      <c r="E27" s="132">
        <v>378695</v>
      </c>
      <c r="F27" s="125"/>
      <c r="G27" s="132">
        <v>70</v>
      </c>
      <c r="H27" s="131"/>
      <c r="I27" s="133">
        <v>0</v>
      </c>
      <c r="J27" s="131"/>
      <c r="K27" s="133">
        <v>0</v>
      </c>
      <c r="L27" s="131"/>
      <c r="M27" s="133">
        <v>0</v>
      </c>
      <c r="N27" s="131"/>
      <c r="O27" s="133">
        <v>26508650</v>
      </c>
      <c r="P27" s="131"/>
      <c r="Q27" s="133">
        <v>0</v>
      </c>
      <c r="R27" s="131"/>
      <c r="S27" s="133">
        <v>26508650</v>
      </c>
    </row>
    <row r="28" spans="1:21" s="123" customFormat="1" ht="21" x14ac:dyDescent="0.2">
      <c r="A28" s="127" t="s">
        <v>88</v>
      </c>
      <c r="C28" s="132"/>
      <c r="D28" s="125"/>
      <c r="E28" s="126"/>
      <c r="F28" s="125"/>
      <c r="G28" s="132"/>
      <c r="H28" s="131"/>
      <c r="I28" s="134">
        <v>0</v>
      </c>
      <c r="J28" s="131"/>
      <c r="K28" s="134">
        <v>0</v>
      </c>
      <c r="L28" s="131"/>
      <c r="M28" s="134">
        <v>0</v>
      </c>
      <c r="N28" s="131"/>
      <c r="O28" s="134">
        <f>SUM(O8:O27)</f>
        <v>157990443550</v>
      </c>
      <c r="P28" s="131"/>
      <c r="Q28" s="134">
        <f>SUM(Q8:Q27)</f>
        <v>1130000</v>
      </c>
      <c r="R28" s="131"/>
      <c r="S28" s="134">
        <f>SUM(S8:S27)</f>
        <v>157989313550</v>
      </c>
      <c r="U28" s="124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9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3"/>
  <sheetViews>
    <sheetView rightToLeft="1" view="pageBreakPreview" topLeftCell="A4" zoomScale="93" zoomScaleNormal="100" zoomScaleSheetLayoutView="93" workbookViewId="0">
      <selection activeCell="S13" sqref="S13:S19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2" bestFit="1" customWidth="1"/>
    <col min="4" max="4" width="1.28515625" customWidth="1"/>
    <col min="5" max="5" width="12.28515625" customWidth="1"/>
    <col min="6" max="6" width="1.28515625" customWidth="1"/>
    <col min="7" max="7" width="16.28515625" style="68" bestFit="1" customWidth="1"/>
    <col min="8" max="8" width="1.28515625" style="68" customWidth="1"/>
    <col min="9" max="9" width="11.28515625" style="68" customWidth="1"/>
    <col min="10" max="10" width="1.28515625" style="68" customWidth="1"/>
    <col min="11" max="11" width="16.28515625" style="68" bestFit="1" customWidth="1"/>
    <col min="12" max="12" width="1.28515625" style="68" customWidth="1"/>
    <col min="13" max="13" width="17.5703125" style="68" bestFit="1" customWidth="1"/>
    <col min="14" max="14" width="1.28515625" style="68" customWidth="1"/>
    <col min="15" max="15" width="10.7109375" style="68" customWidth="1"/>
    <col min="16" max="16" width="1.28515625" style="68" customWidth="1"/>
    <col min="17" max="17" width="17.5703125" style="68" bestFit="1" customWidth="1"/>
    <col min="18" max="18" width="0.28515625" customWidth="1"/>
  </cols>
  <sheetData>
    <row r="1" spans="1:19" ht="29.1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9" ht="21.75" customHeight="1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9" ht="21.7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9" ht="14.45" customHeight="1" x14ac:dyDescent="0.2"/>
    <row r="5" spans="1:19" ht="35.25" customHeight="1" x14ac:dyDescent="0.2">
      <c r="A5" s="159" t="s">
        <v>381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</row>
    <row r="6" spans="1:19" ht="14.45" customHeight="1" x14ac:dyDescent="0.2">
      <c r="A6" s="152" t="s">
        <v>314</v>
      </c>
      <c r="G6" s="152" t="s">
        <v>326</v>
      </c>
      <c r="H6" s="152"/>
      <c r="I6" s="152"/>
      <c r="J6" s="152"/>
      <c r="K6" s="152"/>
      <c r="M6" s="152" t="s">
        <v>327</v>
      </c>
      <c r="N6" s="152"/>
      <c r="O6" s="152"/>
      <c r="P6" s="152"/>
      <c r="Q6" s="152"/>
    </row>
    <row r="7" spans="1:19" ht="50.25" customHeight="1" x14ac:dyDescent="0.2">
      <c r="A7" s="152"/>
      <c r="C7" s="174" t="s">
        <v>278</v>
      </c>
      <c r="D7" s="174"/>
      <c r="E7" s="14" t="s">
        <v>382</v>
      </c>
      <c r="G7" s="15" t="s">
        <v>383</v>
      </c>
      <c r="H7" s="69"/>
      <c r="I7" s="15" t="s">
        <v>366</v>
      </c>
      <c r="J7" s="69"/>
      <c r="K7" s="15" t="s">
        <v>384</v>
      </c>
      <c r="M7" s="15" t="s">
        <v>383</v>
      </c>
      <c r="N7" s="69"/>
      <c r="O7" s="15" t="s">
        <v>366</v>
      </c>
      <c r="P7" s="69"/>
      <c r="Q7" s="15" t="s">
        <v>384</v>
      </c>
    </row>
    <row r="8" spans="1:19" ht="21.75" customHeight="1" x14ac:dyDescent="0.2">
      <c r="A8" s="5" t="s">
        <v>280</v>
      </c>
      <c r="C8" s="5" t="s">
        <v>283</v>
      </c>
      <c r="D8" s="3"/>
      <c r="E8" s="71">
        <v>23</v>
      </c>
      <c r="G8" s="71">
        <v>10390228677</v>
      </c>
      <c r="I8" s="71">
        <v>0</v>
      </c>
      <c r="K8" s="71">
        <v>10390228677</v>
      </c>
      <c r="M8" s="71">
        <v>16288078933</v>
      </c>
      <c r="O8" s="71">
        <v>0</v>
      </c>
      <c r="Q8" s="71">
        <v>16288078933</v>
      </c>
    </row>
    <row r="9" spans="1:19" ht="21.75" customHeight="1" x14ac:dyDescent="0.2">
      <c r="A9" s="8" t="s">
        <v>349</v>
      </c>
      <c r="C9" s="8" t="s">
        <v>385</v>
      </c>
      <c r="E9" s="73">
        <v>23</v>
      </c>
      <c r="G9" s="73">
        <v>0</v>
      </c>
      <c r="I9" s="73">
        <v>0</v>
      </c>
      <c r="K9" s="73">
        <v>0</v>
      </c>
      <c r="M9" s="73">
        <v>3250244428</v>
      </c>
      <c r="O9" s="73">
        <v>0</v>
      </c>
      <c r="Q9" s="73">
        <v>3250244428</v>
      </c>
    </row>
    <row r="10" spans="1:19" ht="21.75" customHeight="1" x14ac:dyDescent="0.2">
      <c r="A10" s="8" t="s">
        <v>284</v>
      </c>
      <c r="C10" s="8" t="s">
        <v>286</v>
      </c>
      <c r="E10" s="73">
        <v>23</v>
      </c>
      <c r="G10" s="73">
        <v>13259128153</v>
      </c>
      <c r="I10" s="73">
        <v>0</v>
      </c>
      <c r="K10" s="73">
        <v>13259128153</v>
      </c>
      <c r="M10" s="73">
        <v>108874182336</v>
      </c>
      <c r="O10" s="73">
        <v>0</v>
      </c>
      <c r="Q10" s="73">
        <v>108874182336</v>
      </c>
    </row>
    <row r="11" spans="1:19" ht="21.75" customHeight="1" x14ac:dyDescent="0.2">
      <c r="A11" s="8" t="s">
        <v>350</v>
      </c>
      <c r="C11" s="8" t="s">
        <v>386</v>
      </c>
      <c r="E11" s="73">
        <v>23</v>
      </c>
      <c r="G11" s="73">
        <v>0</v>
      </c>
      <c r="I11" s="73">
        <v>0</v>
      </c>
      <c r="K11" s="73">
        <v>0</v>
      </c>
      <c r="M11" s="73">
        <v>588113533</v>
      </c>
      <c r="O11" s="73">
        <v>0</v>
      </c>
      <c r="Q11" s="73">
        <v>588113533</v>
      </c>
    </row>
    <row r="12" spans="1:19" ht="21.75" customHeight="1" x14ac:dyDescent="0.2">
      <c r="A12" s="10" t="s">
        <v>348</v>
      </c>
      <c r="C12" s="8" t="s">
        <v>387</v>
      </c>
      <c r="E12" s="73">
        <v>23</v>
      </c>
      <c r="G12" s="101">
        <v>0</v>
      </c>
      <c r="I12" s="101">
        <v>0</v>
      </c>
      <c r="K12" s="101">
        <v>0</v>
      </c>
      <c r="M12" s="101">
        <v>54058058786</v>
      </c>
      <c r="O12" s="101">
        <v>0</v>
      </c>
      <c r="Q12" s="101">
        <v>54058058786</v>
      </c>
    </row>
    <row r="13" spans="1:19" ht="21.75" customHeight="1" x14ac:dyDescent="0.2">
      <c r="A13" s="97" t="s">
        <v>88</v>
      </c>
      <c r="C13" s="9"/>
      <c r="E13" s="73"/>
      <c r="G13" s="102">
        <f>SUM(G8:G12)</f>
        <v>23649356830</v>
      </c>
      <c r="I13" s="102">
        <f>SUM(I8:I12)</f>
        <v>0</v>
      </c>
      <c r="K13" s="102">
        <f>SUM(K8:K12)</f>
        <v>23649356830</v>
      </c>
      <c r="M13" s="102">
        <f>SUM(M8:M12)</f>
        <v>183058678016</v>
      </c>
      <c r="O13" s="102">
        <f>SUM(O8:O12)</f>
        <v>0</v>
      </c>
      <c r="Q13" s="102">
        <f>SUM(Q8:Q12)</f>
        <v>183058678016</v>
      </c>
      <c r="S13" s="16"/>
    </row>
  </sheetData>
  <mergeCells count="8">
    <mergeCell ref="A1:Q1"/>
    <mergeCell ref="A2:Q2"/>
    <mergeCell ref="A3:Q3"/>
    <mergeCell ref="A5:Q5"/>
    <mergeCell ref="A6:A7"/>
    <mergeCell ref="G6:K6"/>
    <mergeCell ref="M6:Q6"/>
    <mergeCell ref="C7:D7"/>
  </mergeCells>
  <pageMargins left="0.39" right="0.39" top="0.39" bottom="0.39" header="0" footer="0"/>
  <pageSetup scale="8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8"/>
  <sheetViews>
    <sheetView rightToLeft="1" view="pageBreakPreview" topLeftCell="A13" zoomScale="98" zoomScaleNormal="100" zoomScaleSheetLayoutView="98" workbookViewId="0">
      <selection activeCell="P18" sqref="O18:P20"/>
    </sheetView>
  </sheetViews>
  <sheetFormatPr defaultRowHeight="12.75" x14ac:dyDescent="0.2"/>
  <cols>
    <col min="1" max="1" width="58.7109375" bestFit="1" customWidth="1"/>
    <col min="2" max="2" width="1.28515625" customWidth="1"/>
    <col min="3" max="3" width="13.7109375" style="68" bestFit="1" customWidth="1"/>
    <col min="4" max="4" width="1.28515625" style="68" customWidth="1"/>
    <col min="5" max="5" width="17.7109375" style="68" bestFit="1" customWidth="1"/>
    <col min="6" max="6" width="1.28515625" style="68" customWidth="1"/>
    <col min="7" max="7" width="16.28515625" style="68" bestFit="1" customWidth="1"/>
    <col min="8" max="8" width="1.28515625" style="68" customWidth="1"/>
    <col min="9" max="9" width="16.28515625" style="68" bestFit="1" customWidth="1"/>
    <col min="10" max="10" width="1.28515625" style="68" customWidth="1"/>
    <col min="11" max="11" width="12.5703125" style="68" customWidth="1"/>
    <col min="12" max="12" width="1.28515625" style="68" customWidth="1"/>
    <col min="13" max="13" width="16.28515625" style="68" bestFit="1" customWidth="1"/>
    <col min="14" max="14" width="0.28515625" customWidth="1"/>
  </cols>
  <sheetData>
    <row r="1" spans="1:13" ht="29.1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1.75" customHeight="1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ht="21.7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ht="14.45" customHeight="1" x14ac:dyDescent="0.2"/>
    <row r="5" spans="1:13" ht="26.25" customHeight="1" x14ac:dyDescent="0.2">
      <c r="A5" s="159" t="s">
        <v>388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14.45" customHeight="1" x14ac:dyDescent="0.2">
      <c r="A6" s="152" t="s">
        <v>314</v>
      </c>
      <c r="C6" s="152" t="s">
        <v>326</v>
      </c>
      <c r="D6" s="152"/>
      <c r="E6" s="152"/>
      <c r="F6" s="152"/>
      <c r="G6" s="152"/>
      <c r="I6" s="152" t="s">
        <v>327</v>
      </c>
      <c r="J6" s="152"/>
      <c r="K6" s="152"/>
      <c r="L6" s="152"/>
      <c r="M6" s="152"/>
    </row>
    <row r="7" spans="1:13" ht="29.1" customHeight="1" x14ac:dyDescent="0.2">
      <c r="A7" s="152"/>
      <c r="C7" s="15" t="s">
        <v>383</v>
      </c>
      <c r="D7" s="69"/>
      <c r="E7" s="15" t="s">
        <v>366</v>
      </c>
      <c r="F7" s="69"/>
      <c r="G7" s="15" t="s">
        <v>384</v>
      </c>
      <c r="I7" s="15" t="s">
        <v>383</v>
      </c>
      <c r="J7" s="69"/>
      <c r="K7" s="15" t="s">
        <v>366</v>
      </c>
      <c r="L7" s="69"/>
      <c r="M7" s="15" t="s">
        <v>384</v>
      </c>
    </row>
    <row r="8" spans="1:13" s="90" customFormat="1" ht="32.25" customHeight="1" x14ac:dyDescent="0.2">
      <c r="A8" s="89" t="s">
        <v>304</v>
      </c>
      <c r="C8" s="76">
        <v>201535</v>
      </c>
      <c r="D8" s="22"/>
      <c r="E8" s="76">
        <v>0</v>
      </c>
      <c r="F8" s="22"/>
      <c r="G8" s="76">
        <v>201535</v>
      </c>
      <c r="H8" s="22"/>
      <c r="I8" s="76">
        <v>9160025</v>
      </c>
      <c r="J8" s="22"/>
      <c r="K8" s="76">
        <v>0</v>
      </c>
      <c r="L8" s="22"/>
      <c r="M8" s="76">
        <v>9160025</v>
      </c>
    </row>
    <row r="9" spans="1:13" s="90" customFormat="1" ht="32.25" customHeight="1" x14ac:dyDescent="0.2">
      <c r="A9" s="92" t="s">
        <v>305</v>
      </c>
      <c r="C9" s="85">
        <v>83322</v>
      </c>
      <c r="D9" s="22"/>
      <c r="E9" s="24">
        <v>0</v>
      </c>
      <c r="F9" s="22"/>
      <c r="G9" s="85">
        <v>83322</v>
      </c>
      <c r="H9" s="22"/>
      <c r="I9" s="85">
        <v>139530011</v>
      </c>
      <c r="J9" s="22"/>
      <c r="K9" s="85">
        <v>0</v>
      </c>
      <c r="L9" s="22"/>
      <c r="M9" s="85">
        <v>139530011</v>
      </c>
    </row>
    <row r="10" spans="1:13" s="90" customFormat="1" ht="32.25" customHeight="1" x14ac:dyDescent="0.2">
      <c r="A10" s="92" t="s">
        <v>306</v>
      </c>
      <c r="C10" s="85">
        <v>479508180</v>
      </c>
      <c r="D10" s="22"/>
      <c r="E10" s="24">
        <v>-7583</v>
      </c>
      <c r="F10" s="22"/>
      <c r="G10" s="85">
        <v>479515763</v>
      </c>
      <c r="H10" s="22"/>
      <c r="I10" s="85">
        <v>12287270304</v>
      </c>
      <c r="J10" s="22"/>
      <c r="K10" s="85">
        <v>571530</v>
      </c>
      <c r="L10" s="22"/>
      <c r="M10" s="85">
        <v>12286698774</v>
      </c>
    </row>
    <row r="11" spans="1:13" s="90" customFormat="1" ht="32.25" customHeight="1" x14ac:dyDescent="0.2">
      <c r="A11" s="92" t="s">
        <v>307</v>
      </c>
      <c r="C11" s="85">
        <v>3230472</v>
      </c>
      <c r="D11" s="22"/>
      <c r="E11" s="24">
        <v>0</v>
      </c>
      <c r="F11" s="22"/>
      <c r="G11" s="85">
        <v>3230472</v>
      </c>
      <c r="H11" s="22"/>
      <c r="I11" s="85">
        <v>19483568</v>
      </c>
      <c r="J11" s="22"/>
      <c r="K11" s="85">
        <v>0</v>
      </c>
      <c r="L11" s="22"/>
      <c r="M11" s="85">
        <v>19483568</v>
      </c>
    </row>
    <row r="12" spans="1:13" s="90" customFormat="1" ht="32.25" customHeight="1" x14ac:dyDescent="0.2">
      <c r="A12" s="92" t="s">
        <v>308</v>
      </c>
      <c r="C12" s="85">
        <v>2070</v>
      </c>
      <c r="D12" s="22"/>
      <c r="E12" s="24">
        <v>0</v>
      </c>
      <c r="F12" s="22"/>
      <c r="G12" s="85">
        <v>2070</v>
      </c>
      <c r="H12" s="22"/>
      <c r="I12" s="85">
        <v>8373</v>
      </c>
      <c r="J12" s="22"/>
      <c r="K12" s="85">
        <v>0</v>
      </c>
      <c r="L12" s="22"/>
      <c r="M12" s="85">
        <v>8373</v>
      </c>
    </row>
    <row r="13" spans="1:13" s="90" customFormat="1" ht="32.25" customHeight="1" x14ac:dyDescent="0.2">
      <c r="A13" s="92" t="s">
        <v>355</v>
      </c>
      <c r="C13" s="85">
        <v>0</v>
      </c>
      <c r="D13" s="22"/>
      <c r="E13" s="24">
        <v>0</v>
      </c>
      <c r="F13" s="22"/>
      <c r="G13" s="85">
        <v>0</v>
      </c>
      <c r="H13" s="22"/>
      <c r="I13" s="85">
        <v>119799128</v>
      </c>
      <c r="J13" s="22"/>
      <c r="K13" s="85">
        <v>0</v>
      </c>
      <c r="L13" s="22"/>
      <c r="M13" s="85">
        <v>119799128</v>
      </c>
    </row>
    <row r="14" spans="1:13" s="90" customFormat="1" ht="32.25" customHeight="1" x14ac:dyDescent="0.2">
      <c r="A14" s="92" t="s">
        <v>356</v>
      </c>
      <c r="C14" s="85">
        <v>0</v>
      </c>
      <c r="D14" s="22"/>
      <c r="E14" s="24">
        <v>0</v>
      </c>
      <c r="F14" s="22"/>
      <c r="G14" s="85">
        <v>0</v>
      </c>
      <c r="H14" s="22"/>
      <c r="I14" s="85">
        <v>7547945134</v>
      </c>
      <c r="J14" s="22"/>
      <c r="K14" s="85">
        <v>5359366</v>
      </c>
      <c r="L14" s="22"/>
      <c r="M14" s="85">
        <v>7542585768</v>
      </c>
    </row>
    <row r="15" spans="1:13" s="90" customFormat="1" ht="32.25" customHeight="1" x14ac:dyDescent="0.2">
      <c r="A15" s="92" t="s">
        <v>309</v>
      </c>
      <c r="C15" s="85">
        <v>299999988</v>
      </c>
      <c r="D15" s="22"/>
      <c r="E15" s="24">
        <v>-1595016</v>
      </c>
      <c r="F15" s="22"/>
      <c r="G15" s="85">
        <v>301595004</v>
      </c>
      <c r="H15" s="22"/>
      <c r="I15" s="85">
        <v>2742074969</v>
      </c>
      <c r="J15" s="22"/>
      <c r="K15" s="85">
        <v>641525</v>
      </c>
      <c r="L15" s="22"/>
      <c r="M15" s="85">
        <v>2741433444</v>
      </c>
    </row>
    <row r="16" spans="1:13" s="90" customFormat="1" ht="32.25" customHeight="1" x14ac:dyDescent="0.2">
      <c r="A16" s="92" t="s">
        <v>357</v>
      </c>
      <c r="C16" s="85">
        <v>0</v>
      </c>
      <c r="D16" s="22"/>
      <c r="E16" s="24">
        <v>0</v>
      </c>
      <c r="F16" s="22"/>
      <c r="G16" s="85">
        <v>0</v>
      </c>
      <c r="H16" s="22"/>
      <c r="I16" s="85">
        <v>8383561643</v>
      </c>
      <c r="J16" s="22"/>
      <c r="K16" s="85">
        <v>0</v>
      </c>
      <c r="L16" s="22"/>
      <c r="M16" s="85">
        <v>8383561643</v>
      </c>
    </row>
    <row r="17" spans="1:15" s="90" customFormat="1" ht="32.25" customHeight="1" x14ac:dyDescent="0.2">
      <c r="A17" s="94" t="s">
        <v>358</v>
      </c>
      <c r="C17" s="77">
        <v>0</v>
      </c>
      <c r="D17" s="22"/>
      <c r="E17" s="139">
        <v>0</v>
      </c>
      <c r="F17" s="22"/>
      <c r="G17" s="77">
        <v>0</v>
      </c>
      <c r="H17" s="22"/>
      <c r="I17" s="77">
        <v>4678471356</v>
      </c>
      <c r="J17" s="22"/>
      <c r="K17" s="77">
        <v>0</v>
      </c>
      <c r="L17" s="22"/>
      <c r="M17" s="77">
        <v>4678471356</v>
      </c>
    </row>
    <row r="18" spans="1:15" ht="21.75" customHeight="1" x14ac:dyDescent="0.2">
      <c r="A18" s="97" t="s">
        <v>88</v>
      </c>
      <c r="C18" s="102">
        <v>783025567</v>
      </c>
      <c r="E18" s="138">
        <v>-1602599</v>
      </c>
      <c r="G18" s="102">
        <v>784628166</v>
      </c>
      <c r="I18" s="102">
        <f>SUM(I8:I17)</f>
        <v>35927304511</v>
      </c>
      <c r="K18" s="102">
        <f>SUM(K8:K17)</f>
        <v>6572421</v>
      </c>
      <c r="M18" s="102">
        <f>SUM(M8:M17)</f>
        <v>35920732090</v>
      </c>
      <c r="O18" s="16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U53"/>
  <sheetViews>
    <sheetView rightToLeft="1" view="pageBreakPreview" topLeftCell="A40" zoomScale="96" zoomScaleNormal="100" zoomScaleSheetLayoutView="96" workbookViewId="0">
      <selection activeCell="S49" sqref="R49:S55"/>
    </sheetView>
  </sheetViews>
  <sheetFormatPr defaultRowHeight="12.75" x14ac:dyDescent="0.2"/>
  <cols>
    <col min="1" max="1" width="31.5703125" bestFit="1" customWidth="1"/>
    <col min="2" max="2" width="1.28515625" customWidth="1"/>
    <col min="3" max="3" width="12.85546875" customWidth="1"/>
    <col min="4" max="4" width="1.28515625" customWidth="1"/>
    <col min="5" max="5" width="17.28515625" customWidth="1"/>
    <col min="6" max="6" width="1.28515625" customWidth="1"/>
    <col min="7" max="7" width="18" customWidth="1"/>
    <col min="8" max="8" width="1.28515625" customWidth="1"/>
    <col min="9" max="9" width="16.85546875" customWidth="1"/>
    <col min="10" max="10" width="1.28515625" customWidth="1"/>
    <col min="11" max="11" width="13.140625" customWidth="1"/>
    <col min="12" max="12" width="1.28515625" customWidth="1"/>
    <col min="13" max="13" width="18.5703125" customWidth="1"/>
    <col min="14" max="14" width="1.28515625" customWidth="1"/>
    <col min="15" max="15" width="17.42578125" customWidth="1"/>
    <col min="16" max="16" width="1.28515625" customWidth="1"/>
    <col min="17" max="17" width="17.7109375" customWidth="1"/>
    <col min="18" max="18" width="19.28515625" style="33" bestFit="1" customWidth="1"/>
    <col min="19" max="19" width="14.42578125" bestFit="1" customWidth="1"/>
    <col min="21" max="21" width="18.5703125" bestFit="1" customWidth="1"/>
    <col min="22" max="22" width="28.140625" bestFit="1" customWidth="1"/>
  </cols>
  <sheetData>
    <row r="1" spans="1:19" ht="29.1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9" ht="21.75" customHeight="1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9" ht="21.7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9" ht="14.45" customHeight="1" x14ac:dyDescent="0.2"/>
    <row r="5" spans="1:19" ht="27" customHeight="1" x14ac:dyDescent="0.2">
      <c r="A5" s="20" t="s">
        <v>389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9" ht="4.5" customHeight="1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</row>
    <row r="7" spans="1:19" ht="24.75" customHeight="1" x14ac:dyDescent="0.2">
      <c r="C7" s="160" t="s">
        <v>326</v>
      </c>
      <c r="D7" s="160"/>
      <c r="E7" s="160"/>
      <c r="F7" s="160"/>
      <c r="G7" s="160"/>
      <c r="H7" s="160"/>
      <c r="I7" s="160"/>
      <c r="K7" s="160" t="s">
        <v>327</v>
      </c>
      <c r="L7" s="160"/>
      <c r="M7" s="160"/>
      <c r="N7" s="160"/>
      <c r="O7" s="160"/>
      <c r="P7" s="160"/>
      <c r="Q7" s="160"/>
    </row>
    <row r="8" spans="1:19" ht="39" customHeight="1" x14ac:dyDescent="0.2">
      <c r="A8" s="21" t="s">
        <v>314</v>
      </c>
      <c r="C8" s="15" t="s">
        <v>13</v>
      </c>
      <c r="D8" s="3"/>
      <c r="E8" s="15" t="s">
        <v>390</v>
      </c>
      <c r="F8" s="3"/>
      <c r="G8" s="15" t="s">
        <v>391</v>
      </c>
      <c r="H8" s="3"/>
      <c r="I8" s="15" t="s">
        <v>392</v>
      </c>
      <c r="K8" s="15" t="s">
        <v>13</v>
      </c>
      <c r="L8" s="3"/>
      <c r="M8" s="15" t="s">
        <v>390</v>
      </c>
      <c r="N8" s="3"/>
      <c r="O8" s="15" t="s">
        <v>391</v>
      </c>
      <c r="P8" s="3"/>
      <c r="Q8" s="15" t="s">
        <v>392</v>
      </c>
    </row>
    <row r="9" spans="1:19" ht="21.75" customHeight="1" x14ac:dyDescent="0.2">
      <c r="A9" s="5" t="s">
        <v>86</v>
      </c>
      <c r="C9" s="32">
        <v>30000000</v>
      </c>
      <c r="D9" s="33"/>
      <c r="E9" s="32">
        <v>44771508000</v>
      </c>
      <c r="F9" s="33"/>
      <c r="G9" s="32">
        <v>44771509440</v>
      </c>
      <c r="H9" s="33"/>
      <c r="I9" s="32">
        <v>-1440</v>
      </c>
      <c r="J9" s="33"/>
      <c r="K9" s="32">
        <v>30000000</v>
      </c>
      <c r="L9" s="33"/>
      <c r="M9" s="32">
        <v>44771508000</v>
      </c>
      <c r="N9" s="33"/>
      <c r="O9" s="32">
        <v>44771509440</v>
      </c>
      <c r="P9" s="33"/>
      <c r="Q9" s="53">
        <v>0</v>
      </c>
      <c r="S9" s="16"/>
    </row>
    <row r="10" spans="1:19" ht="21.75" customHeight="1" x14ac:dyDescent="0.2">
      <c r="A10" s="8" t="s">
        <v>74</v>
      </c>
      <c r="C10" s="34">
        <v>1200000</v>
      </c>
      <c r="D10" s="33"/>
      <c r="E10" s="34">
        <v>7749843199</v>
      </c>
      <c r="F10" s="33"/>
      <c r="G10" s="34">
        <v>7338657422</v>
      </c>
      <c r="H10" s="33"/>
      <c r="I10" s="34">
        <v>411185777</v>
      </c>
      <c r="J10" s="33"/>
      <c r="K10" s="34">
        <v>1200000</v>
      </c>
      <c r="L10" s="33"/>
      <c r="M10" s="34">
        <v>7749843199</v>
      </c>
      <c r="N10" s="33"/>
      <c r="O10" s="34">
        <v>7338657422</v>
      </c>
      <c r="P10" s="33"/>
      <c r="Q10" s="54">
        <v>457573328</v>
      </c>
      <c r="S10" s="16"/>
    </row>
    <row r="11" spans="1:19" ht="21.75" customHeight="1" x14ac:dyDescent="0.2">
      <c r="A11" s="8" t="s">
        <v>59</v>
      </c>
      <c r="C11" s="34">
        <v>35909</v>
      </c>
      <c r="D11" s="33"/>
      <c r="E11" s="34">
        <v>372648992</v>
      </c>
      <c r="F11" s="33"/>
      <c r="G11" s="34">
        <v>327840295</v>
      </c>
      <c r="H11" s="33"/>
      <c r="I11" s="34">
        <v>44808697</v>
      </c>
      <c r="J11" s="33"/>
      <c r="K11" s="34">
        <v>35909</v>
      </c>
      <c r="L11" s="33"/>
      <c r="M11" s="34">
        <v>372648992</v>
      </c>
      <c r="N11" s="33"/>
      <c r="O11" s="34">
        <v>327840295</v>
      </c>
      <c r="P11" s="33"/>
      <c r="Q11" s="54">
        <v>47039226</v>
      </c>
      <c r="S11" s="16"/>
    </row>
    <row r="12" spans="1:19" ht="21.75" customHeight="1" x14ac:dyDescent="0.2">
      <c r="A12" s="8" t="s">
        <v>78</v>
      </c>
      <c r="C12" s="34">
        <v>30000000</v>
      </c>
      <c r="D12" s="33"/>
      <c r="E12" s="34">
        <v>48684108731</v>
      </c>
      <c r="F12" s="33"/>
      <c r="G12" s="34">
        <v>44771508000</v>
      </c>
      <c r="H12" s="33"/>
      <c r="I12" s="34">
        <v>3912600731</v>
      </c>
      <c r="J12" s="33"/>
      <c r="K12" s="34">
        <v>30000000</v>
      </c>
      <c r="L12" s="33"/>
      <c r="M12" s="34">
        <v>48684108731</v>
      </c>
      <c r="N12" s="33"/>
      <c r="O12" s="34">
        <v>44771508000</v>
      </c>
      <c r="P12" s="33"/>
      <c r="Q12" s="54">
        <v>4204003120</v>
      </c>
      <c r="S12" s="16"/>
    </row>
    <row r="13" spans="1:19" ht="21.75" customHeight="1" x14ac:dyDescent="0.2">
      <c r="A13" s="8" t="s">
        <v>56</v>
      </c>
      <c r="C13" s="34">
        <v>180000</v>
      </c>
      <c r="D13" s="33"/>
      <c r="E13" s="34">
        <v>752336841</v>
      </c>
      <c r="F13" s="33"/>
      <c r="G13" s="34">
        <v>643503826</v>
      </c>
      <c r="H13" s="33"/>
      <c r="I13" s="34">
        <v>108833015</v>
      </c>
      <c r="J13" s="33"/>
      <c r="K13" s="34">
        <v>9892000</v>
      </c>
      <c r="L13" s="33"/>
      <c r="M13" s="34">
        <v>34374000968</v>
      </c>
      <c r="N13" s="33"/>
      <c r="O13" s="34">
        <v>35258281564</v>
      </c>
      <c r="P13" s="33"/>
      <c r="Q13" s="54">
        <v>-678531564</v>
      </c>
      <c r="S13" s="16"/>
    </row>
    <row r="14" spans="1:19" ht="21.75" customHeight="1" x14ac:dyDescent="0.2">
      <c r="A14" s="8" t="s">
        <v>81</v>
      </c>
      <c r="C14" s="34">
        <v>551000</v>
      </c>
      <c r="D14" s="33"/>
      <c r="E14" s="34">
        <v>179901500</v>
      </c>
      <c r="F14" s="33"/>
      <c r="G14" s="34">
        <v>149245806</v>
      </c>
      <c r="H14" s="33"/>
      <c r="I14" s="34">
        <v>30655694</v>
      </c>
      <c r="J14" s="33"/>
      <c r="K14" s="34">
        <v>551000</v>
      </c>
      <c r="L14" s="33"/>
      <c r="M14" s="34">
        <v>179901500</v>
      </c>
      <c r="N14" s="33"/>
      <c r="O14" s="34">
        <v>149245806</v>
      </c>
      <c r="P14" s="33"/>
      <c r="Q14" s="54">
        <v>42852374</v>
      </c>
      <c r="S14" s="16"/>
    </row>
    <row r="15" spans="1:19" ht="21.75" customHeight="1" x14ac:dyDescent="0.2">
      <c r="A15" s="8" t="s">
        <v>528</v>
      </c>
      <c r="C15" s="34">
        <v>2600000</v>
      </c>
      <c r="D15" s="33"/>
      <c r="E15" s="34">
        <v>12349735463</v>
      </c>
      <c r="F15" s="33"/>
      <c r="G15" s="34">
        <v>11536265351</v>
      </c>
      <c r="H15" s="33"/>
      <c r="I15" s="34">
        <v>813470112</v>
      </c>
      <c r="J15" s="33"/>
      <c r="K15" s="34">
        <v>2600000</v>
      </c>
      <c r="L15" s="33"/>
      <c r="M15" s="34">
        <v>12349735463</v>
      </c>
      <c r="N15" s="33"/>
      <c r="O15" s="34">
        <v>11536265351</v>
      </c>
      <c r="P15" s="33"/>
      <c r="Q15" s="54">
        <v>887390718</v>
      </c>
      <c r="S15" s="16"/>
    </row>
    <row r="16" spans="1:19" ht="21.75" customHeight="1" x14ac:dyDescent="0.2">
      <c r="A16" s="8" t="s">
        <v>332</v>
      </c>
      <c r="C16" s="34">
        <v>1</v>
      </c>
      <c r="D16" s="33"/>
      <c r="E16" s="34">
        <v>1</v>
      </c>
      <c r="F16" s="33"/>
      <c r="G16" s="34">
        <v>5282270</v>
      </c>
      <c r="H16" s="33"/>
      <c r="I16" s="34">
        <v>-5282269</v>
      </c>
      <c r="J16" s="33"/>
      <c r="K16" s="34">
        <v>1</v>
      </c>
      <c r="L16" s="33"/>
      <c r="M16" s="34">
        <v>1</v>
      </c>
      <c r="N16" s="33"/>
      <c r="O16" s="34">
        <v>5282270</v>
      </c>
      <c r="P16" s="33"/>
      <c r="Q16" s="54">
        <v>-5282269</v>
      </c>
      <c r="S16" s="16"/>
    </row>
    <row r="17" spans="1:19" ht="21.75" customHeight="1" x14ac:dyDescent="0.2">
      <c r="A17" s="8" t="s">
        <v>47</v>
      </c>
      <c r="C17" s="34">
        <v>159620</v>
      </c>
      <c r="D17" s="33"/>
      <c r="E17" s="34">
        <v>792557955</v>
      </c>
      <c r="F17" s="33"/>
      <c r="G17" s="34">
        <v>866402905</v>
      </c>
      <c r="H17" s="33"/>
      <c r="I17" s="34">
        <v>-73844950</v>
      </c>
      <c r="J17" s="33"/>
      <c r="K17" s="34">
        <v>266438</v>
      </c>
      <c r="L17" s="33"/>
      <c r="M17" s="34">
        <v>1282621522</v>
      </c>
      <c r="N17" s="33"/>
      <c r="O17" s="34">
        <v>1446201337</v>
      </c>
      <c r="P17" s="33"/>
      <c r="Q17" s="54">
        <v>-155902551</v>
      </c>
      <c r="S17" s="16"/>
    </row>
    <row r="18" spans="1:19" ht="21.75" customHeight="1" x14ac:dyDescent="0.2">
      <c r="A18" s="8" t="s">
        <v>80</v>
      </c>
      <c r="C18" s="34">
        <v>26000</v>
      </c>
      <c r="D18" s="33"/>
      <c r="E18" s="34">
        <v>12948000</v>
      </c>
      <c r="F18" s="33"/>
      <c r="G18" s="34">
        <v>11965279</v>
      </c>
      <c r="H18" s="33"/>
      <c r="I18" s="34">
        <v>982721</v>
      </c>
      <c r="J18" s="33"/>
      <c r="K18" s="34">
        <v>26000</v>
      </c>
      <c r="L18" s="33"/>
      <c r="M18" s="34">
        <v>12948000</v>
      </c>
      <c r="N18" s="33"/>
      <c r="O18" s="34">
        <v>11965279</v>
      </c>
      <c r="P18" s="33"/>
      <c r="Q18" s="54">
        <v>725743247</v>
      </c>
      <c r="S18" s="16"/>
    </row>
    <row r="19" spans="1:19" ht="21.75" customHeight="1" x14ac:dyDescent="0.2">
      <c r="A19" s="8" t="s">
        <v>83</v>
      </c>
      <c r="C19" s="34">
        <v>6000</v>
      </c>
      <c r="D19" s="33"/>
      <c r="E19" s="34">
        <v>1619850</v>
      </c>
      <c r="F19" s="33"/>
      <c r="G19" s="34">
        <v>1636450588</v>
      </c>
      <c r="H19" s="33"/>
      <c r="I19" s="34">
        <v>-1634830738</v>
      </c>
      <c r="J19" s="33"/>
      <c r="K19" s="34">
        <v>6000</v>
      </c>
      <c r="L19" s="33"/>
      <c r="M19" s="34">
        <v>1619850</v>
      </c>
      <c r="N19" s="33"/>
      <c r="O19" s="34">
        <v>2391084130</v>
      </c>
      <c r="P19" s="33"/>
      <c r="Q19" s="54">
        <v>-5420486553</v>
      </c>
      <c r="S19" s="16"/>
    </row>
    <row r="20" spans="1:19" ht="21.75" customHeight="1" x14ac:dyDescent="0.2">
      <c r="A20" s="8" t="s">
        <v>50</v>
      </c>
      <c r="C20" s="34">
        <v>3942000</v>
      </c>
      <c r="D20" s="33"/>
      <c r="E20" s="34">
        <v>2849113560</v>
      </c>
      <c r="F20" s="33"/>
      <c r="G20" s="34">
        <v>3319007724</v>
      </c>
      <c r="H20" s="33"/>
      <c r="I20" s="34">
        <v>-469894164</v>
      </c>
      <c r="J20" s="33"/>
      <c r="K20" s="34">
        <v>3942000</v>
      </c>
      <c r="L20" s="33"/>
      <c r="M20" s="34">
        <v>2849113560</v>
      </c>
      <c r="N20" s="33"/>
      <c r="O20" s="34">
        <v>3319007724</v>
      </c>
      <c r="P20" s="33"/>
      <c r="Q20" s="54">
        <v>-452840651</v>
      </c>
      <c r="S20" s="16"/>
    </row>
    <row r="21" spans="1:19" ht="21.75" customHeight="1" x14ac:dyDescent="0.2">
      <c r="A21" s="8" t="s">
        <v>42</v>
      </c>
      <c r="C21" s="34">
        <v>570000</v>
      </c>
      <c r="D21" s="33"/>
      <c r="E21" s="34">
        <v>1924202471</v>
      </c>
      <c r="F21" s="33"/>
      <c r="G21" s="34">
        <v>1544066177</v>
      </c>
      <c r="H21" s="33"/>
      <c r="I21" s="34">
        <v>380136294</v>
      </c>
      <c r="J21" s="33"/>
      <c r="K21" s="34">
        <v>4166719</v>
      </c>
      <c r="L21" s="33"/>
      <c r="M21" s="34">
        <v>12122063304</v>
      </c>
      <c r="N21" s="33"/>
      <c r="O21" s="34">
        <v>11284090179</v>
      </c>
      <c r="P21" s="33"/>
      <c r="Q21" s="54">
        <v>910530950</v>
      </c>
      <c r="S21" s="16"/>
    </row>
    <row r="22" spans="1:19" ht="21.75" customHeight="1" x14ac:dyDescent="0.2">
      <c r="A22" s="8" t="s">
        <v>55</v>
      </c>
      <c r="C22" s="34">
        <v>1965000</v>
      </c>
      <c r="D22" s="33"/>
      <c r="E22" s="34">
        <v>19997159882</v>
      </c>
      <c r="F22" s="33"/>
      <c r="G22" s="34">
        <v>15548333672</v>
      </c>
      <c r="H22" s="33"/>
      <c r="I22" s="34">
        <v>4448826210</v>
      </c>
      <c r="J22" s="33"/>
      <c r="K22" s="34">
        <v>2000000</v>
      </c>
      <c r="L22" s="33"/>
      <c r="M22" s="34">
        <v>20352035764</v>
      </c>
      <c r="N22" s="33"/>
      <c r="O22" s="34">
        <v>15825276000</v>
      </c>
      <c r="P22" s="33"/>
      <c r="Q22" s="54">
        <v>4648578940</v>
      </c>
      <c r="S22" s="16"/>
    </row>
    <row r="23" spans="1:19" ht="21.75" customHeight="1" x14ac:dyDescent="0.2">
      <c r="A23" s="8" t="s">
        <v>46</v>
      </c>
      <c r="C23" s="34">
        <v>1008823</v>
      </c>
      <c r="D23" s="33"/>
      <c r="E23" s="34">
        <v>3185724913</v>
      </c>
      <c r="F23" s="33"/>
      <c r="G23" s="34">
        <v>2380222464</v>
      </c>
      <c r="H23" s="33"/>
      <c r="I23" s="34">
        <v>805502449</v>
      </c>
      <c r="J23" s="33"/>
      <c r="K23" s="34">
        <v>3081189</v>
      </c>
      <c r="L23" s="33"/>
      <c r="M23" s="34">
        <v>9561301634</v>
      </c>
      <c r="N23" s="33"/>
      <c r="O23" s="34">
        <v>7269343336</v>
      </c>
      <c r="P23" s="33"/>
      <c r="Q23" s="54">
        <v>2349188398</v>
      </c>
      <c r="S23" s="16"/>
    </row>
    <row r="24" spans="1:19" ht="21.75" customHeight="1" x14ac:dyDescent="0.2">
      <c r="A24" s="8" t="s">
        <v>58</v>
      </c>
      <c r="C24" s="34">
        <v>509717</v>
      </c>
      <c r="D24" s="33"/>
      <c r="E24" s="34">
        <v>2523810881</v>
      </c>
      <c r="F24" s="33"/>
      <c r="G24" s="34">
        <v>2452484924</v>
      </c>
      <c r="H24" s="33"/>
      <c r="I24" s="34">
        <v>71325957</v>
      </c>
      <c r="J24" s="33"/>
      <c r="K24" s="34">
        <v>509717</v>
      </c>
      <c r="L24" s="33"/>
      <c r="M24" s="34">
        <v>2523810881</v>
      </c>
      <c r="N24" s="33"/>
      <c r="O24" s="34">
        <v>2452484924</v>
      </c>
      <c r="P24" s="33"/>
      <c r="Q24" s="54">
        <v>86432433</v>
      </c>
      <c r="S24" s="16"/>
    </row>
    <row r="25" spans="1:19" ht="21.75" customHeight="1" x14ac:dyDescent="0.2">
      <c r="A25" s="8" t="s">
        <v>52</v>
      </c>
      <c r="C25" s="34">
        <v>17304792</v>
      </c>
      <c r="D25" s="33"/>
      <c r="E25" s="34">
        <v>17789699910</v>
      </c>
      <c r="F25" s="33"/>
      <c r="G25" s="34">
        <v>19473422570</v>
      </c>
      <c r="H25" s="33"/>
      <c r="I25" s="34">
        <v>-1683722660</v>
      </c>
      <c r="J25" s="33"/>
      <c r="K25" s="34">
        <v>54042000</v>
      </c>
      <c r="L25" s="33"/>
      <c r="M25" s="34">
        <v>48055134851</v>
      </c>
      <c r="N25" s="33"/>
      <c r="O25" s="34">
        <v>60816161444</v>
      </c>
      <c r="P25" s="33"/>
      <c r="Q25" s="54">
        <v>-12473388548</v>
      </c>
      <c r="S25" s="16"/>
    </row>
    <row r="26" spans="1:19" ht="21.75" customHeight="1" x14ac:dyDescent="0.2">
      <c r="A26" s="8" t="s">
        <v>49</v>
      </c>
      <c r="C26" s="34">
        <v>406778</v>
      </c>
      <c r="D26" s="33"/>
      <c r="E26" s="34">
        <v>2147191163</v>
      </c>
      <c r="F26" s="33"/>
      <c r="G26" s="34">
        <v>1949722822</v>
      </c>
      <c r="H26" s="33"/>
      <c r="I26" s="34">
        <v>197468341</v>
      </c>
      <c r="J26" s="33"/>
      <c r="K26" s="34">
        <v>430683</v>
      </c>
      <c r="L26" s="33"/>
      <c r="M26" s="34">
        <v>2252873323</v>
      </c>
      <c r="N26" s="33"/>
      <c r="O26" s="34">
        <v>2057486962</v>
      </c>
      <c r="P26" s="33"/>
      <c r="Q26" s="54">
        <v>208871163</v>
      </c>
      <c r="S26" s="16"/>
    </row>
    <row r="27" spans="1:19" ht="21.75" customHeight="1" x14ac:dyDescent="0.2">
      <c r="A27" s="8" t="s">
        <v>66</v>
      </c>
      <c r="C27" s="34">
        <v>518</v>
      </c>
      <c r="D27" s="33"/>
      <c r="E27" s="34">
        <v>3104958</v>
      </c>
      <c r="F27" s="33"/>
      <c r="G27" s="34">
        <v>3039270</v>
      </c>
      <c r="H27" s="33"/>
      <c r="I27" s="34">
        <v>65688</v>
      </c>
      <c r="J27" s="33"/>
      <c r="K27" s="34">
        <v>518</v>
      </c>
      <c r="L27" s="33"/>
      <c r="M27" s="34">
        <v>3104958</v>
      </c>
      <c r="N27" s="33"/>
      <c r="O27" s="34">
        <v>3039270</v>
      </c>
      <c r="P27" s="33"/>
      <c r="Q27" s="54">
        <v>84270</v>
      </c>
      <c r="S27" s="16"/>
    </row>
    <row r="28" spans="1:19" ht="21.75" customHeight="1" x14ac:dyDescent="0.2">
      <c r="A28" s="8" t="s">
        <v>19</v>
      </c>
      <c r="C28" s="34">
        <v>3750682</v>
      </c>
      <c r="D28" s="33"/>
      <c r="E28" s="34">
        <v>22044226093</v>
      </c>
      <c r="F28" s="33"/>
      <c r="G28" s="34">
        <v>29302554226</v>
      </c>
      <c r="H28" s="33"/>
      <c r="I28" s="34">
        <v>-7258328133</v>
      </c>
      <c r="J28" s="33"/>
      <c r="K28" s="34">
        <v>4001000</v>
      </c>
      <c r="L28" s="33"/>
      <c r="M28" s="34">
        <v>23526101585</v>
      </c>
      <c r="N28" s="33"/>
      <c r="O28" s="34">
        <v>31285437406</v>
      </c>
      <c r="P28" s="33"/>
      <c r="Q28" s="54">
        <v>-7618517986</v>
      </c>
      <c r="S28" s="16"/>
    </row>
    <row r="29" spans="1:19" ht="21.75" customHeight="1" x14ac:dyDescent="0.2">
      <c r="A29" s="8" t="s">
        <v>67</v>
      </c>
      <c r="C29" s="34">
        <v>3000</v>
      </c>
      <c r="D29" s="33"/>
      <c r="E29" s="34">
        <v>218700</v>
      </c>
      <c r="F29" s="33"/>
      <c r="G29" s="34">
        <v>82893</v>
      </c>
      <c r="H29" s="33"/>
      <c r="I29" s="34">
        <v>135807</v>
      </c>
      <c r="J29" s="33"/>
      <c r="K29" s="34">
        <v>3000</v>
      </c>
      <c r="L29" s="33"/>
      <c r="M29" s="34">
        <v>218700</v>
      </c>
      <c r="N29" s="33"/>
      <c r="O29" s="34">
        <v>82893</v>
      </c>
      <c r="P29" s="33"/>
      <c r="Q29" s="54">
        <v>426621562</v>
      </c>
      <c r="S29" s="16"/>
    </row>
    <row r="30" spans="1:19" ht="21.75" customHeight="1" x14ac:dyDescent="0.2">
      <c r="A30" s="8" t="s">
        <v>53</v>
      </c>
      <c r="C30" s="34">
        <v>40075920</v>
      </c>
      <c r="D30" s="33"/>
      <c r="E30" s="34">
        <v>115423164685</v>
      </c>
      <c r="F30" s="33"/>
      <c r="G30" s="34">
        <v>93888696132</v>
      </c>
      <c r="H30" s="33"/>
      <c r="I30" s="34">
        <v>21534468553</v>
      </c>
      <c r="J30" s="33"/>
      <c r="K30" s="34">
        <v>129088000</v>
      </c>
      <c r="L30" s="33"/>
      <c r="M30" s="34">
        <v>334454390505</v>
      </c>
      <c r="N30" s="33"/>
      <c r="O30" s="34">
        <v>302423214534</v>
      </c>
      <c r="P30" s="33"/>
      <c r="Q30" s="54">
        <v>34033087517</v>
      </c>
      <c r="S30" s="16"/>
    </row>
    <row r="31" spans="1:19" ht="21.75" customHeight="1" x14ac:dyDescent="0.2">
      <c r="A31" s="8" t="s">
        <v>333</v>
      </c>
      <c r="C31" s="34">
        <v>0</v>
      </c>
      <c r="D31" s="33"/>
      <c r="E31" s="34">
        <v>0</v>
      </c>
      <c r="F31" s="33"/>
      <c r="G31" s="34">
        <v>0</v>
      </c>
      <c r="H31" s="33"/>
      <c r="I31" s="34">
        <v>0</v>
      </c>
      <c r="J31" s="33"/>
      <c r="K31" s="34">
        <v>25143</v>
      </c>
      <c r="L31" s="33"/>
      <c r="M31" s="34">
        <v>117891573</v>
      </c>
      <c r="N31" s="33"/>
      <c r="O31" s="34">
        <v>136781280</v>
      </c>
      <c r="P31" s="33"/>
      <c r="Q31" s="54">
        <v>-18184065</v>
      </c>
      <c r="S31" s="16"/>
    </row>
    <row r="32" spans="1:19" ht="21.75" customHeight="1" x14ac:dyDescent="0.2">
      <c r="A32" s="8" t="s">
        <v>334</v>
      </c>
      <c r="C32" s="34">
        <v>0</v>
      </c>
      <c r="D32" s="33"/>
      <c r="E32" s="34">
        <v>0</v>
      </c>
      <c r="F32" s="33"/>
      <c r="G32" s="34">
        <v>0</v>
      </c>
      <c r="H32" s="33"/>
      <c r="I32" s="34">
        <v>0</v>
      </c>
      <c r="J32" s="33"/>
      <c r="K32" s="34">
        <v>185000</v>
      </c>
      <c r="L32" s="33"/>
      <c r="M32" s="34">
        <v>10101000</v>
      </c>
      <c r="N32" s="33"/>
      <c r="O32" s="34">
        <v>-24069109533</v>
      </c>
      <c r="P32" s="33"/>
      <c r="Q32" s="54">
        <v>36255649465</v>
      </c>
      <c r="S32" s="16"/>
    </row>
    <row r="33" spans="1:19" ht="21.75" customHeight="1" x14ac:dyDescent="0.2">
      <c r="A33" s="8" t="s">
        <v>335</v>
      </c>
      <c r="C33" s="34">
        <v>0</v>
      </c>
      <c r="D33" s="33"/>
      <c r="E33" s="34">
        <v>0</v>
      </c>
      <c r="F33" s="33"/>
      <c r="G33" s="34">
        <v>0</v>
      </c>
      <c r="H33" s="33"/>
      <c r="I33" s="34">
        <v>0</v>
      </c>
      <c r="J33" s="33"/>
      <c r="K33" s="34">
        <v>28000</v>
      </c>
      <c r="L33" s="33"/>
      <c r="M33" s="34">
        <v>43460874</v>
      </c>
      <c r="N33" s="33"/>
      <c r="O33" s="34">
        <v>46676611</v>
      </c>
      <c r="P33" s="33"/>
      <c r="Q33" s="54">
        <v>-2955611</v>
      </c>
      <c r="S33" s="16"/>
    </row>
    <row r="34" spans="1:19" ht="21.75" customHeight="1" x14ac:dyDescent="0.2">
      <c r="A34" s="8" t="s">
        <v>336</v>
      </c>
      <c r="C34" s="34">
        <v>0</v>
      </c>
      <c r="D34" s="33"/>
      <c r="E34" s="34">
        <v>0</v>
      </c>
      <c r="F34" s="33"/>
      <c r="G34" s="34">
        <v>0</v>
      </c>
      <c r="H34" s="33"/>
      <c r="I34" s="34">
        <v>0</v>
      </c>
      <c r="J34" s="33"/>
      <c r="K34" s="34">
        <v>666218</v>
      </c>
      <c r="L34" s="33"/>
      <c r="M34" s="34">
        <v>1107695241</v>
      </c>
      <c r="N34" s="33"/>
      <c r="O34" s="34">
        <v>1117222502</v>
      </c>
      <c r="P34" s="33"/>
      <c r="Q34" s="54">
        <v>-2897061</v>
      </c>
      <c r="S34" s="16"/>
    </row>
    <row r="35" spans="1:19" ht="21.75" customHeight="1" x14ac:dyDescent="0.2">
      <c r="A35" s="8" t="s">
        <v>337</v>
      </c>
      <c r="C35" s="34">
        <v>0</v>
      </c>
      <c r="D35" s="33"/>
      <c r="E35" s="34">
        <v>0</v>
      </c>
      <c r="F35" s="33"/>
      <c r="G35" s="34">
        <v>0</v>
      </c>
      <c r="H35" s="33"/>
      <c r="I35" s="34">
        <v>0</v>
      </c>
      <c r="J35" s="33"/>
      <c r="K35" s="34">
        <v>65232</v>
      </c>
      <c r="L35" s="33"/>
      <c r="M35" s="34">
        <v>1174279370</v>
      </c>
      <c r="N35" s="33"/>
      <c r="O35" s="34">
        <v>1215822555</v>
      </c>
      <c r="P35" s="33"/>
      <c r="Q35" s="54">
        <v>-34514415</v>
      </c>
      <c r="S35" s="16"/>
    </row>
    <row r="36" spans="1:19" ht="21.75" customHeight="1" x14ac:dyDescent="0.2">
      <c r="A36" s="8" t="s">
        <v>48</v>
      </c>
      <c r="C36" s="34">
        <v>0</v>
      </c>
      <c r="D36" s="33"/>
      <c r="E36" s="34">
        <v>0</v>
      </c>
      <c r="F36" s="33"/>
      <c r="G36" s="34">
        <v>0</v>
      </c>
      <c r="H36" s="33"/>
      <c r="I36" s="34">
        <v>0</v>
      </c>
      <c r="J36" s="33"/>
      <c r="K36" s="34">
        <v>1020002</v>
      </c>
      <c r="L36" s="33"/>
      <c r="M36" s="34">
        <v>5178652666</v>
      </c>
      <c r="N36" s="33"/>
      <c r="O36" s="34">
        <v>5586770782</v>
      </c>
      <c r="P36" s="33"/>
      <c r="Q36" s="54">
        <v>-377120780</v>
      </c>
      <c r="S36" s="16"/>
    </row>
    <row r="37" spans="1:19" ht="21.75" customHeight="1" x14ac:dyDescent="0.2">
      <c r="A37" s="8" t="s">
        <v>61</v>
      </c>
      <c r="C37" s="34">
        <v>0</v>
      </c>
      <c r="D37" s="33"/>
      <c r="E37" s="34">
        <v>0</v>
      </c>
      <c r="F37" s="33"/>
      <c r="G37" s="34">
        <v>0</v>
      </c>
      <c r="H37" s="33"/>
      <c r="I37" s="34">
        <v>0</v>
      </c>
      <c r="J37" s="33"/>
      <c r="K37" s="34">
        <v>1726882</v>
      </c>
      <c r="L37" s="33"/>
      <c r="M37" s="34">
        <v>12146042605</v>
      </c>
      <c r="N37" s="33"/>
      <c r="O37" s="34">
        <v>11844588710</v>
      </c>
      <c r="P37" s="33"/>
      <c r="Q37" s="54">
        <v>374155230</v>
      </c>
      <c r="S37" s="16"/>
    </row>
    <row r="38" spans="1:19" ht="21.75" customHeight="1" x14ac:dyDescent="0.2">
      <c r="A38" s="8" t="s">
        <v>41</v>
      </c>
      <c r="C38" s="34">
        <v>0</v>
      </c>
      <c r="D38" s="33"/>
      <c r="E38" s="34">
        <v>0</v>
      </c>
      <c r="F38" s="33"/>
      <c r="G38" s="34">
        <v>0</v>
      </c>
      <c r="H38" s="33"/>
      <c r="I38" s="34">
        <v>0</v>
      </c>
      <c r="J38" s="33"/>
      <c r="K38" s="34">
        <v>1</v>
      </c>
      <c r="L38" s="33"/>
      <c r="M38" s="34">
        <v>1</v>
      </c>
      <c r="N38" s="33"/>
      <c r="O38" s="34">
        <v>2004</v>
      </c>
      <c r="P38" s="33"/>
      <c r="Q38" s="54">
        <v>-2003</v>
      </c>
      <c r="S38" s="16"/>
    </row>
    <row r="39" spans="1:19" ht="21.75" customHeight="1" x14ac:dyDescent="0.2">
      <c r="A39" s="8" t="s">
        <v>338</v>
      </c>
      <c r="C39" s="34">
        <v>0</v>
      </c>
      <c r="D39" s="33"/>
      <c r="E39" s="34">
        <v>0</v>
      </c>
      <c r="F39" s="33"/>
      <c r="G39" s="34">
        <v>0</v>
      </c>
      <c r="H39" s="33"/>
      <c r="I39" s="34">
        <v>0</v>
      </c>
      <c r="J39" s="33"/>
      <c r="K39" s="34">
        <v>226000</v>
      </c>
      <c r="L39" s="33"/>
      <c r="M39" s="34">
        <v>799098905</v>
      </c>
      <c r="N39" s="33"/>
      <c r="O39" s="34">
        <v>1094071311</v>
      </c>
      <c r="P39" s="33"/>
      <c r="Q39" s="54">
        <v>-290189311</v>
      </c>
      <c r="S39" s="16"/>
    </row>
    <row r="40" spans="1:19" ht="21.75" customHeight="1" x14ac:dyDescent="0.2">
      <c r="A40" s="8" t="s">
        <v>339</v>
      </c>
      <c r="C40" s="34">
        <v>0</v>
      </c>
      <c r="D40" s="33"/>
      <c r="E40" s="34">
        <v>0</v>
      </c>
      <c r="F40" s="33"/>
      <c r="G40" s="34">
        <v>0</v>
      </c>
      <c r="H40" s="33"/>
      <c r="I40" s="34">
        <v>0</v>
      </c>
      <c r="J40" s="33"/>
      <c r="K40" s="34">
        <v>796200</v>
      </c>
      <c r="L40" s="33"/>
      <c r="M40" s="34">
        <v>4848061800</v>
      </c>
      <c r="N40" s="33"/>
      <c r="O40" s="34">
        <v>4848061800</v>
      </c>
      <c r="P40" s="33"/>
      <c r="Q40" s="54">
        <v>0</v>
      </c>
      <c r="S40" s="16"/>
    </row>
    <row r="41" spans="1:19" ht="21.75" customHeight="1" x14ac:dyDescent="0.2">
      <c r="A41" s="8" t="s">
        <v>44</v>
      </c>
      <c r="C41" s="34">
        <v>0</v>
      </c>
      <c r="D41" s="33"/>
      <c r="E41" s="34">
        <v>0</v>
      </c>
      <c r="F41" s="33"/>
      <c r="G41" s="34">
        <v>0</v>
      </c>
      <c r="H41" s="33"/>
      <c r="I41" s="34">
        <v>0</v>
      </c>
      <c r="J41" s="33"/>
      <c r="K41" s="34">
        <v>1200001</v>
      </c>
      <c r="L41" s="33"/>
      <c r="M41" s="34">
        <v>2004402454</v>
      </c>
      <c r="N41" s="33"/>
      <c r="O41" s="34">
        <v>2002813610</v>
      </c>
      <c r="P41" s="33"/>
      <c r="Q41" s="54">
        <v>13586374</v>
      </c>
      <c r="S41" s="16"/>
    </row>
    <row r="42" spans="1:19" ht="21.75" customHeight="1" x14ac:dyDescent="0.2">
      <c r="A42" s="8" t="s">
        <v>340</v>
      </c>
      <c r="C42" s="34">
        <v>0</v>
      </c>
      <c r="D42" s="33"/>
      <c r="E42" s="34">
        <v>0</v>
      </c>
      <c r="F42" s="33"/>
      <c r="G42" s="34">
        <v>0</v>
      </c>
      <c r="H42" s="33"/>
      <c r="I42" s="34">
        <v>0</v>
      </c>
      <c r="J42" s="33"/>
      <c r="K42" s="34">
        <v>15803000</v>
      </c>
      <c r="L42" s="33"/>
      <c r="M42" s="34">
        <v>11901613497</v>
      </c>
      <c r="N42" s="33"/>
      <c r="O42" s="34">
        <v>15049195319</v>
      </c>
      <c r="P42" s="33"/>
      <c r="Q42" s="54">
        <v>-3076343773</v>
      </c>
      <c r="S42" s="16"/>
    </row>
    <row r="43" spans="1:19" ht="21.75" customHeight="1" x14ac:dyDescent="0.2">
      <c r="A43" s="8" t="s">
        <v>341</v>
      </c>
      <c r="C43" s="34">
        <v>0</v>
      </c>
      <c r="D43" s="33"/>
      <c r="E43" s="34">
        <v>0</v>
      </c>
      <c r="F43" s="33"/>
      <c r="G43" s="34">
        <v>0</v>
      </c>
      <c r="H43" s="33"/>
      <c r="I43" s="34">
        <v>0</v>
      </c>
      <c r="J43" s="33"/>
      <c r="K43" s="34">
        <v>13796000</v>
      </c>
      <c r="L43" s="33"/>
      <c r="M43" s="34">
        <v>8909768926</v>
      </c>
      <c r="N43" s="33"/>
      <c r="O43" s="34">
        <v>10310871304</v>
      </c>
      <c r="P43" s="33"/>
      <c r="Q43" s="54">
        <v>-1347772304</v>
      </c>
      <c r="S43" s="16"/>
    </row>
    <row r="44" spans="1:19" ht="21.75" customHeight="1" x14ac:dyDescent="0.2">
      <c r="A44" s="8" t="s">
        <v>342</v>
      </c>
      <c r="C44" s="34">
        <v>0</v>
      </c>
      <c r="D44" s="33"/>
      <c r="E44" s="34">
        <v>0</v>
      </c>
      <c r="F44" s="33"/>
      <c r="G44" s="34">
        <v>0</v>
      </c>
      <c r="H44" s="33"/>
      <c r="I44" s="34">
        <v>0</v>
      </c>
      <c r="J44" s="33"/>
      <c r="K44" s="34">
        <v>3292781</v>
      </c>
      <c r="L44" s="33"/>
      <c r="M44" s="34">
        <v>7748102490</v>
      </c>
      <c r="N44" s="33"/>
      <c r="O44" s="34">
        <v>9099465289</v>
      </c>
      <c r="P44" s="33"/>
      <c r="Q44" s="54">
        <v>-1304985822</v>
      </c>
      <c r="S44" s="16"/>
    </row>
    <row r="45" spans="1:19" ht="21.75" customHeight="1" x14ac:dyDescent="0.2">
      <c r="A45" s="8" t="s">
        <v>62</v>
      </c>
      <c r="C45" s="34">
        <v>0</v>
      </c>
      <c r="D45" s="33"/>
      <c r="E45" s="34">
        <v>0</v>
      </c>
      <c r="F45" s="33"/>
      <c r="G45" s="34">
        <v>0</v>
      </c>
      <c r="H45" s="33"/>
      <c r="I45" s="34">
        <v>0</v>
      </c>
      <c r="J45" s="33"/>
      <c r="K45" s="34">
        <v>99000</v>
      </c>
      <c r="L45" s="33"/>
      <c r="M45" s="34">
        <v>2598049145</v>
      </c>
      <c r="N45" s="33"/>
      <c r="O45" s="34">
        <v>1884392466</v>
      </c>
      <c r="P45" s="33"/>
      <c r="Q45" s="54">
        <v>729207534</v>
      </c>
      <c r="S45" s="16"/>
    </row>
    <row r="46" spans="1:19" ht="21.75" customHeight="1" x14ac:dyDescent="0.2">
      <c r="A46" s="8" t="s">
        <v>43</v>
      </c>
      <c r="C46" s="34">
        <v>0</v>
      </c>
      <c r="D46" s="33"/>
      <c r="E46" s="34">
        <v>0</v>
      </c>
      <c r="F46" s="33"/>
      <c r="G46" s="34">
        <v>0</v>
      </c>
      <c r="H46" s="33"/>
      <c r="I46" s="34">
        <v>0</v>
      </c>
      <c r="J46" s="33"/>
      <c r="K46" s="34">
        <v>77520000</v>
      </c>
      <c r="L46" s="33"/>
      <c r="M46" s="34">
        <v>112754015604</v>
      </c>
      <c r="N46" s="33"/>
      <c r="O46" s="34">
        <v>94641055430</v>
      </c>
      <c r="P46" s="33"/>
      <c r="Q46" s="54">
        <v>18787860442</v>
      </c>
      <c r="S46" s="16"/>
    </row>
    <row r="47" spans="1:19" ht="21.75" customHeight="1" x14ac:dyDescent="0.2">
      <c r="A47" s="8" t="s">
        <v>343</v>
      </c>
      <c r="C47" s="34">
        <v>0</v>
      </c>
      <c r="D47" s="33"/>
      <c r="E47" s="34">
        <v>0</v>
      </c>
      <c r="F47" s="33"/>
      <c r="G47" s="34">
        <v>0</v>
      </c>
      <c r="H47" s="33"/>
      <c r="I47" s="34">
        <v>0</v>
      </c>
      <c r="J47" s="33"/>
      <c r="K47" s="34">
        <v>3299000</v>
      </c>
      <c r="L47" s="33"/>
      <c r="M47" s="34">
        <v>24893037270</v>
      </c>
      <c r="N47" s="33"/>
      <c r="O47" s="34">
        <v>34171045299</v>
      </c>
      <c r="P47" s="33"/>
      <c r="Q47" s="54">
        <v>-9129008359</v>
      </c>
      <c r="S47" s="16"/>
    </row>
    <row r="48" spans="1:19" ht="21.75" customHeight="1" x14ac:dyDescent="0.2">
      <c r="A48" s="8" t="s">
        <v>344</v>
      </c>
      <c r="C48" s="34">
        <v>0</v>
      </c>
      <c r="D48" s="33"/>
      <c r="E48" s="34">
        <v>0</v>
      </c>
      <c r="F48" s="33"/>
      <c r="G48" s="34">
        <v>0</v>
      </c>
      <c r="H48" s="33"/>
      <c r="I48" s="34">
        <v>0</v>
      </c>
      <c r="J48" s="33"/>
      <c r="K48" s="34">
        <v>1</v>
      </c>
      <c r="L48" s="33"/>
      <c r="M48" s="34">
        <v>1</v>
      </c>
      <c r="N48" s="33"/>
      <c r="O48" s="34">
        <v>4256</v>
      </c>
      <c r="P48" s="33"/>
      <c r="Q48" s="54">
        <v>-4255</v>
      </c>
      <c r="S48" s="16"/>
    </row>
    <row r="49" spans="1:21" ht="21.75" customHeight="1" x14ac:dyDescent="0.2">
      <c r="A49" s="8" t="s">
        <v>348</v>
      </c>
      <c r="C49" s="34">
        <v>0</v>
      </c>
      <c r="D49" s="33"/>
      <c r="E49" s="34">
        <v>0</v>
      </c>
      <c r="F49" s="33"/>
      <c r="G49" s="34">
        <v>0</v>
      </c>
      <c r="H49" s="33"/>
      <c r="I49" s="34">
        <v>0</v>
      </c>
      <c r="J49" s="33"/>
      <c r="K49" s="34">
        <v>650000</v>
      </c>
      <c r="L49" s="33"/>
      <c r="M49" s="34">
        <v>649882187500</v>
      </c>
      <c r="N49" s="33"/>
      <c r="O49" s="34">
        <v>631952950000</v>
      </c>
      <c r="P49" s="33"/>
      <c r="Q49" s="54">
        <v>18047050000</v>
      </c>
      <c r="S49" s="16"/>
    </row>
    <row r="50" spans="1:21" ht="21.75" customHeight="1" x14ac:dyDescent="0.2">
      <c r="A50" s="8" t="s">
        <v>349</v>
      </c>
      <c r="C50" s="34">
        <v>0</v>
      </c>
      <c r="D50" s="33"/>
      <c r="E50" s="34">
        <v>0</v>
      </c>
      <c r="F50" s="33"/>
      <c r="G50" s="34">
        <v>0</v>
      </c>
      <c r="H50" s="33"/>
      <c r="I50" s="34">
        <v>0</v>
      </c>
      <c r="J50" s="33"/>
      <c r="K50" s="34">
        <v>400000</v>
      </c>
      <c r="L50" s="33"/>
      <c r="M50" s="34">
        <v>399980000000</v>
      </c>
      <c r="N50" s="33"/>
      <c r="O50" s="34">
        <v>399927500000</v>
      </c>
      <c r="P50" s="33"/>
      <c r="Q50" s="54">
        <v>72500000</v>
      </c>
      <c r="S50" s="16"/>
    </row>
    <row r="51" spans="1:21" ht="21.75" customHeight="1" x14ac:dyDescent="0.2">
      <c r="A51" s="8" t="s">
        <v>280</v>
      </c>
      <c r="C51" s="34">
        <v>0</v>
      </c>
      <c r="D51" s="33"/>
      <c r="E51" s="34">
        <v>0</v>
      </c>
      <c r="F51" s="33"/>
      <c r="G51" s="34">
        <v>0</v>
      </c>
      <c r="H51" s="33"/>
      <c r="I51" s="34">
        <v>0</v>
      </c>
      <c r="J51" s="33"/>
      <c r="K51" s="34">
        <v>170000</v>
      </c>
      <c r="L51" s="33"/>
      <c r="M51" s="34">
        <v>169969187500</v>
      </c>
      <c r="N51" s="33"/>
      <c r="O51" s="34">
        <v>170030812500</v>
      </c>
      <c r="P51" s="33"/>
      <c r="Q51" s="54">
        <v>-30812500</v>
      </c>
      <c r="S51" s="16"/>
    </row>
    <row r="52" spans="1:21" ht="21.75" customHeight="1" x14ac:dyDescent="0.2">
      <c r="A52" s="10" t="s">
        <v>284</v>
      </c>
      <c r="C52" s="38">
        <v>0</v>
      </c>
      <c r="D52" s="33"/>
      <c r="E52" s="35">
        <v>0</v>
      </c>
      <c r="F52" s="33"/>
      <c r="G52" s="35">
        <v>0</v>
      </c>
      <c r="H52" s="33"/>
      <c r="I52" s="35">
        <v>0</v>
      </c>
      <c r="J52" s="33"/>
      <c r="K52" s="38">
        <v>470000</v>
      </c>
      <c r="L52" s="33"/>
      <c r="M52" s="35">
        <v>452844018126</v>
      </c>
      <c r="N52" s="33"/>
      <c r="O52" s="35">
        <v>470080391584</v>
      </c>
      <c r="P52" s="33"/>
      <c r="Q52" s="54">
        <v>1474153871</v>
      </c>
      <c r="S52" s="16"/>
    </row>
    <row r="53" spans="1:21" ht="21.75" customHeight="1" x14ac:dyDescent="0.2">
      <c r="A53" s="97" t="s">
        <v>88</v>
      </c>
      <c r="C53" s="38"/>
      <c r="D53" s="33"/>
      <c r="E53" s="36">
        <f>SUM(E9:E52)</f>
        <v>303554825748</v>
      </c>
      <c r="F53" s="33"/>
      <c r="G53" s="36">
        <f>SUM(G9:G52)</f>
        <v>281920264056</v>
      </c>
      <c r="H53" s="33"/>
      <c r="I53" s="36">
        <f>SUM(I9:I52)</f>
        <v>21634561692</v>
      </c>
      <c r="J53" s="33"/>
      <c r="K53" s="38"/>
      <c r="L53" s="33"/>
      <c r="M53" s="36">
        <f>SUM(M9:M52)</f>
        <v>2474388751839</v>
      </c>
      <c r="N53" s="33"/>
      <c r="O53" s="36">
        <f>SUM(O9:O52)</f>
        <v>2425714850645</v>
      </c>
      <c r="P53" s="33"/>
      <c r="Q53" s="55">
        <f>SUM(Q9:Q52)</f>
        <v>82362419781</v>
      </c>
      <c r="R53" s="140"/>
      <c r="U53" s="33">
        <v>0</v>
      </c>
    </row>
  </sheetData>
  <mergeCells count="5">
    <mergeCell ref="A1:Q1"/>
    <mergeCell ref="A2:Q2"/>
    <mergeCell ref="A3:Q3"/>
    <mergeCell ref="K7:Q7"/>
    <mergeCell ref="C7:I7"/>
  </mergeCells>
  <pageMargins left="0.39" right="0.39" top="0.39" bottom="0.39" header="0" footer="0"/>
  <pageSetup scale="5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3F56F-7CB0-47E7-8955-FC90A64400CA}">
  <dimension ref="A1:Q400"/>
  <sheetViews>
    <sheetView rightToLeft="1" view="pageBreakPreview" topLeftCell="A381" zoomScale="90" zoomScaleNormal="100" zoomScaleSheetLayoutView="90" workbookViewId="0">
      <selection sqref="A1:O1"/>
    </sheetView>
  </sheetViews>
  <sheetFormatPr defaultRowHeight="12.75" x14ac:dyDescent="0.2"/>
  <cols>
    <col min="1" max="1" width="33.42578125" style="40" customWidth="1"/>
    <col min="2" max="2" width="1.28515625" style="40" customWidth="1"/>
    <col min="3" max="3" width="13.7109375" style="40" bestFit="1" customWidth="1"/>
    <col min="4" max="4" width="1.28515625" style="40" customWidth="1"/>
    <col min="5" max="5" width="16.7109375" style="40" bestFit="1" customWidth="1"/>
    <col min="6" max="6" width="1.28515625" style="40" customWidth="1"/>
    <col min="7" max="7" width="17.5703125" style="40" bestFit="1" customWidth="1"/>
    <col min="8" max="8" width="1.28515625" style="40" customWidth="1"/>
    <col min="9" max="9" width="13.7109375" style="40" bestFit="1" customWidth="1"/>
    <col min="10" max="10" width="1.28515625" style="40" customWidth="1"/>
    <col min="11" max="11" width="15.28515625" style="40" bestFit="1" customWidth="1"/>
    <col min="12" max="12" width="1.28515625" style="40" customWidth="1"/>
    <col min="13" max="13" width="18.42578125" style="40" bestFit="1" customWidth="1"/>
    <col min="14" max="14" width="1.28515625" style="40" customWidth="1"/>
    <col min="15" max="15" width="18.28515625" style="40" bestFit="1" customWidth="1"/>
    <col min="16" max="16" width="0.28515625" style="40" customWidth="1"/>
    <col min="17" max="17" width="15.140625" style="40" bestFit="1" customWidth="1"/>
    <col min="18" max="16384" width="9.140625" style="40"/>
  </cols>
  <sheetData>
    <row r="1" spans="1:15" ht="19.5" customHeight="1" x14ac:dyDescent="0.2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</row>
    <row r="2" spans="1:15" ht="19.5" customHeight="1" x14ac:dyDescent="0.2">
      <c r="A2" s="176" t="s">
        <v>311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5" ht="19.5" customHeight="1" x14ac:dyDescent="0.2">
      <c r="A3" s="176" t="s">
        <v>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5" ht="24" x14ac:dyDescent="0.2">
      <c r="A4" s="177" t="s">
        <v>806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</row>
    <row r="5" spans="1:15" ht="21" x14ac:dyDescent="0.2">
      <c r="C5" s="178" t="s">
        <v>807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O5" s="41" t="s">
        <v>327</v>
      </c>
    </row>
    <row r="6" spans="1:15" ht="21" x14ac:dyDescent="0.2">
      <c r="A6" s="41" t="s">
        <v>808</v>
      </c>
      <c r="C6" s="42" t="s">
        <v>13</v>
      </c>
      <c r="D6" s="43"/>
      <c r="E6" s="42" t="s">
        <v>809</v>
      </c>
      <c r="F6" s="43"/>
      <c r="G6" s="42" t="s">
        <v>810</v>
      </c>
      <c r="H6" s="43"/>
      <c r="I6" s="42" t="s">
        <v>811</v>
      </c>
      <c r="J6" s="43"/>
      <c r="K6" s="42" t="s">
        <v>812</v>
      </c>
      <c r="L6" s="43"/>
      <c r="M6" s="42" t="s">
        <v>813</v>
      </c>
      <c r="O6" s="42" t="s">
        <v>813</v>
      </c>
    </row>
    <row r="7" spans="1:15" ht="18.75" x14ac:dyDescent="0.2">
      <c r="A7" s="44" t="s">
        <v>789</v>
      </c>
      <c r="C7" s="34">
        <v>360000</v>
      </c>
      <c r="D7" s="34"/>
      <c r="E7" s="34">
        <v>0</v>
      </c>
      <c r="F7" s="34"/>
      <c r="G7" s="34">
        <v>359909</v>
      </c>
      <c r="H7" s="34"/>
      <c r="I7" s="34">
        <v>91</v>
      </c>
      <c r="J7" s="34"/>
      <c r="K7" s="34">
        <v>0</v>
      </c>
      <c r="L7" s="34"/>
      <c r="M7" s="34">
        <v>0</v>
      </c>
      <c r="O7" s="32">
        <v>360000</v>
      </c>
    </row>
    <row r="8" spans="1:15" ht="18.75" x14ac:dyDescent="0.2">
      <c r="A8" s="45" t="s">
        <v>790</v>
      </c>
      <c r="C8" s="34">
        <v>680000</v>
      </c>
      <c r="D8" s="34"/>
      <c r="E8" s="34">
        <v>0</v>
      </c>
      <c r="F8" s="34"/>
      <c r="G8" s="34">
        <v>509873</v>
      </c>
      <c r="H8" s="34"/>
      <c r="I8" s="34">
        <v>127</v>
      </c>
      <c r="J8" s="34"/>
      <c r="K8" s="34">
        <v>0</v>
      </c>
      <c r="L8" s="34"/>
      <c r="M8" s="34">
        <v>0</v>
      </c>
      <c r="O8" s="34">
        <v>510000</v>
      </c>
    </row>
    <row r="9" spans="1:15" ht="18.75" x14ac:dyDescent="0.2">
      <c r="A9" s="45" t="s">
        <v>791</v>
      </c>
      <c r="C9" s="34">
        <v>320000</v>
      </c>
      <c r="D9" s="34"/>
      <c r="E9" s="34">
        <v>0</v>
      </c>
      <c r="F9" s="34"/>
      <c r="G9" s="34">
        <v>159960</v>
      </c>
      <c r="H9" s="34"/>
      <c r="I9" s="34">
        <v>40</v>
      </c>
      <c r="J9" s="34"/>
      <c r="K9" s="34">
        <v>0</v>
      </c>
      <c r="L9" s="34"/>
      <c r="M9" s="34">
        <v>0</v>
      </c>
      <c r="O9" s="34">
        <v>160000</v>
      </c>
    </row>
    <row r="10" spans="1:15" ht="18.75" x14ac:dyDescent="0.2">
      <c r="A10" s="45" t="s">
        <v>792</v>
      </c>
      <c r="C10" s="34">
        <v>560000</v>
      </c>
      <c r="D10" s="34"/>
      <c r="E10" s="34">
        <v>0</v>
      </c>
      <c r="F10" s="34"/>
      <c r="G10" s="34">
        <v>279930</v>
      </c>
      <c r="H10" s="34"/>
      <c r="I10" s="34">
        <v>70</v>
      </c>
      <c r="J10" s="34"/>
      <c r="K10" s="34">
        <v>0</v>
      </c>
      <c r="L10" s="34"/>
      <c r="M10" s="34">
        <v>0</v>
      </c>
      <c r="O10" s="34">
        <v>280000</v>
      </c>
    </row>
    <row r="11" spans="1:15" ht="18.75" x14ac:dyDescent="0.2">
      <c r="A11" s="45" t="s">
        <v>793</v>
      </c>
      <c r="C11" s="34">
        <v>520000</v>
      </c>
      <c r="D11" s="34"/>
      <c r="E11" s="34">
        <v>0</v>
      </c>
      <c r="F11" s="34"/>
      <c r="G11" s="34">
        <v>259935</v>
      </c>
      <c r="H11" s="34"/>
      <c r="I11" s="34">
        <v>65</v>
      </c>
      <c r="J11" s="34"/>
      <c r="K11" s="34">
        <v>0</v>
      </c>
      <c r="L11" s="34"/>
      <c r="M11" s="34">
        <v>0</v>
      </c>
      <c r="O11" s="34">
        <v>260000</v>
      </c>
    </row>
    <row r="12" spans="1:15" ht="18.75" x14ac:dyDescent="0.2">
      <c r="A12" s="45" t="s">
        <v>220</v>
      </c>
      <c r="C12" s="34">
        <v>624000</v>
      </c>
      <c r="D12" s="34"/>
      <c r="E12" s="34">
        <v>0</v>
      </c>
      <c r="F12" s="34"/>
      <c r="G12" s="34">
        <v>127887063</v>
      </c>
      <c r="H12" s="34"/>
      <c r="I12" s="34">
        <v>32937</v>
      </c>
      <c r="J12" s="34"/>
      <c r="K12" s="34">
        <v>2799000</v>
      </c>
      <c r="L12" s="34"/>
      <c r="M12" s="34">
        <v>-40882152</v>
      </c>
      <c r="O12" s="34">
        <v>-40882152</v>
      </c>
    </row>
    <row r="13" spans="1:15" ht="18.75" x14ac:dyDescent="0.2">
      <c r="A13" s="45" t="s">
        <v>218</v>
      </c>
      <c r="C13" s="34">
        <v>2000</v>
      </c>
      <c r="D13" s="34"/>
      <c r="E13" s="34">
        <v>0</v>
      </c>
      <c r="F13" s="34"/>
      <c r="G13" s="34">
        <v>149962</v>
      </c>
      <c r="H13" s="34"/>
      <c r="I13" s="34">
        <v>38</v>
      </c>
      <c r="J13" s="34"/>
      <c r="K13" s="34">
        <v>10000</v>
      </c>
      <c r="L13" s="34"/>
      <c r="M13" s="34">
        <v>-192772</v>
      </c>
      <c r="O13" s="34">
        <v>-192772</v>
      </c>
    </row>
    <row r="14" spans="1:15" ht="18.75" x14ac:dyDescent="0.2">
      <c r="A14" s="45" t="s">
        <v>203</v>
      </c>
      <c r="C14" s="34">
        <v>40156000</v>
      </c>
      <c r="D14" s="34"/>
      <c r="E14" s="34">
        <v>0</v>
      </c>
      <c r="F14" s="34"/>
      <c r="G14" s="34">
        <v>7158115493</v>
      </c>
      <c r="H14" s="34"/>
      <c r="I14" s="34">
        <v>1842805</v>
      </c>
      <c r="J14" s="34"/>
      <c r="K14" s="34">
        <v>138336000</v>
      </c>
      <c r="L14" s="34"/>
      <c r="M14" s="34">
        <v>-5751836730</v>
      </c>
      <c r="O14" s="34">
        <v>-5751836730</v>
      </c>
    </row>
    <row r="15" spans="1:15" ht="18.75" x14ac:dyDescent="0.2">
      <c r="A15" s="45" t="s">
        <v>199</v>
      </c>
      <c r="C15" s="34">
        <v>128934000</v>
      </c>
      <c r="D15" s="34"/>
      <c r="E15" s="34">
        <v>0</v>
      </c>
      <c r="F15" s="34"/>
      <c r="G15" s="34">
        <v>13335996240</v>
      </c>
      <c r="H15" s="34"/>
      <c r="I15" s="34">
        <v>3433348</v>
      </c>
      <c r="J15" s="34"/>
      <c r="K15" s="34">
        <v>555576000</v>
      </c>
      <c r="L15" s="34"/>
      <c r="M15" s="34">
        <v>-2980321221</v>
      </c>
      <c r="O15" s="34">
        <v>-2980321221</v>
      </c>
    </row>
    <row r="16" spans="1:15" ht="18.75" x14ac:dyDescent="0.2">
      <c r="A16" s="45" t="s">
        <v>186</v>
      </c>
      <c r="C16" s="34">
        <v>52512000</v>
      </c>
      <c r="D16" s="34"/>
      <c r="E16" s="34">
        <v>0</v>
      </c>
      <c r="F16" s="34"/>
      <c r="G16" s="34">
        <v>6836073545</v>
      </c>
      <c r="H16" s="34"/>
      <c r="I16" s="34">
        <v>1759887</v>
      </c>
      <c r="J16" s="34"/>
      <c r="K16" s="34">
        <v>114764000</v>
      </c>
      <c r="L16" s="34"/>
      <c r="M16" s="34">
        <v>-2334873624</v>
      </c>
      <c r="O16" s="34">
        <v>-2334873624</v>
      </c>
    </row>
    <row r="17" spans="1:15" ht="18.75" x14ac:dyDescent="0.2">
      <c r="A17" s="45" t="s">
        <v>512</v>
      </c>
      <c r="C17" s="34">
        <v>5000000</v>
      </c>
      <c r="D17" s="34"/>
      <c r="E17" s="34">
        <v>0</v>
      </c>
      <c r="F17" s="34"/>
      <c r="G17" s="34">
        <v>765294552</v>
      </c>
      <c r="H17" s="34"/>
      <c r="I17" s="34">
        <v>197034</v>
      </c>
      <c r="J17" s="34"/>
      <c r="K17" s="34">
        <v>0</v>
      </c>
      <c r="L17" s="34"/>
      <c r="M17" s="34">
        <v>-200367293</v>
      </c>
      <c r="O17" s="34">
        <v>-200367293</v>
      </c>
    </row>
    <row r="18" spans="1:15" ht="18.75" x14ac:dyDescent="0.2">
      <c r="A18" s="45" t="s">
        <v>148</v>
      </c>
      <c r="C18" s="34">
        <v>6000</v>
      </c>
      <c r="D18" s="34"/>
      <c r="E18" s="34">
        <v>0</v>
      </c>
      <c r="F18" s="34"/>
      <c r="G18" s="34">
        <v>0</v>
      </c>
      <c r="H18" s="34"/>
      <c r="I18" s="34">
        <v>0</v>
      </c>
      <c r="J18" s="34"/>
      <c r="K18" s="34">
        <v>16500</v>
      </c>
      <c r="L18" s="34"/>
      <c r="M18" s="34">
        <v>-347796</v>
      </c>
      <c r="O18" s="34">
        <v>-347796</v>
      </c>
    </row>
    <row r="19" spans="1:15" ht="18.75" x14ac:dyDescent="0.2">
      <c r="A19" s="45" t="s">
        <v>138</v>
      </c>
      <c r="C19" s="34">
        <v>2801000</v>
      </c>
      <c r="D19" s="34"/>
      <c r="E19" s="34">
        <v>0</v>
      </c>
      <c r="F19" s="34"/>
      <c r="G19" s="34">
        <v>1452240021</v>
      </c>
      <c r="H19" s="34"/>
      <c r="I19" s="34">
        <v>373919</v>
      </c>
      <c r="J19" s="34"/>
      <c r="K19" s="34">
        <v>0</v>
      </c>
      <c r="L19" s="34"/>
      <c r="M19" s="34">
        <v>-318301970</v>
      </c>
      <c r="O19" s="34">
        <v>-318301970</v>
      </c>
    </row>
    <row r="20" spans="1:15" ht="18.75" x14ac:dyDescent="0.2">
      <c r="A20" s="45" t="s">
        <v>515</v>
      </c>
      <c r="C20" s="34">
        <v>0</v>
      </c>
      <c r="D20" s="34"/>
      <c r="E20" s="34">
        <v>0</v>
      </c>
      <c r="F20" s="34"/>
      <c r="G20" s="34">
        <v>0</v>
      </c>
      <c r="H20" s="34"/>
      <c r="I20" s="34">
        <v>0</v>
      </c>
      <c r="J20" s="34"/>
      <c r="K20" s="34">
        <v>0</v>
      </c>
      <c r="L20" s="34"/>
      <c r="M20" s="34">
        <v>1851305912</v>
      </c>
      <c r="O20" s="34">
        <v>1040852755</v>
      </c>
    </row>
    <row r="21" spans="1:15" ht="18.75" x14ac:dyDescent="0.2">
      <c r="A21" s="45" t="s">
        <v>82</v>
      </c>
      <c r="C21" s="34">
        <v>310087000</v>
      </c>
      <c r="D21" s="34"/>
      <c r="E21" s="34">
        <v>0</v>
      </c>
      <c r="F21" s="34"/>
      <c r="G21" s="34">
        <v>37220448611</v>
      </c>
      <c r="H21" s="34"/>
      <c r="I21" s="34">
        <v>9581401</v>
      </c>
      <c r="J21" s="34"/>
      <c r="K21" s="34">
        <v>0</v>
      </c>
      <c r="L21" s="34"/>
      <c r="M21" s="34">
        <v>-20129941551</v>
      </c>
      <c r="O21" s="34">
        <v>-25809538006</v>
      </c>
    </row>
    <row r="22" spans="1:15" ht="18.75" x14ac:dyDescent="0.2">
      <c r="A22" s="45" t="s">
        <v>794</v>
      </c>
      <c r="C22" s="34">
        <v>48788000</v>
      </c>
      <c r="D22" s="34"/>
      <c r="E22" s="34">
        <v>0</v>
      </c>
      <c r="F22" s="34"/>
      <c r="G22" s="34">
        <v>1938266232</v>
      </c>
      <c r="H22" s="34"/>
      <c r="I22" s="34">
        <v>499146</v>
      </c>
      <c r="J22" s="34"/>
      <c r="K22" s="34">
        <v>84628500</v>
      </c>
      <c r="L22" s="34"/>
      <c r="M22" s="34">
        <v>3107325765</v>
      </c>
      <c r="O22" s="34">
        <v>3252436541</v>
      </c>
    </row>
    <row r="23" spans="1:15" ht="18.75" x14ac:dyDescent="0.2">
      <c r="A23" s="45" t="s">
        <v>795</v>
      </c>
      <c r="C23" s="34">
        <v>24000000</v>
      </c>
      <c r="D23" s="34"/>
      <c r="E23" s="34">
        <v>0</v>
      </c>
      <c r="F23" s="34"/>
      <c r="G23" s="34">
        <v>571833954</v>
      </c>
      <c r="H23" s="34"/>
      <c r="I23" s="34">
        <v>147212</v>
      </c>
      <c r="J23" s="34"/>
      <c r="K23" s="34">
        <v>53925000</v>
      </c>
      <c r="L23" s="34"/>
      <c r="M23" s="34">
        <v>2221178697</v>
      </c>
      <c r="O23" s="34">
        <v>2221178697</v>
      </c>
    </row>
    <row r="24" spans="1:15" ht="18.75" x14ac:dyDescent="0.2">
      <c r="A24" s="45" t="s">
        <v>796</v>
      </c>
      <c r="C24" s="34">
        <v>400000</v>
      </c>
      <c r="D24" s="34"/>
      <c r="E24" s="34">
        <v>0</v>
      </c>
      <c r="F24" s="34"/>
      <c r="G24" s="34">
        <v>1022067465</v>
      </c>
      <c r="H24" s="34"/>
      <c r="I24" s="34">
        <v>263165</v>
      </c>
      <c r="J24" s="34"/>
      <c r="K24" s="34">
        <v>0</v>
      </c>
      <c r="L24" s="34"/>
      <c r="M24" s="34">
        <v>0</v>
      </c>
      <c r="O24" s="34">
        <v>-262165315</v>
      </c>
    </row>
    <row r="25" spans="1:15" ht="18.75" x14ac:dyDescent="0.2">
      <c r="A25" s="45" t="s">
        <v>797</v>
      </c>
      <c r="C25" s="34">
        <v>2085000</v>
      </c>
      <c r="D25" s="34"/>
      <c r="E25" s="34">
        <v>0</v>
      </c>
      <c r="F25" s="34"/>
      <c r="G25" s="34">
        <v>3083364911</v>
      </c>
      <c r="H25" s="34"/>
      <c r="I25" s="34">
        <v>794165</v>
      </c>
      <c r="J25" s="34"/>
      <c r="K25" s="34">
        <v>0</v>
      </c>
      <c r="L25" s="34"/>
      <c r="M25" s="34">
        <v>0</v>
      </c>
      <c r="O25" s="34">
        <v>920116954</v>
      </c>
    </row>
    <row r="26" spans="1:15" ht="18.75" x14ac:dyDescent="0.2">
      <c r="A26" s="45" t="s">
        <v>798</v>
      </c>
      <c r="C26" s="34">
        <v>1000</v>
      </c>
      <c r="D26" s="34"/>
      <c r="E26" s="34">
        <v>0</v>
      </c>
      <c r="F26" s="34"/>
      <c r="G26" s="34">
        <v>1649576</v>
      </c>
      <c r="H26" s="34"/>
      <c r="I26" s="34">
        <v>424</v>
      </c>
      <c r="J26" s="34"/>
      <c r="K26" s="34">
        <v>0</v>
      </c>
      <c r="L26" s="34"/>
      <c r="M26" s="34">
        <v>0</v>
      </c>
      <c r="O26" s="34">
        <v>149614</v>
      </c>
    </row>
    <row r="27" spans="1:15" ht="18.75" x14ac:dyDescent="0.2">
      <c r="A27" s="45" t="s">
        <v>799</v>
      </c>
      <c r="C27" s="34">
        <v>2080000</v>
      </c>
      <c r="D27" s="34"/>
      <c r="E27" s="34">
        <v>0</v>
      </c>
      <c r="F27" s="34"/>
      <c r="G27" s="34">
        <v>1025750051</v>
      </c>
      <c r="H27" s="34"/>
      <c r="I27" s="34">
        <v>264051</v>
      </c>
      <c r="J27" s="34"/>
      <c r="K27" s="34">
        <v>0</v>
      </c>
      <c r="L27" s="34"/>
      <c r="M27" s="34">
        <v>0</v>
      </c>
      <c r="O27" s="34">
        <v>167799949</v>
      </c>
    </row>
    <row r="28" spans="1:15" ht="18.75" x14ac:dyDescent="0.2">
      <c r="A28" s="45" t="s">
        <v>800</v>
      </c>
      <c r="C28" s="34">
        <v>15036000</v>
      </c>
      <c r="D28" s="34"/>
      <c r="E28" s="34">
        <v>0</v>
      </c>
      <c r="F28" s="34"/>
      <c r="G28" s="34">
        <v>3281889288</v>
      </c>
      <c r="H28" s="34"/>
      <c r="I28" s="34">
        <v>845032</v>
      </c>
      <c r="J28" s="34"/>
      <c r="K28" s="34">
        <v>0</v>
      </c>
      <c r="L28" s="34"/>
      <c r="M28" s="34">
        <v>0</v>
      </c>
      <c r="O28" s="34">
        <v>-4997862384</v>
      </c>
    </row>
    <row r="29" spans="1:15" ht="18.75" x14ac:dyDescent="0.2">
      <c r="A29" s="45" t="s">
        <v>23</v>
      </c>
      <c r="C29" s="34">
        <v>1200000</v>
      </c>
      <c r="D29" s="34"/>
      <c r="E29" s="34">
        <v>0</v>
      </c>
      <c r="F29" s="34"/>
      <c r="G29" s="34">
        <v>5234352550</v>
      </c>
      <c r="H29" s="34"/>
      <c r="I29" s="34">
        <v>1348150</v>
      </c>
      <c r="J29" s="34"/>
      <c r="K29" s="34">
        <v>0</v>
      </c>
      <c r="L29" s="34"/>
      <c r="M29" s="34">
        <v>4844349650</v>
      </c>
      <c r="O29" s="34">
        <v>4844349650</v>
      </c>
    </row>
    <row r="30" spans="1:15" ht="18.75" x14ac:dyDescent="0.2">
      <c r="A30" s="45" t="s">
        <v>207</v>
      </c>
      <c r="C30" s="34">
        <v>1200000</v>
      </c>
      <c r="D30" s="34"/>
      <c r="E30" s="34">
        <v>0</v>
      </c>
      <c r="F30" s="34"/>
      <c r="G30" s="34">
        <v>4279045985</v>
      </c>
      <c r="H30" s="34"/>
      <c r="I30" s="34">
        <v>1101561</v>
      </c>
      <c r="J30" s="34"/>
      <c r="K30" s="34">
        <v>0</v>
      </c>
      <c r="L30" s="34"/>
      <c r="M30" s="34">
        <v>-4063073773</v>
      </c>
      <c r="O30" s="34">
        <v>-4063073773</v>
      </c>
    </row>
    <row r="31" spans="1:15" ht="18.75" x14ac:dyDescent="0.2">
      <c r="A31" s="45" t="s">
        <v>76</v>
      </c>
      <c r="C31" s="34">
        <v>5070000</v>
      </c>
      <c r="D31" s="34"/>
      <c r="E31" s="34">
        <v>0</v>
      </c>
      <c r="F31" s="34"/>
      <c r="G31" s="34">
        <v>10433910597</v>
      </c>
      <c r="H31" s="34"/>
      <c r="I31" s="34">
        <v>2686341</v>
      </c>
      <c r="J31" s="34"/>
      <c r="K31" s="34">
        <v>0</v>
      </c>
      <c r="L31" s="34"/>
      <c r="M31" s="34">
        <v>277801503</v>
      </c>
      <c r="O31" s="34">
        <v>277801503</v>
      </c>
    </row>
    <row r="32" spans="1:15" ht="18.75" x14ac:dyDescent="0.2">
      <c r="A32" s="45" t="s">
        <v>77</v>
      </c>
      <c r="C32" s="34">
        <v>902000</v>
      </c>
      <c r="D32" s="34"/>
      <c r="E32" s="34">
        <v>0</v>
      </c>
      <c r="F32" s="34"/>
      <c r="G32" s="34">
        <v>1489081795</v>
      </c>
      <c r="H32" s="34"/>
      <c r="I32" s="34">
        <v>383339</v>
      </c>
      <c r="J32" s="34"/>
      <c r="K32" s="34">
        <v>0</v>
      </c>
      <c r="L32" s="34"/>
      <c r="M32" s="34">
        <v>1350630</v>
      </c>
      <c r="O32" s="34">
        <v>1350630</v>
      </c>
    </row>
    <row r="33" spans="1:15" ht="18.75" x14ac:dyDescent="0.2">
      <c r="A33" s="45" t="s">
        <v>28</v>
      </c>
      <c r="C33" s="34">
        <v>4817000</v>
      </c>
      <c r="D33" s="34"/>
      <c r="E33" s="34">
        <v>0</v>
      </c>
      <c r="F33" s="34"/>
      <c r="G33" s="34">
        <v>1019229848</v>
      </c>
      <c r="H33" s="34"/>
      <c r="I33" s="34">
        <v>262400</v>
      </c>
      <c r="J33" s="34"/>
      <c r="K33" s="34">
        <v>0</v>
      </c>
      <c r="L33" s="34"/>
      <c r="M33" s="34">
        <v>0</v>
      </c>
      <c r="O33" s="34">
        <v>53403975</v>
      </c>
    </row>
    <row r="34" spans="1:15" ht="18.75" x14ac:dyDescent="0.2">
      <c r="A34" s="45" t="s">
        <v>801</v>
      </c>
      <c r="C34" s="34">
        <v>602000</v>
      </c>
      <c r="D34" s="34"/>
      <c r="E34" s="34">
        <v>0</v>
      </c>
      <c r="F34" s="34"/>
      <c r="G34" s="34">
        <v>1831757893</v>
      </c>
      <c r="H34" s="34"/>
      <c r="I34" s="34">
        <v>471793</v>
      </c>
      <c r="J34" s="34"/>
      <c r="K34" s="34">
        <v>0</v>
      </c>
      <c r="L34" s="34"/>
      <c r="M34" s="34">
        <v>0</v>
      </c>
      <c r="O34" s="34">
        <v>217241097</v>
      </c>
    </row>
    <row r="35" spans="1:15" ht="18.75" x14ac:dyDescent="0.2">
      <c r="A35" s="45" t="s">
        <v>154</v>
      </c>
      <c r="C35" s="34">
        <v>217979000</v>
      </c>
      <c r="D35" s="34"/>
      <c r="E35" s="34">
        <v>0</v>
      </c>
      <c r="F35" s="34"/>
      <c r="G35" s="34">
        <v>87579193665</v>
      </c>
      <c r="H35" s="34"/>
      <c r="I35" s="34">
        <v>22548377</v>
      </c>
      <c r="J35" s="34"/>
      <c r="K35" s="34">
        <v>0</v>
      </c>
      <c r="L35" s="34"/>
      <c r="M35" s="34">
        <v>-23695603512</v>
      </c>
      <c r="O35" s="34">
        <v>-33512205557</v>
      </c>
    </row>
    <row r="36" spans="1:15" ht="18.75" x14ac:dyDescent="0.2">
      <c r="A36" s="45" t="s">
        <v>97</v>
      </c>
      <c r="C36" s="34">
        <v>164645000</v>
      </c>
      <c r="D36" s="34"/>
      <c r="E36" s="34">
        <v>0</v>
      </c>
      <c r="F36" s="34"/>
      <c r="G36" s="34">
        <v>17094993018</v>
      </c>
      <c r="H36" s="34"/>
      <c r="I36" s="34">
        <v>4400720</v>
      </c>
      <c r="J36" s="34"/>
      <c r="K36" s="34">
        <v>0</v>
      </c>
      <c r="L36" s="34"/>
      <c r="M36" s="34">
        <v>-6315032252</v>
      </c>
      <c r="O36" s="34">
        <v>-3221566125</v>
      </c>
    </row>
    <row r="37" spans="1:15" ht="18.75" x14ac:dyDescent="0.2">
      <c r="A37" s="45" t="s">
        <v>73</v>
      </c>
      <c r="C37" s="34">
        <v>21056000</v>
      </c>
      <c r="D37" s="34"/>
      <c r="E37" s="34">
        <v>0</v>
      </c>
      <c r="F37" s="34"/>
      <c r="G37" s="34">
        <v>1123088818</v>
      </c>
      <c r="H37" s="34"/>
      <c r="I37" s="34">
        <v>289118</v>
      </c>
      <c r="J37" s="34"/>
      <c r="K37" s="34">
        <v>0</v>
      </c>
      <c r="L37" s="34"/>
      <c r="M37" s="34">
        <v>469842918</v>
      </c>
      <c r="O37" s="34">
        <v>469842918</v>
      </c>
    </row>
    <row r="38" spans="1:15" ht="18.75" x14ac:dyDescent="0.2">
      <c r="A38" s="45" t="s">
        <v>108</v>
      </c>
      <c r="C38" s="34">
        <v>517000</v>
      </c>
      <c r="D38" s="34"/>
      <c r="E38" s="34">
        <v>0</v>
      </c>
      <c r="F38" s="34"/>
      <c r="G38" s="34">
        <v>431362013</v>
      </c>
      <c r="H38" s="34"/>
      <c r="I38" s="34">
        <v>111053</v>
      </c>
      <c r="J38" s="34"/>
      <c r="K38" s="34">
        <v>0</v>
      </c>
      <c r="L38" s="34"/>
      <c r="M38" s="34">
        <v>-274261534</v>
      </c>
      <c r="O38" s="34">
        <v>-274261534</v>
      </c>
    </row>
    <row r="39" spans="1:15" ht="18.75" x14ac:dyDescent="0.2">
      <c r="A39" s="45" t="s">
        <v>802</v>
      </c>
      <c r="C39" s="34">
        <v>0</v>
      </c>
      <c r="D39" s="34"/>
      <c r="E39" s="34">
        <v>0</v>
      </c>
      <c r="F39" s="34"/>
      <c r="G39" s="34">
        <v>0</v>
      </c>
      <c r="H39" s="34"/>
      <c r="I39" s="34">
        <v>0</v>
      </c>
      <c r="J39" s="34"/>
      <c r="K39" s="34">
        <v>0</v>
      </c>
      <c r="L39" s="34"/>
      <c r="M39" s="34">
        <v>-531711775</v>
      </c>
      <c r="O39" s="34">
        <v>-13988894131</v>
      </c>
    </row>
    <row r="40" spans="1:15" ht="18.75" x14ac:dyDescent="0.2">
      <c r="A40" s="45" t="s">
        <v>216</v>
      </c>
      <c r="C40" s="34">
        <v>116773000</v>
      </c>
      <c r="D40" s="34"/>
      <c r="E40" s="34">
        <v>0</v>
      </c>
      <c r="F40" s="34"/>
      <c r="G40" s="34">
        <v>20598239818</v>
      </c>
      <c r="H40" s="34"/>
      <c r="I40" s="34">
        <v>5303346</v>
      </c>
      <c r="J40" s="34"/>
      <c r="K40" s="34">
        <v>0</v>
      </c>
      <c r="L40" s="34"/>
      <c r="M40" s="34">
        <v>-6851150731</v>
      </c>
      <c r="O40" s="34">
        <v>-9210913024</v>
      </c>
    </row>
    <row r="41" spans="1:15" ht="18.75" x14ac:dyDescent="0.2">
      <c r="A41" s="45" t="s">
        <v>165</v>
      </c>
      <c r="C41" s="34">
        <v>35782000</v>
      </c>
      <c r="D41" s="34"/>
      <c r="E41" s="34">
        <v>0</v>
      </c>
      <c r="F41" s="34"/>
      <c r="G41" s="34">
        <v>9320505693</v>
      </c>
      <c r="H41" s="34"/>
      <c r="I41" s="34">
        <v>2399919</v>
      </c>
      <c r="J41" s="34"/>
      <c r="K41" s="34">
        <v>0</v>
      </c>
      <c r="L41" s="34"/>
      <c r="M41" s="34">
        <v>-2352290191</v>
      </c>
      <c r="O41" s="34">
        <v>-2352290191</v>
      </c>
    </row>
    <row r="42" spans="1:15" ht="18.75" x14ac:dyDescent="0.2">
      <c r="A42" s="45" t="s">
        <v>253</v>
      </c>
      <c r="C42" s="34">
        <v>20083000</v>
      </c>
      <c r="D42" s="34"/>
      <c r="E42" s="34">
        <v>0</v>
      </c>
      <c r="F42" s="34"/>
      <c r="G42" s="34">
        <v>3096203020</v>
      </c>
      <c r="H42" s="34"/>
      <c r="I42" s="34">
        <v>797378</v>
      </c>
      <c r="J42" s="34"/>
      <c r="K42" s="34">
        <v>0</v>
      </c>
      <c r="L42" s="34"/>
      <c r="M42" s="34">
        <v>-18147799</v>
      </c>
      <c r="O42" s="34">
        <v>-18147799</v>
      </c>
    </row>
    <row r="43" spans="1:15" ht="18.75" x14ac:dyDescent="0.2">
      <c r="A43" s="45" t="s">
        <v>239</v>
      </c>
      <c r="C43" s="34">
        <v>16092000</v>
      </c>
      <c r="D43" s="34"/>
      <c r="E43" s="34">
        <v>0</v>
      </c>
      <c r="F43" s="34"/>
      <c r="G43" s="34">
        <v>1759011811</v>
      </c>
      <c r="H43" s="34"/>
      <c r="I43" s="34">
        <v>453029</v>
      </c>
      <c r="J43" s="34"/>
      <c r="K43" s="34">
        <v>0</v>
      </c>
      <c r="L43" s="34"/>
      <c r="M43" s="34">
        <v>-6718993</v>
      </c>
      <c r="O43" s="34">
        <v>-6718993</v>
      </c>
    </row>
    <row r="44" spans="1:15" ht="18.75" x14ac:dyDescent="0.2">
      <c r="A44" s="45" t="s">
        <v>35</v>
      </c>
      <c r="C44" s="34">
        <v>6011000</v>
      </c>
      <c r="D44" s="34"/>
      <c r="E44" s="34">
        <v>0</v>
      </c>
      <c r="F44" s="34"/>
      <c r="G44" s="34">
        <v>5708711961</v>
      </c>
      <c r="H44" s="34"/>
      <c r="I44" s="34">
        <v>1470367</v>
      </c>
      <c r="J44" s="34"/>
      <c r="K44" s="34">
        <v>0</v>
      </c>
      <c r="L44" s="34"/>
      <c r="M44" s="34">
        <v>3897045436</v>
      </c>
      <c r="O44" s="34">
        <v>3897794496</v>
      </c>
    </row>
    <row r="45" spans="1:15" ht="18.75" x14ac:dyDescent="0.2">
      <c r="A45" s="45" t="s">
        <v>133</v>
      </c>
      <c r="C45" s="34">
        <v>156461000</v>
      </c>
      <c r="D45" s="34"/>
      <c r="E45" s="34">
        <v>0</v>
      </c>
      <c r="F45" s="34"/>
      <c r="G45" s="34">
        <v>40942305070</v>
      </c>
      <c r="H45" s="34"/>
      <c r="I45" s="34">
        <v>10540232</v>
      </c>
      <c r="J45" s="34"/>
      <c r="K45" s="34">
        <v>160314000</v>
      </c>
      <c r="L45" s="34"/>
      <c r="M45" s="34">
        <v>-31220689478</v>
      </c>
      <c r="O45" s="34">
        <v>-30701191335</v>
      </c>
    </row>
    <row r="46" spans="1:15" ht="18.75" x14ac:dyDescent="0.2">
      <c r="A46" s="45" t="s">
        <v>171</v>
      </c>
      <c r="C46" s="34">
        <v>51000</v>
      </c>
      <c r="D46" s="34"/>
      <c r="E46" s="34">
        <v>0</v>
      </c>
      <c r="F46" s="34"/>
      <c r="G46" s="34">
        <v>0</v>
      </c>
      <c r="H46" s="34"/>
      <c r="I46" s="34">
        <v>0</v>
      </c>
      <c r="J46" s="34"/>
      <c r="K46" s="34">
        <v>382500</v>
      </c>
      <c r="L46" s="34"/>
      <c r="M46" s="34">
        <v>-8812171</v>
      </c>
      <c r="O46" s="34">
        <v>-8812171</v>
      </c>
    </row>
    <row r="47" spans="1:15" ht="18.75" x14ac:dyDescent="0.2">
      <c r="A47" s="45" t="s">
        <v>134</v>
      </c>
      <c r="C47" s="34">
        <v>60000</v>
      </c>
      <c r="D47" s="34"/>
      <c r="E47" s="34">
        <v>0</v>
      </c>
      <c r="F47" s="34"/>
      <c r="G47" s="34">
        <v>4498842</v>
      </c>
      <c r="H47" s="34"/>
      <c r="I47" s="34">
        <v>1158</v>
      </c>
      <c r="J47" s="34"/>
      <c r="K47" s="34">
        <v>225000</v>
      </c>
      <c r="L47" s="34"/>
      <c r="M47" s="34">
        <v>-7569691</v>
      </c>
      <c r="O47" s="34">
        <v>-7569691</v>
      </c>
    </row>
    <row r="48" spans="1:15" ht="18.75" x14ac:dyDescent="0.2">
      <c r="A48" s="45" t="s">
        <v>115</v>
      </c>
      <c r="C48" s="34">
        <v>20000</v>
      </c>
      <c r="D48" s="34"/>
      <c r="E48" s="34">
        <v>0</v>
      </c>
      <c r="F48" s="34"/>
      <c r="G48" s="34">
        <v>1299666</v>
      </c>
      <c r="H48" s="34"/>
      <c r="I48" s="34">
        <v>334</v>
      </c>
      <c r="J48" s="34"/>
      <c r="K48" s="34">
        <v>95000</v>
      </c>
      <c r="L48" s="34"/>
      <c r="M48" s="34">
        <v>-2527877</v>
      </c>
      <c r="O48" s="34">
        <v>-2527877</v>
      </c>
    </row>
    <row r="49" spans="1:15" ht="18.75" x14ac:dyDescent="0.2">
      <c r="A49" s="45" t="s">
        <v>217</v>
      </c>
      <c r="C49" s="34">
        <v>21348000</v>
      </c>
      <c r="D49" s="34"/>
      <c r="E49" s="34">
        <v>0</v>
      </c>
      <c r="F49" s="34"/>
      <c r="G49" s="34">
        <v>13896332022</v>
      </c>
      <c r="H49" s="34"/>
      <c r="I49" s="34">
        <v>3577466</v>
      </c>
      <c r="J49" s="34"/>
      <c r="K49" s="34">
        <v>500000</v>
      </c>
      <c r="L49" s="34"/>
      <c r="M49" s="34">
        <v>-11236975627</v>
      </c>
      <c r="O49" s="34">
        <v>-11236975627</v>
      </c>
    </row>
    <row r="50" spans="1:15" ht="18.75" x14ac:dyDescent="0.2">
      <c r="A50" s="45" t="s">
        <v>65</v>
      </c>
      <c r="C50" s="34">
        <v>33174000</v>
      </c>
      <c r="D50" s="34"/>
      <c r="E50" s="34">
        <v>0</v>
      </c>
      <c r="F50" s="34"/>
      <c r="G50" s="34">
        <v>13295826311</v>
      </c>
      <c r="H50" s="34"/>
      <c r="I50" s="34">
        <v>3423075</v>
      </c>
      <c r="J50" s="34"/>
      <c r="K50" s="34">
        <v>0</v>
      </c>
      <c r="L50" s="34"/>
      <c r="M50" s="34">
        <v>-7219965801</v>
      </c>
      <c r="O50" s="34">
        <v>-7232970693</v>
      </c>
    </row>
    <row r="51" spans="1:15" ht="18.75" x14ac:dyDescent="0.2">
      <c r="A51" s="45" t="s">
        <v>64</v>
      </c>
      <c r="C51" s="34">
        <v>13036000</v>
      </c>
      <c r="D51" s="34"/>
      <c r="E51" s="34">
        <v>0</v>
      </c>
      <c r="F51" s="34"/>
      <c r="G51" s="34">
        <v>1852863277</v>
      </c>
      <c r="H51" s="34"/>
      <c r="I51" s="34">
        <v>477021</v>
      </c>
      <c r="J51" s="34"/>
      <c r="K51" s="34">
        <v>0</v>
      </c>
      <c r="L51" s="34"/>
      <c r="M51" s="34">
        <v>-734626621</v>
      </c>
      <c r="O51" s="34">
        <v>-540506149</v>
      </c>
    </row>
    <row r="52" spans="1:15" ht="18.75" x14ac:dyDescent="0.2">
      <c r="A52" s="45" t="s">
        <v>179</v>
      </c>
      <c r="C52" s="34">
        <v>900000</v>
      </c>
      <c r="D52" s="34"/>
      <c r="E52" s="34">
        <v>0</v>
      </c>
      <c r="F52" s="34"/>
      <c r="G52" s="34">
        <v>66462809</v>
      </c>
      <c r="H52" s="34"/>
      <c r="I52" s="34">
        <v>17107</v>
      </c>
      <c r="J52" s="34"/>
      <c r="K52" s="34">
        <v>0</v>
      </c>
      <c r="L52" s="34"/>
      <c r="M52" s="34">
        <v>-49764958</v>
      </c>
      <c r="O52" s="34">
        <v>-49764958</v>
      </c>
    </row>
    <row r="53" spans="1:15" ht="18.75" x14ac:dyDescent="0.2">
      <c r="A53" s="45" t="s">
        <v>192</v>
      </c>
      <c r="C53" s="34">
        <v>200000</v>
      </c>
      <c r="D53" s="34"/>
      <c r="E53" s="34">
        <v>0</v>
      </c>
      <c r="F53" s="34"/>
      <c r="G53" s="34">
        <v>99975</v>
      </c>
      <c r="H53" s="34"/>
      <c r="I53" s="34">
        <v>25</v>
      </c>
      <c r="J53" s="34"/>
      <c r="K53" s="34">
        <v>350000</v>
      </c>
      <c r="L53" s="34"/>
      <c r="M53" s="34">
        <v>-14096011</v>
      </c>
      <c r="O53" s="34">
        <v>-14096011</v>
      </c>
    </row>
    <row r="54" spans="1:15" ht="18.75" x14ac:dyDescent="0.2">
      <c r="A54" s="45" t="s">
        <v>185</v>
      </c>
      <c r="C54" s="34">
        <v>103112000</v>
      </c>
      <c r="D54" s="34"/>
      <c r="E54" s="34">
        <v>0</v>
      </c>
      <c r="F54" s="34"/>
      <c r="G54" s="34">
        <v>8334451350</v>
      </c>
      <c r="H54" s="34"/>
      <c r="I54" s="34">
        <v>2145582</v>
      </c>
      <c r="J54" s="34"/>
      <c r="K54" s="34">
        <v>4846000</v>
      </c>
      <c r="L54" s="34"/>
      <c r="M54" s="34">
        <v>-3430424000</v>
      </c>
      <c r="O54" s="34">
        <v>-3376386333</v>
      </c>
    </row>
    <row r="55" spans="1:15" ht="18.75" x14ac:dyDescent="0.2">
      <c r="A55" s="45" t="s">
        <v>803</v>
      </c>
      <c r="C55" s="34">
        <v>12000000</v>
      </c>
      <c r="D55" s="34"/>
      <c r="E55" s="34">
        <v>0</v>
      </c>
      <c r="F55" s="34"/>
      <c r="G55" s="34">
        <v>438992538</v>
      </c>
      <c r="H55" s="34"/>
      <c r="I55" s="34">
        <v>113016</v>
      </c>
      <c r="J55" s="34"/>
      <c r="K55" s="34">
        <v>0</v>
      </c>
      <c r="L55" s="34"/>
      <c r="M55" s="34">
        <v>25961128</v>
      </c>
      <c r="O55" s="34">
        <v>28947223</v>
      </c>
    </row>
    <row r="56" spans="1:15" ht="18.75" x14ac:dyDescent="0.2">
      <c r="A56" s="45" t="s">
        <v>127</v>
      </c>
      <c r="C56" s="34">
        <v>2851000</v>
      </c>
      <c r="D56" s="34"/>
      <c r="E56" s="34">
        <v>0</v>
      </c>
      <c r="F56" s="34"/>
      <c r="G56" s="34">
        <v>858898961</v>
      </c>
      <c r="H56" s="34"/>
      <c r="I56" s="34">
        <v>221179</v>
      </c>
      <c r="J56" s="34"/>
      <c r="K56" s="34">
        <v>0</v>
      </c>
      <c r="L56" s="34"/>
      <c r="M56" s="34">
        <v>-148881887</v>
      </c>
      <c r="O56" s="34">
        <v>-148881887</v>
      </c>
    </row>
    <row r="57" spans="1:15" ht="18.75" x14ac:dyDescent="0.2">
      <c r="A57" s="45" t="s">
        <v>804</v>
      </c>
      <c r="C57" s="34">
        <v>792000</v>
      </c>
      <c r="D57" s="34"/>
      <c r="E57" s="34">
        <v>0</v>
      </c>
      <c r="F57" s="34"/>
      <c r="G57" s="34">
        <v>287096432</v>
      </c>
      <c r="H57" s="34"/>
      <c r="I57" s="34">
        <v>73924</v>
      </c>
      <c r="J57" s="34"/>
      <c r="K57" s="34">
        <v>0</v>
      </c>
      <c r="L57" s="34"/>
      <c r="M57" s="34">
        <v>13824822</v>
      </c>
      <c r="O57" s="34">
        <v>13824822</v>
      </c>
    </row>
    <row r="58" spans="1:15" ht="18.75" x14ac:dyDescent="0.2">
      <c r="A58" s="45" t="s">
        <v>34</v>
      </c>
      <c r="C58" s="34">
        <v>1000</v>
      </c>
      <c r="D58" s="34"/>
      <c r="E58" s="34">
        <v>0</v>
      </c>
      <c r="F58" s="34"/>
      <c r="G58" s="34">
        <v>1149705</v>
      </c>
      <c r="H58" s="34"/>
      <c r="I58" s="34">
        <v>295</v>
      </c>
      <c r="J58" s="34"/>
      <c r="K58" s="34">
        <v>0</v>
      </c>
      <c r="L58" s="34"/>
      <c r="M58" s="34">
        <v>399808</v>
      </c>
      <c r="O58" s="34">
        <v>399808</v>
      </c>
    </row>
    <row r="59" spans="1:15" ht="18.75" x14ac:dyDescent="0.2">
      <c r="A59" s="45" t="s">
        <v>36</v>
      </c>
      <c r="C59" s="34">
        <v>16016000</v>
      </c>
      <c r="D59" s="34"/>
      <c r="E59" s="34">
        <v>0</v>
      </c>
      <c r="F59" s="34"/>
      <c r="G59" s="34">
        <v>6689005843</v>
      </c>
      <c r="H59" s="34"/>
      <c r="I59" s="34">
        <v>1722529</v>
      </c>
      <c r="J59" s="34"/>
      <c r="K59" s="34">
        <v>34000</v>
      </c>
      <c r="L59" s="34"/>
      <c r="M59" s="34">
        <v>1802349956</v>
      </c>
      <c r="O59" s="34">
        <v>1801550772</v>
      </c>
    </row>
    <row r="60" spans="1:15" ht="18.75" x14ac:dyDescent="0.2">
      <c r="A60" s="45" t="s">
        <v>37</v>
      </c>
      <c r="C60" s="34">
        <v>5058000</v>
      </c>
      <c r="D60" s="34"/>
      <c r="E60" s="34">
        <v>0</v>
      </c>
      <c r="F60" s="34"/>
      <c r="G60" s="34">
        <v>1505685296</v>
      </c>
      <c r="H60" s="34"/>
      <c r="I60" s="34">
        <v>387612</v>
      </c>
      <c r="J60" s="34"/>
      <c r="K60" s="34">
        <v>0</v>
      </c>
      <c r="L60" s="34"/>
      <c r="M60" s="34">
        <v>3206056</v>
      </c>
      <c r="O60" s="34">
        <v>3615939</v>
      </c>
    </row>
    <row r="61" spans="1:15" ht="18.75" x14ac:dyDescent="0.2">
      <c r="A61" s="45" t="s">
        <v>129</v>
      </c>
      <c r="C61" s="34">
        <v>210000</v>
      </c>
      <c r="D61" s="34"/>
      <c r="E61" s="34">
        <v>0</v>
      </c>
      <c r="F61" s="34"/>
      <c r="G61" s="34">
        <v>52490344</v>
      </c>
      <c r="H61" s="34"/>
      <c r="I61" s="34">
        <v>13518</v>
      </c>
      <c r="J61" s="34"/>
      <c r="K61" s="34">
        <v>0</v>
      </c>
      <c r="L61" s="34"/>
      <c r="M61" s="34">
        <v>0</v>
      </c>
      <c r="O61" s="34">
        <v>-1931</v>
      </c>
    </row>
    <row r="62" spans="1:15" ht="18.75" x14ac:dyDescent="0.2">
      <c r="A62" s="45" t="s">
        <v>181</v>
      </c>
      <c r="C62" s="34">
        <v>1898000</v>
      </c>
      <c r="D62" s="34"/>
      <c r="E62" s="34">
        <v>0</v>
      </c>
      <c r="F62" s="34"/>
      <c r="G62" s="34">
        <v>313502319</v>
      </c>
      <c r="H62" s="34"/>
      <c r="I62" s="34">
        <v>80711</v>
      </c>
      <c r="J62" s="34"/>
      <c r="K62" s="34">
        <v>15520000</v>
      </c>
      <c r="L62" s="34"/>
      <c r="M62" s="34">
        <v>-716407396</v>
      </c>
      <c r="O62" s="34">
        <v>-716407396</v>
      </c>
    </row>
    <row r="63" spans="1:15" ht="18.75" x14ac:dyDescent="0.2">
      <c r="A63" s="45" t="s">
        <v>117</v>
      </c>
      <c r="C63" s="34">
        <v>874000</v>
      </c>
      <c r="D63" s="34"/>
      <c r="E63" s="34">
        <v>0</v>
      </c>
      <c r="F63" s="34"/>
      <c r="G63" s="34">
        <v>318959148</v>
      </c>
      <c r="H63" s="34"/>
      <c r="I63" s="34">
        <v>82104</v>
      </c>
      <c r="J63" s="34"/>
      <c r="K63" s="34">
        <v>0</v>
      </c>
      <c r="L63" s="34"/>
      <c r="M63" s="34">
        <v>-206435626</v>
      </c>
      <c r="O63" s="34">
        <v>-206435626</v>
      </c>
    </row>
    <row r="64" spans="1:15" ht="18.75" x14ac:dyDescent="0.2">
      <c r="A64" s="45" t="s">
        <v>520</v>
      </c>
      <c r="C64" s="34">
        <v>408000</v>
      </c>
      <c r="D64" s="34"/>
      <c r="E64" s="34">
        <v>0</v>
      </c>
      <c r="F64" s="34"/>
      <c r="G64" s="34">
        <v>42359811</v>
      </c>
      <c r="H64" s="34"/>
      <c r="I64" s="34">
        <v>10895</v>
      </c>
      <c r="J64" s="34"/>
      <c r="K64" s="34">
        <v>0</v>
      </c>
      <c r="L64" s="34"/>
      <c r="M64" s="34">
        <v>8493646</v>
      </c>
      <c r="O64" s="34">
        <v>8493646</v>
      </c>
    </row>
    <row r="65" spans="1:15" ht="18.75" x14ac:dyDescent="0.2">
      <c r="A65" s="45" t="s">
        <v>159</v>
      </c>
      <c r="C65" s="34">
        <v>1000000</v>
      </c>
      <c r="D65" s="34"/>
      <c r="E65" s="34">
        <v>0</v>
      </c>
      <c r="F65" s="34"/>
      <c r="G65" s="34">
        <v>344172899</v>
      </c>
      <c r="H65" s="34"/>
      <c r="I65" s="34">
        <v>88605</v>
      </c>
      <c r="J65" s="34"/>
      <c r="K65" s="34">
        <v>80000</v>
      </c>
      <c r="L65" s="34"/>
      <c r="M65" s="34">
        <v>-286540071</v>
      </c>
      <c r="O65" s="34">
        <v>-286540071</v>
      </c>
    </row>
    <row r="66" spans="1:15" ht="18.75" x14ac:dyDescent="0.2">
      <c r="A66" s="45" t="s">
        <v>124</v>
      </c>
      <c r="C66" s="34">
        <v>14790000</v>
      </c>
      <c r="D66" s="34"/>
      <c r="E66" s="34">
        <v>0</v>
      </c>
      <c r="F66" s="34"/>
      <c r="G66" s="34">
        <v>2456254256</v>
      </c>
      <c r="H66" s="34"/>
      <c r="I66" s="34">
        <v>632380</v>
      </c>
      <c r="J66" s="34"/>
      <c r="K66" s="34">
        <v>0</v>
      </c>
      <c r="L66" s="34"/>
      <c r="M66" s="34">
        <v>-1320303673</v>
      </c>
      <c r="O66" s="34">
        <v>-1310167816</v>
      </c>
    </row>
    <row r="67" spans="1:15" ht="18.75" x14ac:dyDescent="0.2">
      <c r="A67" s="45" t="s">
        <v>198</v>
      </c>
      <c r="C67" s="34">
        <v>2572000</v>
      </c>
      <c r="D67" s="34"/>
      <c r="E67" s="34">
        <v>0</v>
      </c>
      <c r="F67" s="34"/>
      <c r="G67" s="34">
        <v>370296749</v>
      </c>
      <c r="H67" s="34"/>
      <c r="I67" s="34">
        <v>95321</v>
      </c>
      <c r="J67" s="34"/>
      <c r="K67" s="34">
        <v>0</v>
      </c>
      <c r="L67" s="34"/>
      <c r="M67" s="34">
        <v>-321451035</v>
      </c>
      <c r="O67" s="34">
        <v>-321451035</v>
      </c>
    </row>
    <row r="68" spans="1:15" ht="18.75" x14ac:dyDescent="0.2">
      <c r="A68" s="45" t="s">
        <v>210</v>
      </c>
      <c r="C68" s="34">
        <v>42600000</v>
      </c>
      <c r="D68" s="34"/>
      <c r="E68" s="34">
        <v>0</v>
      </c>
      <c r="F68" s="34"/>
      <c r="G68" s="34">
        <v>3650421641</v>
      </c>
      <c r="H68" s="34"/>
      <c r="I68" s="34">
        <v>939791</v>
      </c>
      <c r="J68" s="34"/>
      <c r="K68" s="34">
        <v>0</v>
      </c>
      <c r="L68" s="34"/>
      <c r="M68" s="34">
        <v>-1637920339</v>
      </c>
      <c r="O68" s="34">
        <v>-1490641717</v>
      </c>
    </row>
    <row r="69" spans="1:15" ht="18.75" x14ac:dyDescent="0.2">
      <c r="A69" s="45" t="s">
        <v>158</v>
      </c>
      <c r="C69" s="34">
        <v>341830000</v>
      </c>
      <c r="D69" s="34"/>
      <c r="E69" s="34">
        <v>0</v>
      </c>
      <c r="F69" s="34"/>
      <c r="G69" s="34">
        <v>18471557364</v>
      </c>
      <c r="H69" s="34"/>
      <c r="I69" s="34">
        <v>4756486</v>
      </c>
      <c r="J69" s="34"/>
      <c r="K69" s="34">
        <v>0</v>
      </c>
      <c r="L69" s="34"/>
      <c r="M69" s="34">
        <v>-1526102440</v>
      </c>
      <c r="O69" s="34">
        <v>-1526102440</v>
      </c>
    </row>
    <row r="70" spans="1:15" ht="18.75" x14ac:dyDescent="0.2">
      <c r="A70" s="45" t="s">
        <v>194</v>
      </c>
      <c r="C70" s="34">
        <v>112419000</v>
      </c>
      <c r="D70" s="34"/>
      <c r="E70" s="34">
        <v>0</v>
      </c>
      <c r="F70" s="34"/>
      <c r="G70" s="34">
        <v>11517839388</v>
      </c>
      <c r="H70" s="34"/>
      <c r="I70" s="34">
        <v>2965596</v>
      </c>
      <c r="J70" s="34"/>
      <c r="K70" s="34">
        <v>0</v>
      </c>
      <c r="L70" s="34"/>
      <c r="M70" s="34">
        <v>-2521574855</v>
      </c>
      <c r="O70" s="34">
        <v>-2521574855</v>
      </c>
    </row>
    <row r="71" spans="1:15" ht="18.75" x14ac:dyDescent="0.2">
      <c r="A71" s="45" t="s">
        <v>150</v>
      </c>
      <c r="C71" s="34">
        <v>201398000</v>
      </c>
      <c r="D71" s="34"/>
      <c r="E71" s="34">
        <v>0</v>
      </c>
      <c r="F71" s="34"/>
      <c r="G71" s="34">
        <v>13943675191</v>
      </c>
      <c r="H71" s="34"/>
      <c r="I71" s="34">
        <v>3590043</v>
      </c>
      <c r="J71" s="34"/>
      <c r="K71" s="34">
        <v>0</v>
      </c>
      <c r="L71" s="34"/>
      <c r="M71" s="34">
        <v>-1506777180</v>
      </c>
      <c r="O71" s="34">
        <v>-1526122235</v>
      </c>
    </row>
    <row r="72" spans="1:15" ht="18.75" x14ac:dyDescent="0.2">
      <c r="A72" s="45" t="s">
        <v>805</v>
      </c>
      <c r="C72" s="34">
        <v>17202000</v>
      </c>
      <c r="D72" s="34"/>
      <c r="E72" s="34">
        <v>0</v>
      </c>
      <c r="F72" s="34"/>
      <c r="G72" s="34">
        <v>19905344290</v>
      </c>
      <c r="H72" s="34"/>
      <c r="I72" s="34">
        <v>5125502</v>
      </c>
      <c r="J72" s="34"/>
      <c r="K72" s="34">
        <v>0</v>
      </c>
      <c r="L72" s="34"/>
      <c r="M72" s="34">
        <v>0</v>
      </c>
      <c r="O72" s="34">
        <v>-1557318896</v>
      </c>
    </row>
    <row r="73" spans="1:15" ht="18.75" x14ac:dyDescent="0.2">
      <c r="A73" s="45" t="s">
        <v>21</v>
      </c>
      <c r="C73" s="34">
        <v>6408000</v>
      </c>
      <c r="D73" s="34"/>
      <c r="E73" s="34">
        <v>0</v>
      </c>
      <c r="F73" s="34"/>
      <c r="G73" s="34">
        <v>33065955775</v>
      </c>
      <c r="H73" s="34"/>
      <c r="I73" s="34">
        <v>8512601</v>
      </c>
      <c r="J73" s="34"/>
      <c r="K73" s="34">
        <v>0</v>
      </c>
      <c r="L73" s="34"/>
      <c r="M73" s="34">
        <v>367366481</v>
      </c>
      <c r="O73" s="34">
        <v>367366481</v>
      </c>
    </row>
    <row r="74" spans="1:15" ht="18.75" x14ac:dyDescent="0.2">
      <c r="A74" s="45" t="s">
        <v>22</v>
      </c>
      <c r="C74" s="34">
        <v>7606000</v>
      </c>
      <c r="D74" s="34"/>
      <c r="E74" s="34">
        <v>0</v>
      </c>
      <c r="F74" s="34"/>
      <c r="G74" s="34">
        <v>14554675651</v>
      </c>
      <c r="H74" s="34"/>
      <c r="I74" s="34">
        <v>3746855</v>
      </c>
      <c r="J74" s="34"/>
      <c r="K74" s="34">
        <v>0</v>
      </c>
      <c r="L74" s="34"/>
      <c r="M74" s="34">
        <v>10204902</v>
      </c>
      <c r="O74" s="34">
        <v>10204902</v>
      </c>
    </row>
    <row r="75" spans="1:15" ht="18.75" x14ac:dyDescent="0.2">
      <c r="A75" s="45" t="s">
        <v>201</v>
      </c>
      <c r="C75" s="34">
        <v>200000</v>
      </c>
      <c r="D75" s="34"/>
      <c r="E75" s="34">
        <v>0</v>
      </c>
      <c r="F75" s="34"/>
      <c r="G75" s="34">
        <v>7997948</v>
      </c>
      <c r="H75" s="34"/>
      <c r="I75" s="34">
        <v>2052</v>
      </c>
      <c r="J75" s="34"/>
      <c r="K75" s="34">
        <v>3087500</v>
      </c>
      <c r="L75" s="34"/>
      <c r="M75" s="34">
        <v>-21470417</v>
      </c>
      <c r="O75" s="34">
        <v>-21470417</v>
      </c>
    </row>
    <row r="76" spans="1:15" ht="18.75" x14ac:dyDescent="0.2">
      <c r="A76" s="45" t="s">
        <v>27</v>
      </c>
      <c r="C76" s="34">
        <v>74834000</v>
      </c>
      <c r="D76" s="34"/>
      <c r="E76" s="34">
        <v>0</v>
      </c>
      <c r="F76" s="34"/>
      <c r="G76" s="34">
        <v>47362632474</v>
      </c>
      <c r="H76" s="34"/>
      <c r="I76" s="34">
        <v>12192736</v>
      </c>
      <c r="J76" s="34"/>
      <c r="K76" s="34">
        <v>0</v>
      </c>
      <c r="L76" s="34"/>
      <c r="M76" s="34">
        <v>0</v>
      </c>
      <c r="O76" s="34">
        <v>-5003802708</v>
      </c>
    </row>
    <row r="77" spans="1:15" ht="18.75" x14ac:dyDescent="0.2">
      <c r="A77" s="45" t="s">
        <v>167</v>
      </c>
      <c r="C77" s="34">
        <v>11474000</v>
      </c>
      <c r="D77" s="34"/>
      <c r="E77" s="34">
        <v>0</v>
      </c>
      <c r="F77" s="34"/>
      <c r="G77" s="34">
        <v>2602772905</v>
      </c>
      <c r="H77" s="34"/>
      <c r="I77" s="34">
        <v>670347</v>
      </c>
      <c r="J77" s="34"/>
      <c r="K77" s="34">
        <v>0</v>
      </c>
      <c r="L77" s="34"/>
      <c r="M77" s="34">
        <v>-28127774</v>
      </c>
      <c r="O77" s="34">
        <v>-28127774</v>
      </c>
    </row>
    <row r="78" spans="1:15" ht="18.75" x14ac:dyDescent="0.2">
      <c r="A78" s="45" t="s">
        <v>119</v>
      </c>
      <c r="C78" s="34">
        <v>79805000</v>
      </c>
      <c r="D78" s="34"/>
      <c r="E78" s="34">
        <v>0</v>
      </c>
      <c r="F78" s="34"/>
      <c r="G78" s="34">
        <v>10482833905</v>
      </c>
      <c r="H78" s="34"/>
      <c r="I78" s="34">
        <v>2699757</v>
      </c>
      <c r="J78" s="34"/>
      <c r="K78" s="34">
        <v>0</v>
      </c>
      <c r="L78" s="34"/>
      <c r="M78" s="34">
        <v>-83770425</v>
      </c>
      <c r="O78" s="34">
        <v>-74634045</v>
      </c>
    </row>
    <row r="79" spans="1:15" ht="18.75" x14ac:dyDescent="0.2">
      <c r="A79" s="45" t="s">
        <v>209</v>
      </c>
      <c r="C79" s="34">
        <v>105690000</v>
      </c>
      <c r="D79" s="34"/>
      <c r="E79" s="34">
        <v>0</v>
      </c>
      <c r="F79" s="34"/>
      <c r="G79" s="34">
        <v>20892956931</v>
      </c>
      <c r="H79" s="34"/>
      <c r="I79" s="34">
        <v>5380945</v>
      </c>
      <c r="J79" s="34"/>
      <c r="K79" s="34">
        <v>0</v>
      </c>
      <c r="L79" s="34"/>
      <c r="M79" s="34">
        <v>0</v>
      </c>
      <c r="O79" s="34">
        <v>56546487</v>
      </c>
    </row>
    <row r="80" spans="1:15" ht="18.75" x14ac:dyDescent="0.2">
      <c r="A80" s="45" t="s">
        <v>259</v>
      </c>
      <c r="C80" s="34">
        <v>19198000</v>
      </c>
      <c r="D80" s="34"/>
      <c r="E80" s="34">
        <v>0</v>
      </c>
      <c r="F80" s="34"/>
      <c r="G80" s="34">
        <v>2564187179</v>
      </c>
      <c r="H80" s="34"/>
      <c r="I80" s="34">
        <v>660377</v>
      </c>
      <c r="J80" s="34"/>
      <c r="K80" s="34">
        <v>0</v>
      </c>
      <c r="L80" s="34"/>
      <c r="M80" s="34">
        <v>-8555984</v>
      </c>
      <c r="O80" s="34">
        <v>-8555984</v>
      </c>
    </row>
    <row r="81" spans="1:15" ht="18.75" x14ac:dyDescent="0.2">
      <c r="A81" s="45" t="s">
        <v>156</v>
      </c>
      <c r="C81" s="34">
        <v>115999000</v>
      </c>
      <c r="D81" s="34"/>
      <c r="E81" s="34">
        <v>0</v>
      </c>
      <c r="F81" s="34"/>
      <c r="G81" s="34">
        <v>8422943852</v>
      </c>
      <c r="H81" s="34"/>
      <c r="I81" s="34">
        <v>2169314</v>
      </c>
      <c r="J81" s="34"/>
      <c r="K81" s="34">
        <v>0</v>
      </c>
      <c r="L81" s="34"/>
      <c r="M81" s="34">
        <v>0</v>
      </c>
      <c r="O81" s="34">
        <v>-246415</v>
      </c>
    </row>
    <row r="82" spans="1:15" ht="18.75" x14ac:dyDescent="0.2">
      <c r="A82" s="45" t="s">
        <v>31</v>
      </c>
      <c r="C82" s="34">
        <v>2982000</v>
      </c>
      <c r="D82" s="34"/>
      <c r="E82" s="34">
        <v>0</v>
      </c>
      <c r="F82" s="34"/>
      <c r="G82" s="34">
        <v>3105394842</v>
      </c>
      <c r="H82" s="34"/>
      <c r="I82" s="34">
        <v>799748</v>
      </c>
      <c r="J82" s="34"/>
      <c r="K82" s="34">
        <v>0</v>
      </c>
      <c r="L82" s="34"/>
      <c r="M82" s="34">
        <v>1961007771</v>
      </c>
      <c r="O82" s="34">
        <v>1961552705</v>
      </c>
    </row>
    <row r="83" spans="1:15" ht="18.75" x14ac:dyDescent="0.2">
      <c r="A83" s="45" t="s">
        <v>164</v>
      </c>
      <c r="C83" s="34">
        <v>2974000</v>
      </c>
      <c r="D83" s="34"/>
      <c r="E83" s="34">
        <v>0</v>
      </c>
      <c r="F83" s="34"/>
      <c r="G83" s="34">
        <v>1369817753</v>
      </c>
      <c r="H83" s="34"/>
      <c r="I83" s="34">
        <v>352641</v>
      </c>
      <c r="J83" s="34"/>
      <c r="K83" s="34">
        <v>0</v>
      </c>
      <c r="L83" s="34"/>
      <c r="M83" s="34">
        <v>-1012923696</v>
      </c>
      <c r="O83" s="34">
        <v>-1012923696</v>
      </c>
    </row>
    <row r="84" spans="1:15" ht="18.75" x14ac:dyDescent="0.2">
      <c r="A84" s="45" t="s">
        <v>113</v>
      </c>
      <c r="C84" s="34">
        <v>65080000</v>
      </c>
      <c r="D84" s="34"/>
      <c r="E84" s="34">
        <v>0</v>
      </c>
      <c r="F84" s="34"/>
      <c r="G84" s="34">
        <v>2515868957</v>
      </c>
      <c r="H84" s="34"/>
      <c r="I84" s="34">
        <v>647863</v>
      </c>
      <c r="J84" s="34"/>
      <c r="K84" s="34">
        <v>0</v>
      </c>
      <c r="L84" s="34"/>
      <c r="M84" s="34">
        <v>0</v>
      </c>
      <c r="O84" s="34">
        <v>26965303</v>
      </c>
    </row>
    <row r="85" spans="1:15" ht="18.75" x14ac:dyDescent="0.2">
      <c r="A85" s="45" t="s">
        <v>237</v>
      </c>
      <c r="C85" s="34">
        <v>11175000</v>
      </c>
      <c r="D85" s="34"/>
      <c r="E85" s="34">
        <v>0</v>
      </c>
      <c r="F85" s="34"/>
      <c r="G85" s="34">
        <v>1747419546</v>
      </c>
      <c r="H85" s="34"/>
      <c r="I85" s="34">
        <v>449964</v>
      </c>
      <c r="J85" s="34"/>
      <c r="K85" s="34">
        <v>0</v>
      </c>
      <c r="L85" s="34"/>
      <c r="M85" s="34">
        <v>-149038921</v>
      </c>
      <c r="O85" s="34">
        <v>-149038921</v>
      </c>
    </row>
    <row r="86" spans="1:15" ht="18.75" x14ac:dyDescent="0.2">
      <c r="A86" s="45" t="s">
        <v>175</v>
      </c>
      <c r="C86" s="34">
        <v>4802000</v>
      </c>
      <c r="D86" s="34"/>
      <c r="E86" s="34">
        <v>0</v>
      </c>
      <c r="F86" s="34"/>
      <c r="G86" s="34">
        <v>369133956</v>
      </c>
      <c r="H86" s="34"/>
      <c r="I86" s="34">
        <v>95056</v>
      </c>
      <c r="J86" s="34"/>
      <c r="K86" s="34">
        <v>0</v>
      </c>
      <c r="L86" s="34"/>
      <c r="M86" s="34">
        <v>0</v>
      </c>
      <c r="O86" s="34">
        <v>35253</v>
      </c>
    </row>
    <row r="87" spans="1:15" ht="18.75" x14ac:dyDescent="0.2">
      <c r="A87" s="45" t="s">
        <v>208</v>
      </c>
      <c r="C87" s="34">
        <v>33169000</v>
      </c>
      <c r="D87" s="34"/>
      <c r="E87" s="34">
        <v>0</v>
      </c>
      <c r="F87" s="34"/>
      <c r="G87" s="34">
        <v>14334626771</v>
      </c>
      <c r="H87" s="34"/>
      <c r="I87" s="34">
        <v>3691601</v>
      </c>
      <c r="J87" s="34"/>
      <c r="K87" s="34">
        <v>0</v>
      </c>
      <c r="L87" s="34"/>
      <c r="M87" s="34">
        <v>-864761091</v>
      </c>
      <c r="O87" s="34">
        <v>-1298681153</v>
      </c>
    </row>
    <row r="88" spans="1:15" ht="18.75" x14ac:dyDescent="0.2">
      <c r="A88" s="45" t="s">
        <v>155</v>
      </c>
      <c r="C88" s="34">
        <v>6614000</v>
      </c>
      <c r="D88" s="34"/>
      <c r="E88" s="34">
        <v>0</v>
      </c>
      <c r="F88" s="34"/>
      <c r="G88" s="34">
        <v>4151965997</v>
      </c>
      <c r="H88" s="34"/>
      <c r="I88" s="34">
        <v>1068957</v>
      </c>
      <c r="J88" s="34"/>
      <c r="K88" s="34">
        <v>0</v>
      </c>
      <c r="L88" s="34"/>
      <c r="M88" s="34">
        <v>-2198857476</v>
      </c>
      <c r="O88" s="34">
        <v>-2198857476</v>
      </c>
    </row>
    <row r="89" spans="1:15" ht="18.75" x14ac:dyDescent="0.2">
      <c r="A89" s="45" t="s">
        <v>114</v>
      </c>
      <c r="C89" s="34">
        <v>1024000</v>
      </c>
      <c r="D89" s="34"/>
      <c r="E89" s="34">
        <v>0</v>
      </c>
      <c r="F89" s="34"/>
      <c r="G89" s="34">
        <v>445512512</v>
      </c>
      <c r="H89" s="34"/>
      <c r="I89" s="34">
        <v>114698</v>
      </c>
      <c r="J89" s="34"/>
      <c r="K89" s="34">
        <v>0</v>
      </c>
      <c r="L89" s="34"/>
      <c r="M89" s="34">
        <v>-281693605</v>
      </c>
      <c r="O89" s="34">
        <v>-281693605</v>
      </c>
    </row>
    <row r="90" spans="1:15" ht="18.75" x14ac:dyDescent="0.2">
      <c r="A90" s="45" t="s">
        <v>149</v>
      </c>
      <c r="C90" s="34">
        <v>557000</v>
      </c>
      <c r="D90" s="34"/>
      <c r="E90" s="34">
        <v>0</v>
      </c>
      <c r="F90" s="34"/>
      <c r="G90" s="34">
        <v>131310157</v>
      </c>
      <c r="H90" s="34"/>
      <c r="I90" s="34">
        <v>33805</v>
      </c>
      <c r="J90" s="34"/>
      <c r="K90" s="34">
        <v>0</v>
      </c>
      <c r="L90" s="34"/>
      <c r="M90" s="34">
        <v>-77848981</v>
      </c>
      <c r="O90" s="34">
        <v>-77848981</v>
      </c>
    </row>
    <row r="91" spans="1:15" ht="18.75" x14ac:dyDescent="0.2">
      <c r="A91" s="45" t="s">
        <v>267</v>
      </c>
      <c r="C91" s="34">
        <v>2318000</v>
      </c>
      <c r="D91" s="34"/>
      <c r="E91" s="34">
        <v>0</v>
      </c>
      <c r="F91" s="34"/>
      <c r="G91" s="34">
        <v>490122778</v>
      </c>
      <c r="H91" s="34"/>
      <c r="I91" s="34">
        <v>126204</v>
      </c>
      <c r="J91" s="34"/>
      <c r="K91" s="34">
        <v>0</v>
      </c>
      <c r="L91" s="34"/>
      <c r="M91" s="34">
        <v>19765509</v>
      </c>
      <c r="O91" s="34">
        <v>19765509</v>
      </c>
    </row>
    <row r="92" spans="1:15" ht="18.75" x14ac:dyDescent="0.2">
      <c r="A92" s="45" t="s">
        <v>244</v>
      </c>
      <c r="C92" s="34">
        <v>19141000</v>
      </c>
      <c r="D92" s="34"/>
      <c r="E92" s="34">
        <v>0</v>
      </c>
      <c r="F92" s="34"/>
      <c r="G92" s="34">
        <v>4761311076</v>
      </c>
      <c r="H92" s="34"/>
      <c r="I92" s="34">
        <v>1226254</v>
      </c>
      <c r="J92" s="34"/>
      <c r="K92" s="34">
        <v>0</v>
      </c>
      <c r="L92" s="34"/>
      <c r="M92" s="34">
        <v>11970801</v>
      </c>
      <c r="O92" s="34">
        <v>11970801</v>
      </c>
    </row>
    <row r="93" spans="1:15" ht="18.75" x14ac:dyDescent="0.2">
      <c r="A93" s="45" t="s">
        <v>263</v>
      </c>
      <c r="C93" s="34">
        <v>15069000</v>
      </c>
      <c r="D93" s="34"/>
      <c r="E93" s="34">
        <v>0</v>
      </c>
      <c r="F93" s="34"/>
      <c r="G93" s="34">
        <v>5668574659</v>
      </c>
      <c r="H93" s="34"/>
      <c r="I93" s="34">
        <v>1459961</v>
      </c>
      <c r="J93" s="34"/>
      <c r="K93" s="34">
        <v>0</v>
      </c>
      <c r="L93" s="34"/>
      <c r="M93" s="34">
        <v>484260</v>
      </c>
      <c r="O93" s="34">
        <v>484260</v>
      </c>
    </row>
    <row r="94" spans="1:15" ht="18.75" x14ac:dyDescent="0.2">
      <c r="A94" s="45" t="s">
        <v>197</v>
      </c>
      <c r="C94" s="34">
        <v>71762000</v>
      </c>
      <c r="D94" s="34"/>
      <c r="E94" s="34">
        <v>0</v>
      </c>
      <c r="F94" s="34"/>
      <c r="G94" s="34">
        <v>8036273858</v>
      </c>
      <c r="H94" s="34"/>
      <c r="I94" s="34">
        <v>2069548</v>
      </c>
      <c r="J94" s="34"/>
      <c r="K94" s="34">
        <v>0</v>
      </c>
      <c r="L94" s="34"/>
      <c r="M94" s="34">
        <v>-296850784</v>
      </c>
      <c r="O94" s="34">
        <v>-296850784</v>
      </c>
    </row>
    <row r="95" spans="1:15" ht="18.75" x14ac:dyDescent="0.2">
      <c r="A95" s="45" t="s">
        <v>144</v>
      </c>
      <c r="C95" s="34">
        <v>117777000</v>
      </c>
      <c r="D95" s="34"/>
      <c r="E95" s="34">
        <v>0</v>
      </c>
      <c r="F95" s="34"/>
      <c r="G95" s="34">
        <v>14844393602</v>
      </c>
      <c r="H95" s="34"/>
      <c r="I95" s="34">
        <v>3822910</v>
      </c>
      <c r="J95" s="34"/>
      <c r="K95" s="34">
        <v>0</v>
      </c>
      <c r="L95" s="34"/>
      <c r="M95" s="34">
        <v>-14681102</v>
      </c>
      <c r="O95" s="34">
        <v>-14681102</v>
      </c>
    </row>
    <row r="96" spans="1:15" ht="18.75" x14ac:dyDescent="0.2">
      <c r="A96" s="45" t="s">
        <v>245</v>
      </c>
      <c r="C96" s="34">
        <v>104024000</v>
      </c>
      <c r="D96" s="34"/>
      <c r="E96" s="34">
        <v>0</v>
      </c>
      <c r="F96" s="34"/>
      <c r="G96" s="34">
        <v>8332112763</v>
      </c>
      <c r="H96" s="34"/>
      <c r="I96" s="34">
        <v>2145705</v>
      </c>
      <c r="J96" s="34"/>
      <c r="K96" s="34">
        <v>0</v>
      </c>
      <c r="L96" s="34"/>
      <c r="M96" s="34">
        <v>-14132642</v>
      </c>
      <c r="O96" s="34">
        <v>-14132642</v>
      </c>
    </row>
    <row r="97" spans="1:15" ht="18.75" x14ac:dyDescent="0.2">
      <c r="A97" s="45" t="s">
        <v>261</v>
      </c>
      <c r="C97" s="34">
        <v>31001000</v>
      </c>
      <c r="D97" s="34"/>
      <c r="E97" s="34">
        <v>0</v>
      </c>
      <c r="F97" s="34"/>
      <c r="G97" s="34">
        <v>1157780104</v>
      </c>
      <c r="H97" s="34"/>
      <c r="I97" s="34">
        <v>298072</v>
      </c>
      <c r="J97" s="34"/>
      <c r="K97" s="34">
        <v>0</v>
      </c>
      <c r="L97" s="34"/>
      <c r="M97" s="34">
        <v>97769427</v>
      </c>
      <c r="O97" s="34">
        <v>97769427</v>
      </c>
    </row>
    <row r="98" spans="1:15" ht="18.75" x14ac:dyDescent="0.2">
      <c r="A98" s="45" t="s">
        <v>187</v>
      </c>
      <c r="C98" s="34">
        <v>360000</v>
      </c>
      <c r="D98" s="34"/>
      <c r="E98" s="34">
        <v>0</v>
      </c>
      <c r="F98" s="34"/>
      <c r="G98" s="34">
        <v>539863</v>
      </c>
      <c r="H98" s="34"/>
      <c r="I98" s="34">
        <v>137</v>
      </c>
      <c r="J98" s="34"/>
      <c r="K98" s="34">
        <v>0</v>
      </c>
      <c r="L98" s="34"/>
      <c r="M98" s="34">
        <v>540000</v>
      </c>
      <c r="O98" s="34">
        <v>540000</v>
      </c>
    </row>
    <row r="99" spans="1:15" ht="18.75" x14ac:dyDescent="0.2">
      <c r="A99" s="45" t="s">
        <v>84</v>
      </c>
      <c r="C99" s="34">
        <v>10000</v>
      </c>
      <c r="D99" s="34"/>
      <c r="E99" s="34">
        <v>0</v>
      </c>
      <c r="F99" s="34"/>
      <c r="G99" s="34">
        <v>17196138</v>
      </c>
      <c r="H99" s="34"/>
      <c r="I99" s="34">
        <v>4428</v>
      </c>
      <c r="J99" s="34"/>
      <c r="K99" s="34">
        <v>0</v>
      </c>
      <c r="L99" s="34"/>
      <c r="M99" s="34">
        <v>14999717</v>
      </c>
      <c r="O99" s="34">
        <v>14999717</v>
      </c>
    </row>
    <row r="100" spans="1:15" ht="21.75" thickBot="1" x14ac:dyDescent="0.25">
      <c r="A100" s="175" t="s">
        <v>814</v>
      </c>
      <c r="B100" s="175"/>
      <c r="C100" s="34"/>
      <c r="D100" s="34"/>
      <c r="E100" s="34">
        <v>0</v>
      </c>
      <c r="F100" s="34"/>
      <c r="G100" s="36">
        <f>SUM(G7:G99)</f>
        <v>619819438505</v>
      </c>
      <c r="H100" s="34"/>
      <c r="I100" s="36">
        <f>SUM(I7:I99)</f>
        <v>159585891</v>
      </c>
      <c r="J100" s="34"/>
      <c r="K100" s="36">
        <f>SUM(K7:K99)</f>
        <v>1135489000</v>
      </c>
      <c r="L100" s="34"/>
      <c r="M100" s="36">
        <f>SUM(M7:M99)</f>
        <v>-124027070509</v>
      </c>
      <c r="O100" s="36">
        <f>SUM(O7:O99)</f>
        <v>-162817831009</v>
      </c>
    </row>
    <row r="101" spans="1:15" ht="19.5" thickTop="1" x14ac:dyDescent="0.2">
      <c r="A101" s="179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79"/>
    </row>
    <row r="102" spans="1:15" ht="18" customHeight="1" x14ac:dyDescent="0.2">
      <c r="A102" s="176" t="s">
        <v>0</v>
      </c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</row>
    <row r="103" spans="1:15" ht="18" customHeight="1" x14ac:dyDescent="0.2">
      <c r="A103" s="176" t="s">
        <v>311</v>
      </c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</row>
    <row r="104" spans="1:15" ht="18" customHeight="1" x14ac:dyDescent="0.2">
      <c r="A104" s="176" t="s">
        <v>2</v>
      </c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</row>
    <row r="105" spans="1:15" ht="18" customHeight="1" x14ac:dyDescent="0.2">
      <c r="A105" s="177" t="s">
        <v>806</v>
      </c>
      <c r="B105" s="177"/>
      <c r="C105" s="177"/>
      <c r="D105" s="177"/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</row>
    <row r="106" spans="1:15" ht="21" x14ac:dyDescent="0.2">
      <c r="C106" s="178" t="s">
        <v>807</v>
      </c>
      <c r="D106" s="178"/>
      <c r="E106" s="178"/>
      <c r="F106" s="178"/>
      <c r="G106" s="178"/>
      <c r="H106" s="178"/>
      <c r="I106" s="178"/>
      <c r="J106" s="178"/>
      <c r="K106" s="178"/>
      <c r="L106" s="178"/>
      <c r="M106" s="178"/>
      <c r="O106" s="41" t="s">
        <v>327</v>
      </c>
    </row>
    <row r="107" spans="1:15" ht="21" x14ac:dyDescent="0.2">
      <c r="A107" s="41" t="s">
        <v>808</v>
      </c>
      <c r="C107" s="42" t="s">
        <v>13</v>
      </c>
      <c r="D107" s="43"/>
      <c r="E107" s="42" t="s">
        <v>809</v>
      </c>
      <c r="F107" s="43"/>
      <c r="G107" s="42" t="s">
        <v>810</v>
      </c>
      <c r="H107" s="43"/>
      <c r="I107" s="42" t="s">
        <v>811</v>
      </c>
      <c r="J107" s="43"/>
      <c r="K107" s="42" t="s">
        <v>812</v>
      </c>
      <c r="L107" s="43"/>
      <c r="M107" s="42" t="s">
        <v>813</v>
      </c>
      <c r="O107" s="42" t="s">
        <v>813</v>
      </c>
    </row>
    <row r="108" spans="1:15" ht="18.75" x14ac:dyDescent="0.2">
      <c r="A108" s="46" t="s">
        <v>815</v>
      </c>
      <c r="C108" s="34"/>
      <c r="D108" s="34"/>
      <c r="E108" s="34">
        <f>E100</f>
        <v>0</v>
      </c>
      <c r="F108" s="34"/>
      <c r="G108" s="34">
        <f>G100</f>
        <v>619819438505</v>
      </c>
      <c r="H108" s="34"/>
      <c r="I108" s="34">
        <f>I100</f>
        <v>159585891</v>
      </c>
      <c r="J108" s="34"/>
      <c r="K108" s="34">
        <f>K100</f>
        <v>1135489000</v>
      </c>
      <c r="L108" s="34"/>
      <c r="M108" s="34">
        <f>M100</f>
        <v>-124027070509</v>
      </c>
      <c r="O108" s="34">
        <f>O100</f>
        <v>-162817831009</v>
      </c>
    </row>
    <row r="109" spans="1:15" ht="18.75" x14ac:dyDescent="0.2">
      <c r="A109" s="45" t="s">
        <v>703</v>
      </c>
      <c r="C109" s="34">
        <v>5798000</v>
      </c>
      <c r="D109" s="34"/>
      <c r="E109" s="34">
        <v>0</v>
      </c>
      <c r="F109" s="34"/>
      <c r="G109" s="34">
        <v>0</v>
      </c>
      <c r="H109" s="34"/>
      <c r="I109" s="34">
        <v>0</v>
      </c>
      <c r="J109" s="34"/>
      <c r="K109" s="34">
        <v>0</v>
      </c>
      <c r="L109" s="34"/>
      <c r="M109" s="34">
        <v>0</v>
      </c>
      <c r="O109" s="34">
        <v>-4814840171</v>
      </c>
    </row>
    <row r="110" spans="1:15" ht="18.75" x14ac:dyDescent="0.2">
      <c r="A110" s="45" t="s">
        <v>704</v>
      </c>
      <c r="C110" s="34">
        <v>1169000</v>
      </c>
      <c r="D110" s="34"/>
      <c r="E110" s="34">
        <v>0</v>
      </c>
      <c r="F110" s="34"/>
      <c r="G110" s="34">
        <v>0</v>
      </c>
      <c r="H110" s="34"/>
      <c r="I110" s="34">
        <v>0</v>
      </c>
      <c r="J110" s="34"/>
      <c r="K110" s="34">
        <v>0</v>
      </c>
      <c r="L110" s="34"/>
      <c r="M110" s="34">
        <v>0</v>
      </c>
      <c r="O110" s="34">
        <v>137308000</v>
      </c>
    </row>
    <row r="111" spans="1:15" ht="18.75" x14ac:dyDescent="0.2">
      <c r="A111" s="45" t="s">
        <v>20</v>
      </c>
      <c r="C111" s="34">
        <v>13139000</v>
      </c>
      <c r="D111" s="34"/>
      <c r="E111" s="34">
        <v>0</v>
      </c>
      <c r="F111" s="34"/>
      <c r="G111" s="34">
        <v>39876747270</v>
      </c>
      <c r="H111" s="34"/>
      <c r="I111" s="34">
        <v>10266142</v>
      </c>
      <c r="J111" s="34"/>
      <c r="K111" s="34">
        <v>0</v>
      </c>
      <c r="L111" s="34"/>
      <c r="M111" s="34">
        <v>34014954</v>
      </c>
      <c r="O111" s="34">
        <v>369689889</v>
      </c>
    </row>
    <row r="112" spans="1:15" ht="18.75" x14ac:dyDescent="0.2">
      <c r="A112" s="45" t="s">
        <v>72</v>
      </c>
      <c r="C112" s="34">
        <v>2746000</v>
      </c>
      <c r="D112" s="34"/>
      <c r="E112" s="34">
        <v>0</v>
      </c>
      <c r="F112" s="34"/>
      <c r="G112" s="34">
        <v>2860784711</v>
      </c>
      <c r="H112" s="34"/>
      <c r="I112" s="34">
        <v>736455</v>
      </c>
      <c r="J112" s="34"/>
      <c r="K112" s="34">
        <v>0</v>
      </c>
      <c r="L112" s="34"/>
      <c r="M112" s="34">
        <v>-569827</v>
      </c>
      <c r="O112" s="34">
        <v>-569827</v>
      </c>
    </row>
    <row r="113" spans="1:15" ht="18.75" x14ac:dyDescent="0.2">
      <c r="A113" s="45" t="s">
        <v>705</v>
      </c>
      <c r="C113" s="34">
        <v>190000</v>
      </c>
      <c r="D113" s="34"/>
      <c r="E113" s="34">
        <v>0</v>
      </c>
      <c r="F113" s="34"/>
      <c r="G113" s="34">
        <v>0</v>
      </c>
      <c r="H113" s="34"/>
      <c r="I113" s="34">
        <v>0</v>
      </c>
      <c r="J113" s="34"/>
      <c r="K113" s="34">
        <v>658000</v>
      </c>
      <c r="L113" s="34"/>
      <c r="M113" s="34">
        <v>0</v>
      </c>
      <c r="O113" s="34">
        <v>5625028</v>
      </c>
    </row>
    <row r="114" spans="1:15" ht="18.75" x14ac:dyDescent="0.2">
      <c r="A114" s="45" t="s">
        <v>706</v>
      </c>
      <c r="C114" s="34">
        <v>200000</v>
      </c>
      <c r="D114" s="34"/>
      <c r="E114" s="34">
        <v>0</v>
      </c>
      <c r="F114" s="34"/>
      <c r="G114" s="34">
        <v>0</v>
      </c>
      <c r="H114" s="34"/>
      <c r="I114" s="34">
        <v>0</v>
      </c>
      <c r="J114" s="34"/>
      <c r="K114" s="34">
        <v>796000</v>
      </c>
      <c r="L114" s="34"/>
      <c r="M114" s="34">
        <v>0</v>
      </c>
      <c r="O114" s="34">
        <v>6435269</v>
      </c>
    </row>
    <row r="115" spans="1:15" ht="18.75" x14ac:dyDescent="0.2">
      <c r="A115" s="45" t="s">
        <v>707</v>
      </c>
      <c r="C115" s="34">
        <v>90461000</v>
      </c>
      <c r="D115" s="34"/>
      <c r="E115" s="34">
        <v>0</v>
      </c>
      <c r="F115" s="34"/>
      <c r="G115" s="34">
        <v>726920626</v>
      </c>
      <c r="H115" s="34"/>
      <c r="I115" s="34">
        <v>187112</v>
      </c>
      <c r="J115" s="34"/>
      <c r="K115" s="34">
        <v>404560000</v>
      </c>
      <c r="L115" s="34"/>
      <c r="M115" s="34">
        <v>0</v>
      </c>
      <c r="O115" s="34">
        <v>4601483932</v>
      </c>
    </row>
    <row r="116" spans="1:15" ht="18.75" x14ac:dyDescent="0.2">
      <c r="A116" s="45" t="s">
        <v>708</v>
      </c>
      <c r="C116" s="34">
        <v>106608000</v>
      </c>
      <c r="D116" s="34"/>
      <c r="E116" s="34">
        <v>0</v>
      </c>
      <c r="F116" s="34"/>
      <c r="G116" s="34">
        <v>4251622076</v>
      </c>
      <c r="H116" s="34"/>
      <c r="I116" s="34">
        <v>1094088</v>
      </c>
      <c r="J116" s="34"/>
      <c r="K116" s="34">
        <v>12765500</v>
      </c>
      <c r="L116" s="34"/>
      <c r="M116" s="34">
        <v>0</v>
      </c>
      <c r="O116" s="34">
        <v>-1329465725</v>
      </c>
    </row>
    <row r="117" spans="1:15" ht="18.75" x14ac:dyDescent="0.2">
      <c r="A117" s="45" t="s">
        <v>709</v>
      </c>
      <c r="C117" s="34">
        <v>204597000</v>
      </c>
      <c r="D117" s="34"/>
      <c r="E117" s="34">
        <v>0</v>
      </c>
      <c r="F117" s="34"/>
      <c r="G117" s="34">
        <v>4682093177</v>
      </c>
      <c r="H117" s="34"/>
      <c r="I117" s="34">
        <v>1204599</v>
      </c>
      <c r="J117" s="34"/>
      <c r="K117" s="34">
        <v>0</v>
      </c>
      <c r="L117" s="34"/>
      <c r="M117" s="34">
        <v>0</v>
      </c>
      <c r="O117" s="34">
        <v>1399302112</v>
      </c>
    </row>
    <row r="118" spans="1:15" ht="18.75" x14ac:dyDescent="0.2">
      <c r="A118" s="45" t="s">
        <v>710</v>
      </c>
      <c r="C118" s="34">
        <v>0</v>
      </c>
      <c r="D118" s="34"/>
      <c r="E118" s="34">
        <v>0</v>
      </c>
      <c r="F118" s="34"/>
      <c r="G118" s="34">
        <v>0</v>
      </c>
      <c r="H118" s="34"/>
      <c r="I118" s="34">
        <v>0</v>
      </c>
      <c r="J118" s="34"/>
      <c r="K118" s="34">
        <v>0</v>
      </c>
      <c r="L118" s="34"/>
      <c r="M118" s="34">
        <v>0</v>
      </c>
      <c r="O118" s="34">
        <v>11475360453</v>
      </c>
    </row>
    <row r="119" spans="1:15" ht="18.75" x14ac:dyDescent="0.2">
      <c r="A119" s="45" t="s">
        <v>711</v>
      </c>
      <c r="C119" s="34">
        <v>0</v>
      </c>
      <c r="D119" s="34"/>
      <c r="E119" s="34">
        <v>0</v>
      </c>
      <c r="F119" s="34"/>
      <c r="G119" s="34">
        <v>0</v>
      </c>
      <c r="H119" s="34"/>
      <c r="I119" s="34">
        <v>0</v>
      </c>
      <c r="J119" s="34"/>
      <c r="K119" s="34">
        <v>0</v>
      </c>
      <c r="L119" s="34"/>
      <c r="M119" s="34">
        <v>0</v>
      </c>
      <c r="O119" s="34">
        <v>7301136400</v>
      </c>
    </row>
    <row r="120" spans="1:15" ht="18.75" x14ac:dyDescent="0.2">
      <c r="A120" s="45" t="s">
        <v>712</v>
      </c>
      <c r="C120" s="34">
        <v>54000</v>
      </c>
      <c r="D120" s="34"/>
      <c r="E120" s="34">
        <v>0</v>
      </c>
      <c r="F120" s="34"/>
      <c r="G120" s="34">
        <v>799794</v>
      </c>
      <c r="H120" s="34"/>
      <c r="I120" s="34">
        <v>206</v>
      </c>
      <c r="J120" s="34"/>
      <c r="K120" s="34">
        <v>143000</v>
      </c>
      <c r="L120" s="34"/>
      <c r="M120" s="34">
        <v>0</v>
      </c>
      <c r="O120" s="34">
        <v>-3607290</v>
      </c>
    </row>
    <row r="121" spans="1:15" ht="18.75" x14ac:dyDescent="0.2">
      <c r="A121" s="45" t="s">
        <v>713</v>
      </c>
      <c r="C121" s="34">
        <v>1000</v>
      </c>
      <c r="D121" s="34"/>
      <c r="E121" s="34">
        <v>0</v>
      </c>
      <c r="F121" s="34"/>
      <c r="G121" s="34">
        <v>0</v>
      </c>
      <c r="H121" s="34"/>
      <c r="I121" s="34">
        <v>0</v>
      </c>
      <c r="J121" s="34"/>
      <c r="K121" s="34">
        <v>3250</v>
      </c>
      <c r="L121" s="34"/>
      <c r="M121" s="34">
        <v>0</v>
      </c>
      <c r="O121" s="34">
        <v>-98216</v>
      </c>
    </row>
    <row r="122" spans="1:15" ht="18.75" x14ac:dyDescent="0.2">
      <c r="A122" s="45" t="s">
        <v>714</v>
      </c>
      <c r="C122" s="34">
        <v>5443000</v>
      </c>
      <c r="D122" s="34"/>
      <c r="E122" s="34">
        <v>0</v>
      </c>
      <c r="F122" s="34"/>
      <c r="G122" s="34">
        <v>0</v>
      </c>
      <c r="H122" s="34"/>
      <c r="I122" s="34">
        <v>0</v>
      </c>
      <c r="J122" s="34"/>
      <c r="K122" s="34">
        <v>22848000</v>
      </c>
      <c r="L122" s="34"/>
      <c r="M122" s="34">
        <v>0</v>
      </c>
      <c r="O122" s="34">
        <v>-409572289</v>
      </c>
    </row>
    <row r="123" spans="1:15" ht="18.75" x14ac:dyDescent="0.2">
      <c r="A123" s="45" t="s">
        <v>715</v>
      </c>
      <c r="C123" s="34">
        <v>0</v>
      </c>
      <c r="D123" s="34"/>
      <c r="E123" s="34">
        <v>0</v>
      </c>
      <c r="F123" s="34"/>
      <c r="G123" s="34">
        <v>0</v>
      </c>
      <c r="H123" s="34"/>
      <c r="I123" s="34">
        <v>0</v>
      </c>
      <c r="J123" s="34"/>
      <c r="K123" s="34">
        <v>0</v>
      </c>
      <c r="L123" s="34"/>
      <c r="M123" s="34">
        <v>0</v>
      </c>
      <c r="O123" s="34">
        <v>45337048909</v>
      </c>
    </row>
    <row r="124" spans="1:15" ht="18.75" x14ac:dyDescent="0.2">
      <c r="A124" s="45" t="s">
        <v>716</v>
      </c>
      <c r="C124" s="34">
        <v>0</v>
      </c>
      <c r="D124" s="34"/>
      <c r="E124" s="34">
        <v>0</v>
      </c>
      <c r="F124" s="34"/>
      <c r="G124" s="34">
        <v>0</v>
      </c>
      <c r="H124" s="34"/>
      <c r="I124" s="34">
        <v>0</v>
      </c>
      <c r="J124" s="34"/>
      <c r="K124" s="34">
        <v>0</v>
      </c>
      <c r="L124" s="34"/>
      <c r="M124" s="34">
        <v>0</v>
      </c>
      <c r="O124" s="34">
        <v>159297623</v>
      </c>
    </row>
    <row r="125" spans="1:15" ht="18.75" x14ac:dyDescent="0.2">
      <c r="A125" s="45" t="s">
        <v>717</v>
      </c>
      <c r="C125" s="34">
        <v>1458000</v>
      </c>
      <c r="D125" s="34"/>
      <c r="E125" s="34">
        <v>0</v>
      </c>
      <c r="F125" s="34"/>
      <c r="G125" s="34">
        <v>0</v>
      </c>
      <c r="H125" s="34"/>
      <c r="I125" s="34">
        <v>0</v>
      </c>
      <c r="J125" s="34"/>
      <c r="K125" s="34">
        <v>4080000</v>
      </c>
      <c r="L125" s="34"/>
      <c r="M125" s="34">
        <v>0</v>
      </c>
      <c r="O125" s="34">
        <v>807643812</v>
      </c>
    </row>
    <row r="126" spans="1:15" ht="18.75" x14ac:dyDescent="0.2">
      <c r="A126" s="45" t="s">
        <v>718</v>
      </c>
      <c r="C126" s="34">
        <v>952000</v>
      </c>
      <c r="D126" s="34"/>
      <c r="E126" s="34">
        <v>0</v>
      </c>
      <c r="F126" s="34"/>
      <c r="G126" s="34">
        <v>952241</v>
      </c>
      <c r="H126" s="34"/>
      <c r="I126" s="34">
        <v>241</v>
      </c>
      <c r="J126" s="34"/>
      <c r="K126" s="34">
        <v>0</v>
      </c>
      <c r="L126" s="34"/>
      <c r="M126" s="34">
        <v>0</v>
      </c>
      <c r="O126" s="34">
        <v>210612759</v>
      </c>
    </row>
    <row r="127" spans="1:15" ht="18.75" x14ac:dyDescent="0.2">
      <c r="A127" s="45" t="s">
        <v>719</v>
      </c>
      <c r="C127" s="34">
        <v>0</v>
      </c>
      <c r="D127" s="34"/>
      <c r="E127" s="34">
        <v>0</v>
      </c>
      <c r="F127" s="34"/>
      <c r="G127" s="34">
        <v>0</v>
      </c>
      <c r="H127" s="34"/>
      <c r="I127" s="34">
        <v>0</v>
      </c>
      <c r="J127" s="34"/>
      <c r="K127" s="34">
        <v>2860000</v>
      </c>
      <c r="L127" s="34"/>
      <c r="M127" s="34">
        <v>0</v>
      </c>
      <c r="O127" s="34">
        <v>21524582</v>
      </c>
    </row>
    <row r="128" spans="1:15" ht="18.75" x14ac:dyDescent="0.2">
      <c r="A128" s="45" t="s">
        <v>720</v>
      </c>
      <c r="C128" s="34">
        <v>0</v>
      </c>
      <c r="D128" s="34"/>
      <c r="E128" s="34">
        <v>0</v>
      </c>
      <c r="F128" s="34"/>
      <c r="G128" s="34">
        <v>0</v>
      </c>
      <c r="H128" s="34"/>
      <c r="I128" s="34">
        <v>0</v>
      </c>
      <c r="J128" s="34"/>
      <c r="K128" s="34">
        <v>0</v>
      </c>
      <c r="L128" s="34"/>
      <c r="M128" s="34">
        <v>0</v>
      </c>
      <c r="O128" s="34">
        <v>4641160816</v>
      </c>
    </row>
    <row r="129" spans="1:15" ht="18.75" x14ac:dyDescent="0.2">
      <c r="A129" s="45" t="s">
        <v>721</v>
      </c>
      <c r="C129" s="34">
        <v>0</v>
      </c>
      <c r="D129" s="34"/>
      <c r="E129" s="34">
        <v>0</v>
      </c>
      <c r="F129" s="34"/>
      <c r="G129" s="34">
        <v>0</v>
      </c>
      <c r="H129" s="34"/>
      <c r="I129" s="34">
        <v>0</v>
      </c>
      <c r="J129" s="34"/>
      <c r="K129" s="34">
        <v>0</v>
      </c>
      <c r="L129" s="34"/>
      <c r="M129" s="34">
        <v>0</v>
      </c>
      <c r="O129" s="34">
        <v>3810163689</v>
      </c>
    </row>
    <row r="130" spans="1:15" ht="18.75" x14ac:dyDescent="0.2">
      <c r="A130" s="45" t="s">
        <v>722</v>
      </c>
      <c r="C130" s="34">
        <v>50000</v>
      </c>
      <c r="D130" s="34"/>
      <c r="E130" s="34">
        <v>0</v>
      </c>
      <c r="F130" s="34"/>
      <c r="G130" s="34">
        <v>0</v>
      </c>
      <c r="H130" s="34"/>
      <c r="I130" s="34">
        <v>0</v>
      </c>
      <c r="J130" s="34"/>
      <c r="K130" s="34">
        <v>550000</v>
      </c>
      <c r="L130" s="34"/>
      <c r="M130" s="34">
        <v>0</v>
      </c>
      <c r="O130" s="34">
        <v>-18954780</v>
      </c>
    </row>
    <row r="131" spans="1:15" ht="18.75" x14ac:dyDescent="0.2">
      <c r="A131" s="45" t="s">
        <v>723</v>
      </c>
      <c r="C131" s="34">
        <v>0</v>
      </c>
      <c r="D131" s="34"/>
      <c r="E131" s="34">
        <v>0</v>
      </c>
      <c r="F131" s="34"/>
      <c r="G131" s="34">
        <v>0</v>
      </c>
      <c r="H131" s="34"/>
      <c r="I131" s="34">
        <v>0</v>
      </c>
      <c r="J131" s="34"/>
      <c r="K131" s="34">
        <v>0</v>
      </c>
      <c r="L131" s="34"/>
      <c r="M131" s="34">
        <v>0</v>
      </c>
      <c r="O131" s="34">
        <v>9632054668</v>
      </c>
    </row>
    <row r="132" spans="1:15" ht="18.75" x14ac:dyDescent="0.2">
      <c r="A132" s="45" t="s">
        <v>724</v>
      </c>
      <c r="C132" s="34">
        <v>0</v>
      </c>
      <c r="D132" s="34"/>
      <c r="E132" s="34">
        <v>0</v>
      </c>
      <c r="F132" s="34"/>
      <c r="G132" s="34">
        <v>0</v>
      </c>
      <c r="H132" s="34"/>
      <c r="I132" s="34">
        <v>0</v>
      </c>
      <c r="J132" s="34"/>
      <c r="K132" s="34">
        <v>0</v>
      </c>
      <c r="L132" s="34"/>
      <c r="M132" s="34">
        <v>0</v>
      </c>
      <c r="O132" s="34">
        <v>11036702923</v>
      </c>
    </row>
    <row r="133" spans="1:15" ht="18.75" x14ac:dyDescent="0.2">
      <c r="A133" s="45" t="s">
        <v>725</v>
      </c>
      <c r="C133" s="34">
        <v>0</v>
      </c>
      <c r="D133" s="34"/>
      <c r="E133" s="34">
        <v>0</v>
      </c>
      <c r="F133" s="34"/>
      <c r="G133" s="34">
        <v>0</v>
      </c>
      <c r="H133" s="34"/>
      <c r="I133" s="34">
        <v>0</v>
      </c>
      <c r="J133" s="34"/>
      <c r="K133" s="34">
        <v>0</v>
      </c>
      <c r="L133" s="34"/>
      <c r="M133" s="34">
        <v>0</v>
      </c>
      <c r="O133" s="34">
        <v>14483739469</v>
      </c>
    </row>
    <row r="134" spans="1:15" ht="18.75" x14ac:dyDescent="0.2">
      <c r="A134" s="45" t="s">
        <v>726</v>
      </c>
      <c r="C134" s="34">
        <v>0</v>
      </c>
      <c r="D134" s="34"/>
      <c r="E134" s="34">
        <v>0</v>
      </c>
      <c r="F134" s="34"/>
      <c r="G134" s="34">
        <v>0</v>
      </c>
      <c r="H134" s="34"/>
      <c r="I134" s="34">
        <v>0</v>
      </c>
      <c r="J134" s="34"/>
      <c r="K134" s="34">
        <v>0</v>
      </c>
      <c r="L134" s="34"/>
      <c r="M134" s="34">
        <v>0</v>
      </c>
      <c r="O134" s="34">
        <v>2651720940</v>
      </c>
    </row>
    <row r="135" spans="1:15" ht="18.75" x14ac:dyDescent="0.2">
      <c r="A135" s="45" t="s">
        <v>727</v>
      </c>
      <c r="C135" s="34">
        <v>0</v>
      </c>
      <c r="D135" s="34"/>
      <c r="E135" s="34">
        <v>0</v>
      </c>
      <c r="F135" s="34"/>
      <c r="G135" s="34">
        <v>0</v>
      </c>
      <c r="H135" s="34"/>
      <c r="I135" s="34">
        <v>0</v>
      </c>
      <c r="J135" s="34"/>
      <c r="K135" s="34">
        <v>0</v>
      </c>
      <c r="L135" s="34"/>
      <c r="M135" s="34">
        <v>0</v>
      </c>
      <c r="O135" s="34">
        <v>187686795</v>
      </c>
    </row>
    <row r="136" spans="1:15" ht="18.75" x14ac:dyDescent="0.2">
      <c r="A136" s="45" t="s">
        <v>728</v>
      </c>
      <c r="C136" s="34">
        <v>2000</v>
      </c>
      <c r="D136" s="34"/>
      <c r="E136" s="34">
        <v>0</v>
      </c>
      <c r="F136" s="34"/>
      <c r="G136" s="34">
        <v>0</v>
      </c>
      <c r="H136" s="34"/>
      <c r="I136" s="34">
        <v>0</v>
      </c>
      <c r="J136" s="34"/>
      <c r="K136" s="34">
        <v>19000</v>
      </c>
      <c r="L136" s="34"/>
      <c r="M136" s="34">
        <v>0</v>
      </c>
      <c r="O136" s="34">
        <v>-621101</v>
      </c>
    </row>
    <row r="137" spans="1:15" ht="18.75" x14ac:dyDescent="0.2">
      <c r="A137" s="45" t="s">
        <v>729</v>
      </c>
      <c r="C137" s="34">
        <v>12000</v>
      </c>
      <c r="D137" s="34"/>
      <c r="E137" s="34">
        <v>0</v>
      </c>
      <c r="F137" s="34"/>
      <c r="G137" s="34">
        <v>0</v>
      </c>
      <c r="H137" s="34"/>
      <c r="I137" s="34">
        <v>0</v>
      </c>
      <c r="J137" s="34"/>
      <c r="K137" s="34">
        <v>121000</v>
      </c>
      <c r="L137" s="34"/>
      <c r="M137" s="34">
        <v>0</v>
      </c>
      <c r="O137" s="34">
        <v>-2117059</v>
      </c>
    </row>
    <row r="138" spans="1:15" ht="18.75" x14ac:dyDescent="0.2">
      <c r="A138" s="45" t="s">
        <v>730</v>
      </c>
      <c r="C138" s="34">
        <v>104859000</v>
      </c>
      <c r="D138" s="34"/>
      <c r="E138" s="34">
        <v>0</v>
      </c>
      <c r="F138" s="34"/>
      <c r="G138" s="34">
        <v>16124436951</v>
      </c>
      <c r="H138" s="34"/>
      <c r="I138" s="34">
        <v>4150645</v>
      </c>
      <c r="J138" s="34"/>
      <c r="K138" s="34">
        <v>0</v>
      </c>
      <c r="L138" s="34"/>
      <c r="M138" s="34">
        <v>0</v>
      </c>
      <c r="O138" s="34">
        <v>-3510109968</v>
      </c>
    </row>
    <row r="139" spans="1:15" ht="18.75" x14ac:dyDescent="0.2">
      <c r="A139" s="45" t="s">
        <v>511</v>
      </c>
      <c r="C139" s="34">
        <v>278766000</v>
      </c>
      <c r="D139" s="34"/>
      <c r="E139" s="34">
        <v>0</v>
      </c>
      <c r="F139" s="34"/>
      <c r="G139" s="34">
        <v>9145678044</v>
      </c>
      <c r="H139" s="34"/>
      <c r="I139" s="34">
        <v>2353470</v>
      </c>
      <c r="J139" s="34"/>
      <c r="K139" s="34">
        <v>0</v>
      </c>
      <c r="L139" s="34"/>
      <c r="M139" s="34">
        <v>0</v>
      </c>
      <c r="O139" s="34">
        <v>4939581022</v>
      </c>
    </row>
    <row r="140" spans="1:15" ht="18.75" x14ac:dyDescent="0.2">
      <c r="A140" s="45" t="s">
        <v>731</v>
      </c>
      <c r="C140" s="34">
        <v>8000</v>
      </c>
      <c r="D140" s="34"/>
      <c r="E140" s="34">
        <v>0</v>
      </c>
      <c r="F140" s="34"/>
      <c r="G140" s="34">
        <v>0</v>
      </c>
      <c r="H140" s="34"/>
      <c r="I140" s="34">
        <v>0</v>
      </c>
      <c r="J140" s="34"/>
      <c r="K140" s="34">
        <v>19000</v>
      </c>
      <c r="L140" s="34"/>
      <c r="M140" s="34">
        <v>0</v>
      </c>
      <c r="O140" s="34">
        <v>5486862</v>
      </c>
    </row>
    <row r="141" spans="1:15" ht="18.75" x14ac:dyDescent="0.2">
      <c r="A141" s="45" t="s">
        <v>732</v>
      </c>
      <c r="C141" s="34">
        <v>45000</v>
      </c>
      <c r="D141" s="34"/>
      <c r="E141" s="34">
        <v>0</v>
      </c>
      <c r="F141" s="34"/>
      <c r="G141" s="34">
        <v>0</v>
      </c>
      <c r="H141" s="34"/>
      <c r="I141" s="34">
        <v>0</v>
      </c>
      <c r="J141" s="34"/>
      <c r="K141" s="34">
        <v>0</v>
      </c>
      <c r="L141" s="34"/>
      <c r="M141" s="34">
        <v>0</v>
      </c>
      <c r="O141" s="34">
        <v>10350000</v>
      </c>
    </row>
    <row r="142" spans="1:15" ht="18.75" x14ac:dyDescent="0.2">
      <c r="A142" s="45" t="s">
        <v>733</v>
      </c>
      <c r="C142" s="34">
        <v>221252000</v>
      </c>
      <c r="D142" s="34"/>
      <c r="E142" s="34">
        <v>0</v>
      </c>
      <c r="F142" s="34"/>
      <c r="G142" s="34">
        <v>26400371979</v>
      </c>
      <c r="H142" s="34"/>
      <c r="I142" s="34">
        <v>6797173</v>
      </c>
      <c r="J142" s="34"/>
      <c r="K142" s="34">
        <v>0</v>
      </c>
      <c r="L142" s="34"/>
      <c r="M142" s="34">
        <v>0</v>
      </c>
      <c r="O142" s="34">
        <v>13914086924</v>
      </c>
    </row>
    <row r="143" spans="1:15" ht="18.75" x14ac:dyDescent="0.2">
      <c r="A143" s="45" t="s">
        <v>734</v>
      </c>
      <c r="C143" s="34">
        <v>384039000</v>
      </c>
      <c r="D143" s="34"/>
      <c r="E143" s="34">
        <v>0</v>
      </c>
      <c r="F143" s="34"/>
      <c r="G143" s="34">
        <v>21837261910</v>
      </c>
      <c r="H143" s="34"/>
      <c r="I143" s="34">
        <v>5621652</v>
      </c>
      <c r="J143" s="34"/>
      <c r="K143" s="34">
        <v>0</v>
      </c>
      <c r="L143" s="34"/>
      <c r="M143" s="34">
        <v>0</v>
      </c>
      <c r="O143" s="34">
        <v>10378052719</v>
      </c>
    </row>
    <row r="144" spans="1:15" ht="18.75" x14ac:dyDescent="0.2">
      <c r="A144" s="45" t="s">
        <v>735</v>
      </c>
      <c r="C144" s="34">
        <v>58338000</v>
      </c>
      <c r="D144" s="34"/>
      <c r="E144" s="34">
        <v>0</v>
      </c>
      <c r="F144" s="34"/>
      <c r="G144" s="34">
        <v>1354805645</v>
      </c>
      <c r="H144" s="34"/>
      <c r="I144" s="34">
        <v>348663</v>
      </c>
      <c r="J144" s="34"/>
      <c r="K144" s="34">
        <v>0</v>
      </c>
      <c r="L144" s="34"/>
      <c r="M144" s="34">
        <v>0</v>
      </c>
      <c r="O144" s="34">
        <v>237943346</v>
      </c>
    </row>
    <row r="145" spans="1:15" ht="18.75" x14ac:dyDescent="0.2">
      <c r="A145" s="45" t="s">
        <v>736</v>
      </c>
      <c r="C145" s="34">
        <v>1000000</v>
      </c>
      <c r="D145" s="34"/>
      <c r="E145" s="34">
        <v>0</v>
      </c>
      <c r="F145" s="34"/>
      <c r="G145" s="34">
        <v>0</v>
      </c>
      <c r="H145" s="34"/>
      <c r="I145" s="34">
        <v>0</v>
      </c>
      <c r="J145" s="34"/>
      <c r="K145" s="34">
        <v>6500000</v>
      </c>
      <c r="L145" s="34"/>
      <c r="M145" s="34">
        <v>0</v>
      </c>
      <c r="O145" s="34">
        <v>80737215</v>
      </c>
    </row>
    <row r="146" spans="1:15" ht="18.75" x14ac:dyDescent="0.2">
      <c r="A146" s="45" t="s">
        <v>737</v>
      </c>
      <c r="C146" s="34">
        <v>1200000</v>
      </c>
      <c r="D146" s="34"/>
      <c r="E146" s="34">
        <v>0</v>
      </c>
      <c r="F146" s="34"/>
      <c r="G146" s="34">
        <v>9597528</v>
      </c>
      <c r="H146" s="34"/>
      <c r="I146" s="34">
        <v>2472</v>
      </c>
      <c r="J146" s="34"/>
      <c r="K146" s="34">
        <v>3752000</v>
      </c>
      <c r="L146" s="34"/>
      <c r="M146" s="34">
        <v>0</v>
      </c>
      <c r="O146" s="34">
        <v>-39196988</v>
      </c>
    </row>
    <row r="147" spans="1:15" ht="18.75" x14ac:dyDescent="0.2">
      <c r="A147" s="45" t="s">
        <v>738</v>
      </c>
      <c r="C147" s="34">
        <v>1000000</v>
      </c>
      <c r="D147" s="34"/>
      <c r="E147" s="34">
        <v>0</v>
      </c>
      <c r="F147" s="34"/>
      <c r="G147" s="34">
        <v>10997168</v>
      </c>
      <c r="H147" s="34"/>
      <c r="I147" s="34">
        <v>2832</v>
      </c>
      <c r="J147" s="34"/>
      <c r="K147" s="34">
        <v>272000</v>
      </c>
      <c r="L147" s="34"/>
      <c r="M147" s="34">
        <v>0</v>
      </c>
      <c r="O147" s="34">
        <v>10870567</v>
      </c>
    </row>
    <row r="148" spans="1:15" ht="18.75" x14ac:dyDescent="0.2">
      <c r="A148" s="45" t="s">
        <v>739</v>
      </c>
      <c r="C148" s="34">
        <v>200000</v>
      </c>
      <c r="D148" s="34"/>
      <c r="E148" s="34">
        <v>0</v>
      </c>
      <c r="F148" s="34"/>
      <c r="G148" s="34">
        <v>999743</v>
      </c>
      <c r="H148" s="34"/>
      <c r="I148" s="34">
        <v>257</v>
      </c>
      <c r="J148" s="34"/>
      <c r="K148" s="34">
        <v>0</v>
      </c>
      <c r="L148" s="34"/>
      <c r="M148" s="34">
        <v>0</v>
      </c>
      <c r="O148" s="34">
        <v>1000000</v>
      </c>
    </row>
    <row r="149" spans="1:15" ht="18.75" x14ac:dyDescent="0.2">
      <c r="A149" s="45" t="s">
        <v>740</v>
      </c>
      <c r="C149" s="34">
        <v>34000</v>
      </c>
      <c r="D149" s="34"/>
      <c r="E149" s="34">
        <v>0</v>
      </c>
      <c r="F149" s="34"/>
      <c r="G149" s="34">
        <v>0</v>
      </c>
      <c r="H149" s="34"/>
      <c r="I149" s="34">
        <v>0</v>
      </c>
      <c r="J149" s="34"/>
      <c r="K149" s="34">
        <v>323000</v>
      </c>
      <c r="L149" s="34"/>
      <c r="M149" s="34">
        <v>0</v>
      </c>
      <c r="O149" s="34">
        <v>-2384181</v>
      </c>
    </row>
    <row r="150" spans="1:15" ht="18.75" x14ac:dyDescent="0.2">
      <c r="A150" s="45" t="s">
        <v>741</v>
      </c>
      <c r="C150" s="34">
        <v>8800000</v>
      </c>
      <c r="D150" s="34"/>
      <c r="E150" s="34">
        <v>0</v>
      </c>
      <c r="F150" s="34"/>
      <c r="G150" s="34">
        <v>53981894</v>
      </c>
      <c r="H150" s="34"/>
      <c r="I150" s="34">
        <v>13894</v>
      </c>
      <c r="J150" s="34"/>
      <c r="K150" s="34">
        <v>30440000</v>
      </c>
      <c r="L150" s="34"/>
      <c r="M150" s="34">
        <v>0</v>
      </c>
      <c r="O150" s="34">
        <v>578037883</v>
      </c>
    </row>
    <row r="151" spans="1:15" ht="18.75" x14ac:dyDescent="0.2">
      <c r="A151" s="45" t="s">
        <v>742</v>
      </c>
      <c r="C151" s="34">
        <v>66440000</v>
      </c>
      <c r="D151" s="34"/>
      <c r="E151" s="34">
        <v>0</v>
      </c>
      <c r="F151" s="34"/>
      <c r="G151" s="34">
        <v>1046241148</v>
      </c>
      <c r="H151" s="34"/>
      <c r="I151" s="34">
        <v>269204</v>
      </c>
      <c r="J151" s="34"/>
      <c r="K151" s="34">
        <v>0</v>
      </c>
      <c r="L151" s="34"/>
      <c r="M151" s="34">
        <v>0</v>
      </c>
      <c r="O151" s="34">
        <v>693960824</v>
      </c>
    </row>
    <row r="152" spans="1:15" ht="18.75" x14ac:dyDescent="0.2">
      <c r="A152" s="45" t="s">
        <v>743</v>
      </c>
      <c r="C152" s="34">
        <v>440000</v>
      </c>
      <c r="D152" s="34"/>
      <c r="E152" s="34">
        <v>0</v>
      </c>
      <c r="F152" s="34"/>
      <c r="G152" s="34">
        <v>0</v>
      </c>
      <c r="H152" s="34"/>
      <c r="I152" s="34">
        <v>0</v>
      </c>
      <c r="J152" s="34"/>
      <c r="K152" s="34">
        <v>3546400</v>
      </c>
      <c r="L152" s="34"/>
      <c r="M152" s="34">
        <v>0</v>
      </c>
      <c r="O152" s="34">
        <v>-94228959</v>
      </c>
    </row>
    <row r="153" spans="1:15" ht="18.75" x14ac:dyDescent="0.2">
      <c r="A153" s="45" t="s">
        <v>744</v>
      </c>
      <c r="C153" s="34">
        <v>240000</v>
      </c>
      <c r="D153" s="34"/>
      <c r="E153" s="34">
        <v>0</v>
      </c>
      <c r="F153" s="34"/>
      <c r="G153" s="34">
        <v>0</v>
      </c>
      <c r="H153" s="34"/>
      <c r="I153" s="34">
        <v>0</v>
      </c>
      <c r="J153" s="34"/>
      <c r="K153" s="34">
        <v>2174400</v>
      </c>
      <c r="L153" s="34"/>
      <c r="M153" s="34">
        <v>0</v>
      </c>
      <c r="O153" s="34">
        <v>-45715796</v>
      </c>
    </row>
    <row r="154" spans="1:15" ht="18.75" x14ac:dyDescent="0.2">
      <c r="A154" s="45" t="s">
        <v>745</v>
      </c>
      <c r="C154" s="34">
        <v>1000</v>
      </c>
      <c r="D154" s="34"/>
      <c r="E154" s="34">
        <v>0</v>
      </c>
      <c r="F154" s="34"/>
      <c r="G154" s="34">
        <v>0</v>
      </c>
      <c r="H154" s="34"/>
      <c r="I154" s="34">
        <v>0</v>
      </c>
      <c r="J154" s="34"/>
      <c r="K154" s="34">
        <v>3390</v>
      </c>
      <c r="L154" s="34"/>
      <c r="M154" s="34">
        <v>0</v>
      </c>
      <c r="O154" s="34">
        <v>-153962</v>
      </c>
    </row>
    <row r="155" spans="1:15" ht="18.75" x14ac:dyDescent="0.2">
      <c r="A155" s="45" t="s">
        <v>746</v>
      </c>
      <c r="C155" s="34">
        <v>3018000</v>
      </c>
      <c r="D155" s="34"/>
      <c r="E155" s="34">
        <v>0</v>
      </c>
      <c r="F155" s="34"/>
      <c r="G155" s="34">
        <v>0</v>
      </c>
      <c r="H155" s="34"/>
      <c r="I155" s="34">
        <v>0</v>
      </c>
      <c r="J155" s="34"/>
      <c r="K155" s="34">
        <v>4419000</v>
      </c>
      <c r="L155" s="34"/>
      <c r="M155" s="34">
        <v>0</v>
      </c>
      <c r="O155" s="34">
        <v>-20891247</v>
      </c>
    </row>
    <row r="156" spans="1:15" ht="18.75" x14ac:dyDescent="0.2">
      <c r="A156" s="45" t="s">
        <v>747</v>
      </c>
      <c r="C156" s="34">
        <v>33116000</v>
      </c>
      <c r="D156" s="34"/>
      <c r="E156" s="34">
        <v>0</v>
      </c>
      <c r="F156" s="34"/>
      <c r="G156" s="34">
        <v>236094675</v>
      </c>
      <c r="H156" s="34"/>
      <c r="I156" s="34">
        <v>60675</v>
      </c>
      <c r="J156" s="34"/>
      <c r="K156" s="34">
        <v>0</v>
      </c>
      <c r="L156" s="34"/>
      <c r="M156" s="34">
        <v>0</v>
      </c>
      <c r="O156" s="34">
        <v>669247914</v>
      </c>
    </row>
    <row r="157" spans="1:15" ht="18.75" x14ac:dyDescent="0.2">
      <c r="A157" s="45" t="s">
        <v>748</v>
      </c>
      <c r="C157" s="34">
        <v>0</v>
      </c>
      <c r="D157" s="34"/>
      <c r="E157" s="34">
        <v>0</v>
      </c>
      <c r="F157" s="34"/>
      <c r="G157" s="34">
        <v>0</v>
      </c>
      <c r="H157" s="34"/>
      <c r="I157" s="34">
        <v>0</v>
      </c>
      <c r="J157" s="34"/>
      <c r="K157" s="34">
        <v>0</v>
      </c>
      <c r="L157" s="34"/>
      <c r="M157" s="34">
        <v>0</v>
      </c>
      <c r="O157" s="34">
        <v>2439834474</v>
      </c>
    </row>
    <row r="158" spans="1:15" ht="18.75" x14ac:dyDescent="0.2">
      <c r="A158" s="45" t="s">
        <v>749</v>
      </c>
      <c r="C158" s="34">
        <v>0</v>
      </c>
      <c r="D158" s="34"/>
      <c r="E158" s="34">
        <v>0</v>
      </c>
      <c r="F158" s="34"/>
      <c r="G158" s="34">
        <v>0</v>
      </c>
      <c r="H158" s="34"/>
      <c r="I158" s="34">
        <v>0</v>
      </c>
      <c r="J158" s="34"/>
      <c r="K158" s="34">
        <v>0</v>
      </c>
      <c r="L158" s="34"/>
      <c r="M158" s="34">
        <v>0</v>
      </c>
      <c r="O158" s="34">
        <v>22390776496</v>
      </c>
    </row>
    <row r="159" spans="1:15" ht="18.75" x14ac:dyDescent="0.2">
      <c r="A159" s="45" t="s">
        <v>750</v>
      </c>
      <c r="C159" s="34">
        <v>0</v>
      </c>
      <c r="D159" s="34"/>
      <c r="E159" s="34">
        <v>0</v>
      </c>
      <c r="F159" s="34"/>
      <c r="G159" s="34">
        <v>0</v>
      </c>
      <c r="H159" s="34"/>
      <c r="I159" s="34">
        <v>0</v>
      </c>
      <c r="J159" s="34"/>
      <c r="K159" s="34">
        <v>13000</v>
      </c>
      <c r="L159" s="34"/>
      <c r="M159" s="34">
        <v>0</v>
      </c>
      <c r="O159" s="34">
        <v>16555509658</v>
      </c>
    </row>
    <row r="160" spans="1:15" ht="18.75" x14ac:dyDescent="0.2">
      <c r="A160" s="45" t="s">
        <v>751</v>
      </c>
      <c r="C160" s="34">
        <v>0</v>
      </c>
      <c r="D160" s="34"/>
      <c r="E160" s="34">
        <v>0</v>
      </c>
      <c r="F160" s="34"/>
      <c r="G160" s="34">
        <v>0</v>
      </c>
      <c r="H160" s="34"/>
      <c r="I160" s="34">
        <v>0</v>
      </c>
      <c r="J160" s="34"/>
      <c r="K160" s="34">
        <v>0</v>
      </c>
      <c r="L160" s="34"/>
      <c r="M160" s="34">
        <v>0</v>
      </c>
      <c r="O160" s="34">
        <v>20194880</v>
      </c>
    </row>
    <row r="161" spans="1:15" ht="18.75" x14ac:dyDescent="0.2">
      <c r="A161" s="45" t="s">
        <v>752</v>
      </c>
      <c r="C161" s="34">
        <v>0</v>
      </c>
      <c r="D161" s="34"/>
      <c r="E161" s="34">
        <v>0</v>
      </c>
      <c r="F161" s="34"/>
      <c r="G161" s="34">
        <v>0</v>
      </c>
      <c r="H161" s="34"/>
      <c r="I161" s="34">
        <v>0</v>
      </c>
      <c r="J161" s="34"/>
      <c r="K161" s="34">
        <v>0</v>
      </c>
      <c r="L161" s="34"/>
      <c r="M161" s="34">
        <v>0</v>
      </c>
      <c r="O161" s="34">
        <v>229223854</v>
      </c>
    </row>
    <row r="162" spans="1:15" ht="18.75" x14ac:dyDescent="0.2">
      <c r="A162" s="45" t="s">
        <v>753</v>
      </c>
      <c r="C162" s="34">
        <v>90199000</v>
      </c>
      <c r="D162" s="34"/>
      <c r="E162" s="34">
        <v>0</v>
      </c>
      <c r="F162" s="34"/>
      <c r="G162" s="34">
        <v>3176512497</v>
      </c>
      <c r="H162" s="34"/>
      <c r="I162" s="34">
        <v>817497</v>
      </c>
      <c r="J162" s="34"/>
      <c r="K162" s="34">
        <v>686169000</v>
      </c>
      <c r="L162" s="34"/>
      <c r="M162" s="34">
        <v>0</v>
      </c>
      <c r="O162" s="34">
        <v>-5841124526</v>
      </c>
    </row>
    <row r="163" spans="1:15" ht="18.75" x14ac:dyDescent="0.2">
      <c r="A163" s="45" t="s">
        <v>754</v>
      </c>
      <c r="C163" s="34">
        <v>230622000</v>
      </c>
      <c r="D163" s="34"/>
      <c r="E163" s="34">
        <v>0</v>
      </c>
      <c r="F163" s="34"/>
      <c r="G163" s="34">
        <v>3651527380</v>
      </c>
      <c r="H163" s="34"/>
      <c r="I163" s="34">
        <v>939528</v>
      </c>
      <c r="J163" s="34"/>
      <c r="K163" s="34">
        <v>40500000</v>
      </c>
      <c r="L163" s="34"/>
      <c r="M163" s="34">
        <v>0</v>
      </c>
      <c r="O163" s="34">
        <v>5723640855</v>
      </c>
    </row>
    <row r="164" spans="1:15" ht="18.75" x14ac:dyDescent="0.2">
      <c r="A164" s="45" t="s">
        <v>755</v>
      </c>
      <c r="C164" s="34">
        <v>2163000</v>
      </c>
      <c r="D164" s="34"/>
      <c r="E164" s="34">
        <v>0</v>
      </c>
      <c r="F164" s="34"/>
      <c r="G164" s="34">
        <v>0</v>
      </c>
      <c r="H164" s="34"/>
      <c r="I164" s="34">
        <v>0</v>
      </c>
      <c r="J164" s="34"/>
      <c r="K164" s="34">
        <v>0</v>
      </c>
      <c r="L164" s="34"/>
      <c r="M164" s="34">
        <v>0</v>
      </c>
      <c r="O164" s="34">
        <v>42321000</v>
      </c>
    </row>
    <row r="165" spans="1:15" ht="18.75" x14ac:dyDescent="0.2">
      <c r="A165" s="45" t="s">
        <v>756</v>
      </c>
      <c r="C165" s="34">
        <v>333524000</v>
      </c>
      <c r="D165" s="34"/>
      <c r="E165" s="34">
        <v>0</v>
      </c>
      <c r="F165" s="34"/>
      <c r="G165" s="34">
        <v>14713976604</v>
      </c>
      <c r="H165" s="34"/>
      <c r="I165" s="34">
        <v>3788612</v>
      </c>
      <c r="J165" s="34"/>
      <c r="K165" s="34">
        <v>0</v>
      </c>
      <c r="L165" s="34"/>
      <c r="M165" s="34">
        <v>0</v>
      </c>
      <c r="O165" s="34">
        <v>11229706892</v>
      </c>
    </row>
    <row r="166" spans="1:15" ht="18.75" x14ac:dyDescent="0.2">
      <c r="A166" s="45" t="s">
        <v>757</v>
      </c>
      <c r="C166" s="34">
        <v>252441000</v>
      </c>
      <c r="D166" s="34"/>
      <c r="E166" s="34">
        <v>0</v>
      </c>
      <c r="F166" s="34"/>
      <c r="G166" s="34">
        <v>3814733547</v>
      </c>
      <c r="H166" s="34"/>
      <c r="I166" s="34">
        <v>981935</v>
      </c>
      <c r="J166" s="34"/>
      <c r="K166" s="34">
        <v>0</v>
      </c>
      <c r="L166" s="34"/>
      <c r="M166" s="34">
        <v>0</v>
      </c>
      <c r="O166" s="34">
        <v>3870078259</v>
      </c>
    </row>
    <row r="167" spans="1:15" ht="18.75" x14ac:dyDescent="0.2">
      <c r="A167" s="45" t="s">
        <v>758</v>
      </c>
      <c r="C167" s="34">
        <v>1000</v>
      </c>
      <c r="D167" s="34"/>
      <c r="E167" s="34">
        <v>0</v>
      </c>
      <c r="F167" s="34"/>
      <c r="G167" s="34">
        <v>0</v>
      </c>
      <c r="H167" s="34"/>
      <c r="I167" s="34">
        <v>0</v>
      </c>
      <c r="J167" s="34"/>
      <c r="K167" s="34">
        <v>8500</v>
      </c>
      <c r="L167" s="34"/>
      <c r="M167" s="34">
        <v>0</v>
      </c>
      <c r="O167" s="34">
        <v>357233</v>
      </c>
    </row>
    <row r="168" spans="1:15" ht="18.75" x14ac:dyDescent="0.2">
      <c r="A168" s="45" t="s">
        <v>759</v>
      </c>
      <c r="C168" s="34">
        <v>11000</v>
      </c>
      <c r="D168" s="34"/>
      <c r="E168" s="34">
        <v>0</v>
      </c>
      <c r="F168" s="34"/>
      <c r="G168" s="34">
        <v>0</v>
      </c>
      <c r="H168" s="34"/>
      <c r="I168" s="34">
        <v>0</v>
      </c>
      <c r="J168" s="34"/>
      <c r="K168" s="34">
        <v>99000</v>
      </c>
      <c r="L168" s="34"/>
      <c r="M168" s="34">
        <v>0</v>
      </c>
      <c r="O168" s="34">
        <v>-70431</v>
      </c>
    </row>
    <row r="169" spans="1:15" ht="18.75" x14ac:dyDescent="0.2">
      <c r="A169" s="45" t="s">
        <v>760</v>
      </c>
      <c r="C169" s="34">
        <v>1000</v>
      </c>
      <c r="D169" s="34"/>
      <c r="E169" s="34">
        <v>0</v>
      </c>
      <c r="F169" s="34"/>
      <c r="G169" s="34">
        <v>0</v>
      </c>
      <c r="H169" s="34"/>
      <c r="I169" s="34">
        <v>0</v>
      </c>
      <c r="J169" s="34"/>
      <c r="K169" s="34">
        <v>9500</v>
      </c>
      <c r="L169" s="34"/>
      <c r="M169" s="34">
        <v>0</v>
      </c>
      <c r="O169" s="34">
        <v>357233</v>
      </c>
    </row>
    <row r="170" spans="1:15" ht="18.75" x14ac:dyDescent="0.2">
      <c r="A170" s="45" t="s">
        <v>761</v>
      </c>
      <c r="C170" s="34">
        <v>300000</v>
      </c>
      <c r="D170" s="34"/>
      <c r="E170" s="34">
        <v>0</v>
      </c>
      <c r="F170" s="34"/>
      <c r="G170" s="34">
        <v>0</v>
      </c>
      <c r="H170" s="34"/>
      <c r="I170" s="34">
        <v>0</v>
      </c>
      <c r="J170" s="34"/>
      <c r="K170" s="34">
        <v>2390000</v>
      </c>
      <c r="L170" s="34"/>
      <c r="M170" s="34">
        <v>0</v>
      </c>
      <c r="O170" s="34">
        <v>8478811</v>
      </c>
    </row>
    <row r="171" spans="1:15" ht="18.75" x14ac:dyDescent="0.2">
      <c r="A171" s="45" t="s">
        <v>762</v>
      </c>
      <c r="C171" s="34">
        <v>167099000</v>
      </c>
      <c r="D171" s="34"/>
      <c r="E171" s="34">
        <v>0</v>
      </c>
      <c r="F171" s="34"/>
      <c r="G171" s="34">
        <v>20643242874</v>
      </c>
      <c r="H171" s="34"/>
      <c r="I171" s="34">
        <v>5314284</v>
      </c>
      <c r="J171" s="34"/>
      <c r="K171" s="34">
        <v>60709000</v>
      </c>
      <c r="L171" s="34"/>
      <c r="M171" s="34">
        <v>0</v>
      </c>
      <c r="O171" s="34">
        <v>-12846853812</v>
      </c>
    </row>
    <row r="172" spans="1:15" ht="18.75" x14ac:dyDescent="0.2">
      <c r="A172" s="45" t="s">
        <v>763</v>
      </c>
      <c r="C172" s="34">
        <v>394694000</v>
      </c>
      <c r="D172" s="34"/>
      <c r="E172" s="34">
        <v>0</v>
      </c>
      <c r="F172" s="34"/>
      <c r="G172" s="34">
        <v>11567780382</v>
      </c>
      <c r="H172" s="34"/>
      <c r="I172" s="34">
        <v>2977432</v>
      </c>
      <c r="J172" s="34"/>
      <c r="K172" s="34">
        <v>382476000</v>
      </c>
      <c r="L172" s="34"/>
      <c r="M172" s="34">
        <v>0</v>
      </c>
      <c r="O172" s="34">
        <v>4673488897</v>
      </c>
    </row>
    <row r="173" spans="1:15" ht="18.75" x14ac:dyDescent="0.2">
      <c r="A173" s="45" t="s">
        <v>764</v>
      </c>
      <c r="C173" s="34">
        <v>138402000</v>
      </c>
      <c r="D173" s="34"/>
      <c r="E173" s="34">
        <v>0</v>
      </c>
      <c r="F173" s="34"/>
      <c r="G173" s="34">
        <v>2433811534</v>
      </c>
      <c r="H173" s="34"/>
      <c r="I173" s="34">
        <v>626354</v>
      </c>
      <c r="J173" s="34"/>
      <c r="K173" s="34">
        <v>0</v>
      </c>
      <c r="L173" s="34"/>
      <c r="M173" s="34">
        <v>0</v>
      </c>
      <c r="O173" s="34">
        <v>2141071056</v>
      </c>
    </row>
    <row r="174" spans="1:15" ht="18.75" x14ac:dyDescent="0.2">
      <c r="A174" s="45" t="s">
        <v>765</v>
      </c>
      <c r="C174" s="34">
        <v>22614000</v>
      </c>
      <c r="D174" s="34"/>
      <c r="E174" s="34">
        <v>0</v>
      </c>
      <c r="F174" s="34"/>
      <c r="G174" s="34">
        <v>5521130185</v>
      </c>
      <c r="H174" s="34"/>
      <c r="I174" s="34">
        <v>1421109</v>
      </c>
      <c r="J174" s="34"/>
      <c r="K174" s="34">
        <v>0</v>
      </c>
      <c r="L174" s="34"/>
      <c r="M174" s="34">
        <v>0</v>
      </c>
      <c r="O174" s="34">
        <v>-3532236147</v>
      </c>
    </row>
    <row r="175" spans="1:15" ht="18.75" x14ac:dyDescent="0.2">
      <c r="A175" s="45" t="s">
        <v>766</v>
      </c>
      <c r="C175" s="34">
        <v>22602000</v>
      </c>
      <c r="D175" s="34"/>
      <c r="E175" s="34">
        <v>0</v>
      </c>
      <c r="F175" s="34"/>
      <c r="G175" s="34">
        <v>829060360</v>
      </c>
      <c r="H175" s="34"/>
      <c r="I175" s="34">
        <v>213364</v>
      </c>
      <c r="J175" s="34"/>
      <c r="K175" s="34">
        <v>0</v>
      </c>
      <c r="L175" s="34"/>
      <c r="M175" s="34">
        <v>0</v>
      </c>
      <c r="O175" s="34">
        <v>522833638</v>
      </c>
    </row>
    <row r="176" spans="1:15" ht="18.75" x14ac:dyDescent="0.2">
      <c r="A176" s="45" t="s">
        <v>767</v>
      </c>
      <c r="C176" s="34">
        <v>533000</v>
      </c>
      <c r="D176" s="34"/>
      <c r="E176" s="34">
        <v>0</v>
      </c>
      <c r="F176" s="34"/>
      <c r="G176" s="34">
        <v>0</v>
      </c>
      <c r="H176" s="34"/>
      <c r="I176" s="34">
        <v>0</v>
      </c>
      <c r="J176" s="34"/>
      <c r="K176" s="34">
        <v>0</v>
      </c>
      <c r="L176" s="34"/>
      <c r="M176" s="34">
        <v>0</v>
      </c>
      <c r="O176" s="34">
        <v>65594000</v>
      </c>
    </row>
    <row r="177" spans="1:15" ht="18.75" x14ac:dyDescent="0.2">
      <c r="A177" s="45" t="s">
        <v>768</v>
      </c>
      <c r="C177" s="34">
        <v>4000</v>
      </c>
      <c r="D177" s="34"/>
      <c r="E177" s="34">
        <v>0</v>
      </c>
      <c r="F177" s="34"/>
      <c r="G177" s="34">
        <v>0</v>
      </c>
      <c r="H177" s="34"/>
      <c r="I177" s="34">
        <v>0</v>
      </c>
      <c r="J177" s="34"/>
      <c r="K177" s="34">
        <v>82600</v>
      </c>
      <c r="L177" s="34"/>
      <c r="M177" s="34">
        <v>0</v>
      </c>
      <c r="O177" s="34">
        <v>1084222</v>
      </c>
    </row>
    <row r="178" spans="1:15" ht="18.75" x14ac:dyDescent="0.2">
      <c r="A178" s="45" t="s">
        <v>769</v>
      </c>
      <c r="C178" s="34">
        <v>2000</v>
      </c>
      <c r="D178" s="34"/>
      <c r="E178" s="34">
        <v>0</v>
      </c>
      <c r="F178" s="34"/>
      <c r="G178" s="34">
        <v>249937</v>
      </c>
      <c r="H178" s="34"/>
      <c r="I178" s="34">
        <v>63</v>
      </c>
      <c r="J178" s="34"/>
      <c r="K178" s="34">
        <v>30650</v>
      </c>
      <c r="L178" s="34"/>
      <c r="M178" s="34">
        <v>0</v>
      </c>
      <c r="O178" s="34">
        <v>-478944</v>
      </c>
    </row>
    <row r="179" spans="1:15" ht="18.75" x14ac:dyDescent="0.2">
      <c r="A179" s="45" t="s">
        <v>770</v>
      </c>
      <c r="C179" s="34">
        <v>40000</v>
      </c>
      <c r="D179" s="34"/>
      <c r="E179" s="34">
        <v>0</v>
      </c>
      <c r="F179" s="34"/>
      <c r="G179" s="34">
        <v>0</v>
      </c>
      <c r="H179" s="34"/>
      <c r="I179" s="34">
        <v>0</v>
      </c>
      <c r="J179" s="34"/>
      <c r="K179" s="34">
        <v>0</v>
      </c>
      <c r="L179" s="34"/>
      <c r="M179" s="34">
        <v>0</v>
      </c>
      <c r="O179" s="34">
        <v>32010000</v>
      </c>
    </row>
    <row r="180" spans="1:15" ht="18.75" x14ac:dyDescent="0.2">
      <c r="A180" s="45" t="s">
        <v>771</v>
      </c>
      <c r="C180" s="34">
        <v>4400000</v>
      </c>
      <c r="D180" s="34"/>
      <c r="E180" s="34">
        <v>0</v>
      </c>
      <c r="F180" s="34"/>
      <c r="G180" s="34">
        <v>105217515</v>
      </c>
      <c r="H180" s="34"/>
      <c r="I180" s="34">
        <v>27065</v>
      </c>
      <c r="J180" s="34"/>
      <c r="K180" s="34">
        <v>0</v>
      </c>
      <c r="L180" s="34"/>
      <c r="M180" s="34">
        <v>0</v>
      </c>
      <c r="O180" s="34">
        <v>-68022290</v>
      </c>
    </row>
    <row r="181" spans="1:15" ht="18.75" x14ac:dyDescent="0.2">
      <c r="A181" s="45" t="s">
        <v>211</v>
      </c>
      <c r="C181" s="34">
        <v>29990000</v>
      </c>
      <c r="D181" s="34"/>
      <c r="E181" s="34">
        <v>0</v>
      </c>
      <c r="F181" s="34"/>
      <c r="G181" s="34">
        <v>402040044</v>
      </c>
      <c r="H181" s="34"/>
      <c r="I181" s="34">
        <v>103444</v>
      </c>
      <c r="J181" s="34"/>
      <c r="K181" s="34">
        <v>0</v>
      </c>
      <c r="L181" s="34"/>
      <c r="M181" s="34">
        <v>122543998</v>
      </c>
      <c r="O181" s="34">
        <v>-77641744</v>
      </c>
    </row>
    <row r="182" spans="1:15" ht="18.75" x14ac:dyDescent="0.2">
      <c r="A182" s="45" t="s">
        <v>39</v>
      </c>
      <c r="C182" s="34">
        <v>23790000</v>
      </c>
      <c r="D182" s="34"/>
      <c r="E182" s="34">
        <v>0</v>
      </c>
      <c r="F182" s="34"/>
      <c r="G182" s="34">
        <v>469238118</v>
      </c>
      <c r="H182" s="34"/>
      <c r="I182" s="34">
        <v>120734</v>
      </c>
      <c r="J182" s="34"/>
      <c r="K182" s="34">
        <v>0</v>
      </c>
      <c r="L182" s="34"/>
      <c r="M182" s="34">
        <v>-460237456</v>
      </c>
      <c r="O182" s="34">
        <v>-459039426</v>
      </c>
    </row>
    <row r="183" spans="1:15" ht="18.75" x14ac:dyDescent="0.2">
      <c r="A183" s="45" t="s">
        <v>200</v>
      </c>
      <c r="C183" s="34">
        <v>1000</v>
      </c>
      <c r="D183" s="34"/>
      <c r="E183" s="34">
        <v>0</v>
      </c>
      <c r="F183" s="34"/>
      <c r="G183" s="34">
        <v>0</v>
      </c>
      <c r="H183" s="34"/>
      <c r="I183" s="34">
        <v>0</v>
      </c>
      <c r="J183" s="34"/>
      <c r="K183" s="34">
        <v>9500</v>
      </c>
      <c r="L183" s="34"/>
      <c r="M183" s="34">
        <v>-158887</v>
      </c>
      <c r="O183" s="34">
        <v>-158887</v>
      </c>
    </row>
    <row r="184" spans="1:15" ht="18.75" x14ac:dyDescent="0.2">
      <c r="A184" s="45" t="s">
        <v>162</v>
      </c>
      <c r="C184" s="34">
        <v>4000</v>
      </c>
      <c r="D184" s="34"/>
      <c r="E184" s="34">
        <v>0</v>
      </c>
      <c r="F184" s="34"/>
      <c r="G184" s="34">
        <v>559857</v>
      </c>
      <c r="H184" s="34"/>
      <c r="I184" s="34">
        <v>143</v>
      </c>
      <c r="J184" s="34"/>
      <c r="K184" s="34">
        <v>20000</v>
      </c>
      <c r="L184" s="34"/>
      <c r="M184" s="34">
        <v>-857775</v>
      </c>
      <c r="O184" s="34">
        <v>-857775</v>
      </c>
    </row>
    <row r="185" spans="1:15" ht="18.75" x14ac:dyDescent="0.2">
      <c r="A185" s="45" t="s">
        <v>772</v>
      </c>
      <c r="C185" s="34">
        <v>76304000</v>
      </c>
      <c r="D185" s="34"/>
      <c r="E185" s="34">
        <v>0</v>
      </c>
      <c r="F185" s="34"/>
      <c r="G185" s="34">
        <v>13586619964</v>
      </c>
      <c r="H185" s="34"/>
      <c r="I185" s="34">
        <v>3497832</v>
      </c>
      <c r="J185" s="34"/>
      <c r="K185" s="34">
        <v>0</v>
      </c>
      <c r="L185" s="34"/>
      <c r="M185" s="34">
        <v>0</v>
      </c>
      <c r="O185" s="34">
        <v>-4693604898</v>
      </c>
    </row>
    <row r="186" spans="1:15" ht="18.75" x14ac:dyDescent="0.2">
      <c r="A186" s="45" t="s">
        <v>773</v>
      </c>
      <c r="C186" s="34">
        <v>389832000</v>
      </c>
      <c r="D186" s="34"/>
      <c r="E186" s="34">
        <v>0</v>
      </c>
      <c r="F186" s="34"/>
      <c r="G186" s="34">
        <v>34684574997</v>
      </c>
      <c r="H186" s="34"/>
      <c r="I186" s="34">
        <v>8929267</v>
      </c>
      <c r="J186" s="34"/>
      <c r="K186" s="34">
        <v>0</v>
      </c>
      <c r="L186" s="34"/>
      <c r="M186" s="34">
        <v>0</v>
      </c>
      <c r="O186" s="34">
        <v>-501061632</v>
      </c>
    </row>
    <row r="187" spans="1:15" ht="18.75" x14ac:dyDescent="0.2">
      <c r="A187" s="45" t="s">
        <v>774</v>
      </c>
      <c r="C187" s="34">
        <v>332254000</v>
      </c>
      <c r="D187" s="34"/>
      <c r="E187" s="34">
        <v>0</v>
      </c>
      <c r="F187" s="34"/>
      <c r="G187" s="34">
        <v>15229434820</v>
      </c>
      <c r="H187" s="34"/>
      <c r="I187" s="34">
        <v>3920316</v>
      </c>
      <c r="J187" s="34"/>
      <c r="K187" s="34">
        <v>0</v>
      </c>
      <c r="L187" s="34"/>
      <c r="M187" s="34">
        <v>0</v>
      </c>
      <c r="O187" s="34">
        <v>9505565432</v>
      </c>
    </row>
    <row r="188" spans="1:15" ht="18.75" x14ac:dyDescent="0.2">
      <c r="A188" s="45" t="s">
        <v>775</v>
      </c>
      <c r="C188" s="34">
        <v>50810000</v>
      </c>
      <c r="D188" s="34"/>
      <c r="E188" s="34">
        <v>0</v>
      </c>
      <c r="F188" s="34"/>
      <c r="G188" s="34">
        <v>1512651679</v>
      </c>
      <c r="H188" s="34"/>
      <c r="I188" s="34">
        <v>389505</v>
      </c>
      <c r="J188" s="34"/>
      <c r="K188" s="34">
        <v>0</v>
      </c>
      <c r="L188" s="34"/>
      <c r="M188" s="34">
        <v>0</v>
      </c>
      <c r="O188" s="34">
        <v>1477027408</v>
      </c>
    </row>
    <row r="189" spans="1:15" ht="18.75" x14ac:dyDescent="0.2">
      <c r="A189" s="45" t="s">
        <v>776</v>
      </c>
      <c r="C189" s="34">
        <v>42204000</v>
      </c>
      <c r="D189" s="34"/>
      <c r="E189" s="34">
        <v>0</v>
      </c>
      <c r="F189" s="34"/>
      <c r="G189" s="34">
        <v>517384748</v>
      </c>
      <c r="H189" s="34"/>
      <c r="I189" s="34">
        <v>133252</v>
      </c>
      <c r="J189" s="34"/>
      <c r="K189" s="34">
        <v>0</v>
      </c>
      <c r="L189" s="34"/>
      <c r="M189" s="34">
        <v>0</v>
      </c>
      <c r="O189" s="34">
        <v>517518000</v>
      </c>
    </row>
    <row r="190" spans="1:15" ht="18.75" x14ac:dyDescent="0.2">
      <c r="A190" s="45" t="s">
        <v>777</v>
      </c>
      <c r="C190" s="34">
        <v>0</v>
      </c>
      <c r="D190" s="34"/>
      <c r="E190" s="34">
        <v>0</v>
      </c>
      <c r="F190" s="34"/>
      <c r="G190" s="34">
        <v>0</v>
      </c>
      <c r="H190" s="34"/>
      <c r="I190" s="34">
        <v>0</v>
      </c>
      <c r="J190" s="34"/>
      <c r="K190" s="34">
        <v>0</v>
      </c>
      <c r="L190" s="34"/>
      <c r="M190" s="34">
        <v>0</v>
      </c>
      <c r="O190" s="34">
        <v>30000</v>
      </c>
    </row>
    <row r="191" spans="1:15" ht="18.75" x14ac:dyDescent="0.2">
      <c r="A191" s="45" t="s">
        <v>778</v>
      </c>
      <c r="C191" s="34">
        <v>520000</v>
      </c>
      <c r="D191" s="34"/>
      <c r="E191" s="34">
        <v>0</v>
      </c>
      <c r="F191" s="34"/>
      <c r="G191" s="34">
        <v>11967052</v>
      </c>
      <c r="H191" s="34"/>
      <c r="I191" s="34">
        <v>3078</v>
      </c>
      <c r="J191" s="34"/>
      <c r="K191" s="34">
        <v>0</v>
      </c>
      <c r="L191" s="34"/>
      <c r="M191" s="34">
        <v>0</v>
      </c>
      <c r="O191" s="34">
        <v>11449935</v>
      </c>
    </row>
    <row r="192" spans="1:15" ht="18.75" x14ac:dyDescent="0.2">
      <c r="A192" s="45" t="s">
        <v>779</v>
      </c>
      <c r="C192" s="34">
        <v>28062000</v>
      </c>
      <c r="D192" s="34"/>
      <c r="E192" s="34">
        <v>0</v>
      </c>
      <c r="F192" s="34"/>
      <c r="G192" s="34">
        <v>1428631661</v>
      </c>
      <c r="H192" s="34"/>
      <c r="I192" s="34">
        <v>367885</v>
      </c>
      <c r="J192" s="34"/>
      <c r="K192" s="34">
        <v>0</v>
      </c>
      <c r="L192" s="34"/>
      <c r="M192" s="34">
        <v>0</v>
      </c>
      <c r="O192" s="34">
        <v>1410992727</v>
      </c>
    </row>
    <row r="193" spans="1:15" ht="18.75" x14ac:dyDescent="0.2">
      <c r="A193" s="45" t="s">
        <v>780</v>
      </c>
      <c r="C193" s="34">
        <v>11000</v>
      </c>
      <c r="D193" s="34"/>
      <c r="E193" s="34">
        <v>0</v>
      </c>
      <c r="F193" s="34"/>
      <c r="G193" s="34">
        <v>0</v>
      </c>
      <c r="H193" s="34"/>
      <c r="I193" s="34">
        <v>0</v>
      </c>
      <c r="J193" s="34"/>
      <c r="K193" s="34">
        <v>44000</v>
      </c>
      <c r="L193" s="34"/>
      <c r="M193" s="34">
        <v>0</v>
      </c>
      <c r="O193" s="34">
        <v>-878516</v>
      </c>
    </row>
    <row r="194" spans="1:15" ht="18.75" x14ac:dyDescent="0.2">
      <c r="A194" s="45" t="s">
        <v>781</v>
      </c>
      <c r="C194" s="34">
        <v>309000</v>
      </c>
      <c r="D194" s="34"/>
      <c r="E194" s="34">
        <v>0</v>
      </c>
      <c r="F194" s="34"/>
      <c r="G194" s="34">
        <v>0</v>
      </c>
      <c r="H194" s="34"/>
      <c r="I194" s="34">
        <v>0</v>
      </c>
      <c r="J194" s="34"/>
      <c r="K194" s="34">
        <v>225000</v>
      </c>
      <c r="L194" s="34"/>
      <c r="M194" s="34">
        <v>0</v>
      </c>
      <c r="O194" s="34">
        <v>-6085983</v>
      </c>
    </row>
    <row r="195" spans="1:15" ht="18.75" x14ac:dyDescent="0.2">
      <c r="A195" s="45" t="s">
        <v>782</v>
      </c>
      <c r="C195" s="34">
        <v>75000</v>
      </c>
      <c r="D195" s="34"/>
      <c r="E195" s="34">
        <v>0</v>
      </c>
      <c r="F195" s="34"/>
      <c r="G195" s="34">
        <v>0</v>
      </c>
      <c r="H195" s="34"/>
      <c r="I195" s="34">
        <v>0</v>
      </c>
      <c r="J195" s="34"/>
      <c r="K195" s="34">
        <v>0</v>
      </c>
      <c r="L195" s="34"/>
      <c r="M195" s="34">
        <v>0</v>
      </c>
      <c r="O195" s="34">
        <v>1500000</v>
      </c>
    </row>
    <row r="196" spans="1:15" ht="18.75" x14ac:dyDescent="0.2">
      <c r="A196" s="45" t="s">
        <v>783</v>
      </c>
      <c r="C196" s="34">
        <v>5243000</v>
      </c>
      <c r="D196" s="34"/>
      <c r="E196" s="34">
        <v>0</v>
      </c>
      <c r="F196" s="34"/>
      <c r="G196" s="34">
        <v>0</v>
      </c>
      <c r="H196" s="34"/>
      <c r="I196" s="34">
        <v>0</v>
      </c>
      <c r="J196" s="34"/>
      <c r="K196" s="34">
        <v>0</v>
      </c>
      <c r="L196" s="34"/>
      <c r="M196" s="34">
        <v>0</v>
      </c>
      <c r="O196" s="34">
        <v>260185000</v>
      </c>
    </row>
    <row r="197" spans="1:15" ht="18.75" x14ac:dyDescent="0.2">
      <c r="A197" s="45" t="s">
        <v>784</v>
      </c>
      <c r="C197" s="34">
        <v>200000</v>
      </c>
      <c r="D197" s="34"/>
      <c r="E197" s="34">
        <v>0</v>
      </c>
      <c r="F197" s="34"/>
      <c r="G197" s="34">
        <v>0</v>
      </c>
      <c r="H197" s="34"/>
      <c r="I197" s="34">
        <v>0</v>
      </c>
      <c r="J197" s="34"/>
      <c r="K197" s="34">
        <v>900000</v>
      </c>
      <c r="L197" s="34"/>
      <c r="M197" s="34">
        <v>0</v>
      </c>
      <c r="O197" s="34">
        <v>-41063930</v>
      </c>
    </row>
    <row r="198" spans="1:15" ht="18.75" x14ac:dyDescent="0.2">
      <c r="A198" s="45" t="s">
        <v>785</v>
      </c>
      <c r="C198" s="34">
        <v>20000</v>
      </c>
      <c r="D198" s="34"/>
      <c r="E198" s="34">
        <v>0</v>
      </c>
      <c r="F198" s="34"/>
      <c r="G198" s="34">
        <v>0</v>
      </c>
      <c r="H198" s="34"/>
      <c r="I198" s="34">
        <v>0</v>
      </c>
      <c r="J198" s="34"/>
      <c r="K198" s="34">
        <v>95000</v>
      </c>
      <c r="L198" s="34"/>
      <c r="M198" s="34">
        <v>0</v>
      </c>
      <c r="O198" s="34">
        <v>-2306393</v>
      </c>
    </row>
    <row r="199" spans="1:15" ht="18.75" x14ac:dyDescent="0.2">
      <c r="A199" s="45" t="s">
        <v>786</v>
      </c>
      <c r="C199" s="34">
        <v>1240000</v>
      </c>
      <c r="D199" s="34"/>
      <c r="E199" s="34">
        <v>0</v>
      </c>
      <c r="F199" s="34"/>
      <c r="G199" s="34">
        <v>1599590</v>
      </c>
      <c r="H199" s="34"/>
      <c r="I199" s="34">
        <v>410</v>
      </c>
      <c r="J199" s="34"/>
      <c r="K199" s="34">
        <v>2480000</v>
      </c>
      <c r="L199" s="34"/>
      <c r="M199" s="34">
        <v>0</v>
      </c>
      <c r="O199" s="34">
        <v>-200098185</v>
      </c>
    </row>
    <row r="200" spans="1:15" ht="18.75" x14ac:dyDescent="0.2">
      <c r="A200" s="45" t="s">
        <v>787</v>
      </c>
      <c r="C200" s="34">
        <v>1646000</v>
      </c>
      <c r="D200" s="34"/>
      <c r="E200" s="34">
        <v>0</v>
      </c>
      <c r="F200" s="34"/>
      <c r="G200" s="34">
        <v>13069641</v>
      </c>
      <c r="H200" s="34"/>
      <c r="I200" s="34">
        <v>3359</v>
      </c>
      <c r="J200" s="34"/>
      <c r="K200" s="34">
        <v>0</v>
      </c>
      <c r="L200" s="34"/>
      <c r="M200" s="34">
        <v>0</v>
      </c>
      <c r="O200" s="34">
        <v>13073000</v>
      </c>
    </row>
    <row r="201" spans="1:15" ht="18.75" x14ac:dyDescent="0.2">
      <c r="A201" s="45" t="s">
        <v>788</v>
      </c>
      <c r="C201" s="34">
        <v>200000</v>
      </c>
      <c r="D201" s="34"/>
      <c r="E201" s="34">
        <v>0</v>
      </c>
      <c r="F201" s="34"/>
      <c r="G201" s="34">
        <v>99975</v>
      </c>
      <c r="H201" s="34"/>
      <c r="I201" s="34">
        <v>25</v>
      </c>
      <c r="J201" s="34"/>
      <c r="K201" s="34">
        <v>0</v>
      </c>
      <c r="L201" s="34"/>
      <c r="M201" s="34">
        <v>0</v>
      </c>
      <c r="O201" s="34">
        <v>100000</v>
      </c>
    </row>
    <row r="202" spans="1:15" ht="21.75" thickBot="1" x14ac:dyDescent="0.25">
      <c r="A202" s="175" t="s">
        <v>814</v>
      </c>
      <c r="B202" s="175"/>
      <c r="C202" s="34"/>
      <c r="D202" s="34"/>
      <c r="E202" s="36">
        <f>SUM(E108:E201)</f>
        <v>0</v>
      </c>
      <c r="F202" s="34"/>
      <c r="G202" s="36">
        <f>SUM(G108:G201)</f>
        <v>882754940046</v>
      </c>
      <c r="H202" s="34"/>
      <c r="I202" s="36">
        <f>SUM(I108:I201)</f>
        <v>227272164</v>
      </c>
      <c r="J202" s="34"/>
      <c r="K202" s="36">
        <f>SUM(K108:K201)</f>
        <v>2812602690</v>
      </c>
      <c r="L202" s="34"/>
      <c r="M202" s="36">
        <f>SUM(M108:M201)</f>
        <v>-124332335502</v>
      </c>
      <c r="O202" s="36">
        <f>SUM(O108:O201)</f>
        <v>31557114217</v>
      </c>
    </row>
    <row r="203" spans="1:15" ht="21.75" thickTop="1" x14ac:dyDescent="0.2">
      <c r="A203" s="141"/>
      <c r="B203" s="141"/>
      <c r="C203" s="34"/>
      <c r="D203" s="34"/>
      <c r="E203" s="38"/>
      <c r="F203" s="34"/>
      <c r="G203" s="38"/>
      <c r="H203" s="34"/>
      <c r="I203" s="38"/>
      <c r="J203" s="34"/>
      <c r="K203" s="38"/>
      <c r="L203" s="34"/>
      <c r="M203" s="38"/>
      <c r="O203" s="38"/>
    </row>
    <row r="204" spans="1:15" ht="25.5" x14ac:dyDescent="0.2">
      <c r="A204" s="176" t="s">
        <v>0</v>
      </c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</row>
    <row r="205" spans="1:15" ht="25.5" x14ac:dyDescent="0.2">
      <c r="A205" s="176" t="s">
        <v>311</v>
      </c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</row>
    <row r="206" spans="1:15" ht="25.5" x14ac:dyDescent="0.2">
      <c r="A206" s="176" t="s">
        <v>2</v>
      </c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</row>
    <row r="207" spans="1:15" ht="24" x14ac:dyDescent="0.2">
      <c r="A207" s="177" t="s">
        <v>806</v>
      </c>
      <c r="B207" s="177"/>
      <c r="C207" s="177"/>
      <c r="D207" s="177"/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</row>
    <row r="208" spans="1:15" ht="21" x14ac:dyDescent="0.2">
      <c r="C208" s="178" t="s">
        <v>807</v>
      </c>
      <c r="D208" s="178"/>
      <c r="E208" s="178"/>
      <c r="F208" s="178"/>
      <c r="G208" s="178"/>
      <c r="H208" s="178"/>
      <c r="I208" s="178"/>
      <c r="J208" s="178"/>
      <c r="K208" s="178"/>
      <c r="L208" s="178"/>
      <c r="M208" s="178"/>
      <c r="O208" s="41" t="s">
        <v>327</v>
      </c>
    </row>
    <row r="209" spans="1:15" ht="21" x14ac:dyDescent="0.2">
      <c r="A209" s="41" t="s">
        <v>808</v>
      </c>
      <c r="C209" s="42" t="s">
        <v>13</v>
      </c>
      <c r="D209" s="43"/>
      <c r="E209" s="42" t="s">
        <v>809</v>
      </c>
      <c r="F209" s="43"/>
      <c r="G209" s="42" t="s">
        <v>810</v>
      </c>
      <c r="H209" s="43"/>
      <c r="I209" s="42" t="s">
        <v>811</v>
      </c>
      <c r="J209" s="43"/>
      <c r="K209" s="42" t="s">
        <v>812</v>
      </c>
      <c r="L209" s="43"/>
      <c r="M209" s="42" t="s">
        <v>813</v>
      </c>
      <c r="O209" s="42" t="s">
        <v>813</v>
      </c>
    </row>
    <row r="210" spans="1:15" ht="18.75" x14ac:dyDescent="0.2">
      <c r="A210" s="46" t="s">
        <v>815</v>
      </c>
      <c r="C210" s="34"/>
      <c r="D210" s="34"/>
      <c r="E210" s="34">
        <f>E202</f>
        <v>0</v>
      </c>
      <c r="F210" s="34"/>
      <c r="G210" s="34">
        <f>G202</f>
        <v>882754940046</v>
      </c>
      <c r="H210" s="34"/>
      <c r="I210" s="34">
        <f>I202</f>
        <v>227272164</v>
      </c>
      <c r="J210" s="34"/>
      <c r="K210" s="34">
        <f>K202</f>
        <v>2812602690</v>
      </c>
      <c r="L210" s="34"/>
      <c r="M210" s="34">
        <f>M202</f>
        <v>-124332335502</v>
      </c>
      <c r="O210" s="34">
        <f>O202</f>
        <v>31557114217</v>
      </c>
    </row>
    <row r="211" spans="1:15" ht="18.75" x14ac:dyDescent="0.2">
      <c r="A211" s="45" t="s">
        <v>611</v>
      </c>
      <c r="C211" s="34">
        <v>0</v>
      </c>
      <c r="D211" s="34"/>
      <c r="E211" s="34">
        <v>0</v>
      </c>
      <c r="F211" s="34"/>
      <c r="G211" s="34">
        <v>0</v>
      </c>
      <c r="H211" s="34"/>
      <c r="I211" s="34">
        <v>0</v>
      </c>
      <c r="J211" s="34"/>
      <c r="K211" s="34">
        <v>0</v>
      </c>
      <c r="L211" s="34"/>
      <c r="M211" s="34">
        <v>0</v>
      </c>
      <c r="O211" s="34">
        <v>12124329</v>
      </c>
    </row>
    <row r="212" spans="1:15" ht="18.75" x14ac:dyDescent="0.2">
      <c r="A212" s="45" t="s">
        <v>612</v>
      </c>
      <c r="C212" s="34">
        <v>0</v>
      </c>
      <c r="D212" s="34"/>
      <c r="E212" s="34">
        <v>0</v>
      </c>
      <c r="F212" s="34"/>
      <c r="G212" s="34">
        <v>0</v>
      </c>
      <c r="H212" s="34"/>
      <c r="I212" s="34">
        <v>0</v>
      </c>
      <c r="J212" s="34"/>
      <c r="K212" s="34">
        <v>0</v>
      </c>
      <c r="L212" s="34"/>
      <c r="M212" s="34">
        <v>0</v>
      </c>
      <c r="O212" s="34">
        <v>-172827076</v>
      </c>
    </row>
    <row r="213" spans="1:15" ht="18.75" x14ac:dyDescent="0.2">
      <c r="A213" s="45" t="s">
        <v>613</v>
      </c>
      <c r="C213" s="34">
        <v>0</v>
      </c>
      <c r="D213" s="34"/>
      <c r="E213" s="34">
        <v>0</v>
      </c>
      <c r="F213" s="34"/>
      <c r="G213" s="34">
        <v>0</v>
      </c>
      <c r="H213" s="34"/>
      <c r="I213" s="34">
        <v>0</v>
      </c>
      <c r="J213" s="34"/>
      <c r="K213" s="34">
        <v>0</v>
      </c>
      <c r="L213" s="34"/>
      <c r="M213" s="34">
        <v>0</v>
      </c>
      <c r="O213" s="34">
        <v>-9453370113</v>
      </c>
    </row>
    <row r="214" spans="1:15" ht="18.75" x14ac:dyDescent="0.2">
      <c r="A214" s="45" t="s">
        <v>614</v>
      </c>
      <c r="C214" s="34">
        <v>0</v>
      </c>
      <c r="D214" s="34"/>
      <c r="E214" s="34">
        <v>0</v>
      </c>
      <c r="F214" s="34"/>
      <c r="G214" s="34">
        <v>0</v>
      </c>
      <c r="H214" s="34"/>
      <c r="I214" s="34">
        <v>0</v>
      </c>
      <c r="J214" s="34"/>
      <c r="K214" s="34">
        <v>0</v>
      </c>
      <c r="L214" s="34"/>
      <c r="M214" s="34">
        <v>0</v>
      </c>
      <c r="O214" s="34">
        <v>-4853260249</v>
      </c>
    </row>
    <row r="215" spans="1:15" ht="18.75" x14ac:dyDescent="0.2">
      <c r="A215" s="45" t="s">
        <v>615</v>
      </c>
      <c r="C215" s="34">
        <v>0</v>
      </c>
      <c r="D215" s="34"/>
      <c r="E215" s="34">
        <v>0</v>
      </c>
      <c r="F215" s="34"/>
      <c r="G215" s="34">
        <v>0</v>
      </c>
      <c r="H215" s="34"/>
      <c r="I215" s="34">
        <v>0</v>
      </c>
      <c r="J215" s="34"/>
      <c r="K215" s="34">
        <v>3960000</v>
      </c>
      <c r="L215" s="34"/>
      <c r="M215" s="34">
        <v>0</v>
      </c>
      <c r="O215" s="34">
        <v>5108271015</v>
      </c>
    </row>
    <row r="216" spans="1:15" ht="18.75" x14ac:dyDescent="0.2">
      <c r="A216" s="45" t="s">
        <v>616</v>
      </c>
      <c r="C216" s="34">
        <v>0</v>
      </c>
      <c r="D216" s="34"/>
      <c r="E216" s="34">
        <v>0</v>
      </c>
      <c r="F216" s="34"/>
      <c r="G216" s="34">
        <v>0</v>
      </c>
      <c r="H216" s="34"/>
      <c r="I216" s="34">
        <v>0</v>
      </c>
      <c r="J216" s="34"/>
      <c r="K216" s="34">
        <v>0</v>
      </c>
      <c r="L216" s="34"/>
      <c r="M216" s="34">
        <v>0</v>
      </c>
      <c r="O216" s="34">
        <v>128925767</v>
      </c>
    </row>
    <row r="217" spans="1:15" ht="18.75" x14ac:dyDescent="0.2">
      <c r="A217" s="45" t="s">
        <v>617</v>
      </c>
      <c r="C217" s="34">
        <v>0</v>
      </c>
      <c r="D217" s="34"/>
      <c r="E217" s="34">
        <v>0</v>
      </c>
      <c r="F217" s="34"/>
      <c r="G217" s="34">
        <v>0</v>
      </c>
      <c r="H217" s="34"/>
      <c r="I217" s="34">
        <v>0</v>
      </c>
      <c r="J217" s="34"/>
      <c r="K217" s="34">
        <v>0</v>
      </c>
      <c r="L217" s="34"/>
      <c r="M217" s="34">
        <v>0</v>
      </c>
      <c r="O217" s="34">
        <v>26506171</v>
      </c>
    </row>
    <row r="218" spans="1:15" ht="18.75" x14ac:dyDescent="0.2">
      <c r="A218" s="45" t="s">
        <v>618</v>
      </c>
      <c r="C218" s="34">
        <v>0</v>
      </c>
      <c r="D218" s="34"/>
      <c r="E218" s="34">
        <v>0</v>
      </c>
      <c r="F218" s="34"/>
      <c r="G218" s="34">
        <v>0</v>
      </c>
      <c r="H218" s="34"/>
      <c r="I218" s="34">
        <v>0</v>
      </c>
      <c r="J218" s="34"/>
      <c r="K218" s="34">
        <v>0</v>
      </c>
      <c r="L218" s="34"/>
      <c r="M218" s="34">
        <v>0</v>
      </c>
      <c r="O218" s="34">
        <v>352956989</v>
      </c>
    </row>
    <row r="219" spans="1:15" ht="18.75" x14ac:dyDescent="0.2">
      <c r="A219" s="45" t="s">
        <v>619</v>
      </c>
      <c r="C219" s="34">
        <v>0</v>
      </c>
      <c r="D219" s="34"/>
      <c r="E219" s="34">
        <v>0</v>
      </c>
      <c r="F219" s="34"/>
      <c r="G219" s="34">
        <v>0</v>
      </c>
      <c r="H219" s="34"/>
      <c r="I219" s="34">
        <v>0</v>
      </c>
      <c r="J219" s="34"/>
      <c r="K219" s="34">
        <v>0</v>
      </c>
      <c r="L219" s="34"/>
      <c r="M219" s="34">
        <v>0</v>
      </c>
      <c r="O219" s="34">
        <v>5878426</v>
      </c>
    </row>
    <row r="220" spans="1:15" ht="18.75" x14ac:dyDescent="0.2">
      <c r="A220" s="45" t="s">
        <v>620</v>
      </c>
      <c r="C220" s="34">
        <v>0</v>
      </c>
      <c r="D220" s="34"/>
      <c r="E220" s="34">
        <v>0</v>
      </c>
      <c r="F220" s="34"/>
      <c r="G220" s="34">
        <v>0</v>
      </c>
      <c r="H220" s="34"/>
      <c r="I220" s="34">
        <v>0</v>
      </c>
      <c r="J220" s="34"/>
      <c r="K220" s="34">
        <v>0</v>
      </c>
      <c r="L220" s="34"/>
      <c r="M220" s="34">
        <v>0</v>
      </c>
      <c r="O220" s="34">
        <v>-75447628</v>
      </c>
    </row>
    <row r="221" spans="1:15" ht="18.75" x14ac:dyDescent="0.2">
      <c r="A221" s="45" t="s">
        <v>621</v>
      </c>
      <c r="C221" s="34">
        <v>0</v>
      </c>
      <c r="D221" s="34"/>
      <c r="E221" s="34">
        <v>0</v>
      </c>
      <c r="F221" s="34"/>
      <c r="G221" s="34">
        <v>0</v>
      </c>
      <c r="H221" s="34"/>
      <c r="I221" s="34">
        <v>0</v>
      </c>
      <c r="J221" s="34"/>
      <c r="K221" s="34">
        <v>21181490</v>
      </c>
      <c r="L221" s="34"/>
      <c r="M221" s="34">
        <v>0</v>
      </c>
      <c r="O221" s="34">
        <v>-329940611</v>
      </c>
    </row>
    <row r="222" spans="1:15" ht="18.75" x14ac:dyDescent="0.2">
      <c r="A222" s="45" t="s">
        <v>622</v>
      </c>
      <c r="C222" s="34">
        <v>0</v>
      </c>
      <c r="D222" s="34"/>
      <c r="E222" s="34">
        <v>0</v>
      </c>
      <c r="F222" s="34"/>
      <c r="G222" s="34">
        <v>0</v>
      </c>
      <c r="H222" s="34"/>
      <c r="I222" s="34">
        <v>0</v>
      </c>
      <c r="J222" s="34"/>
      <c r="K222" s="34">
        <v>69911100</v>
      </c>
      <c r="L222" s="34"/>
      <c r="M222" s="34">
        <v>0</v>
      </c>
      <c r="O222" s="34">
        <v>-3049291370</v>
      </c>
    </row>
    <row r="223" spans="1:15" ht="18.75" x14ac:dyDescent="0.2">
      <c r="A223" s="45" t="s">
        <v>623</v>
      </c>
      <c r="C223" s="34">
        <v>0</v>
      </c>
      <c r="D223" s="34"/>
      <c r="E223" s="34">
        <v>0</v>
      </c>
      <c r="F223" s="34"/>
      <c r="G223" s="34">
        <v>0</v>
      </c>
      <c r="H223" s="34"/>
      <c r="I223" s="34">
        <v>0</v>
      </c>
      <c r="J223" s="34"/>
      <c r="K223" s="34">
        <v>640032610</v>
      </c>
      <c r="L223" s="34"/>
      <c r="M223" s="34">
        <v>0</v>
      </c>
      <c r="O223" s="34">
        <v>-5461638010</v>
      </c>
    </row>
    <row r="224" spans="1:15" ht="18.75" x14ac:dyDescent="0.2">
      <c r="A224" s="45" t="s">
        <v>624</v>
      </c>
      <c r="C224" s="34">
        <v>0</v>
      </c>
      <c r="D224" s="34"/>
      <c r="E224" s="34">
        <v>0</v>
      </c>
      <c r="F224" s="34"/>
      <c r="G224" s="34">
        <v>0</v>
      </c>
      <c r="H224" s="34"/>
      <c r="I224" s="34">
        <v>0</v>
      </c>
      <c r="J224" s="34"/>
      <c r="K224" s="34">
        <v>430200</v>
      </c>
      <c r="L224" s="34"/>
      <c r="M224" s="34">
        <v>0</v>
      </c>
      <c r="O224" s="34">
        <v>290587099</v>
      </c>
    </row>
    <row r="225" spans="1:15" ht="18.75" x14ac:dyDescent="0.2">
      <c r="A225" s="45" t="s">
        <v>625</v>
      </c>
      <c r="C225" s="34">
        <v>0</v>
      </c>
      <c r="D225" s="34"/>
      <c r="E225" s="34">
        <v>0</v>
      </c>
      <c r="F225" s="34"/>
      <c r="G225" s="34">
        <v>0</v>
      </c>
      <c r="H225" s="34"/>
      <c r="I225" s="34">
        <v>0</v>
      </c>
      <c r="J225" s="34"/>
      <c r="K225" s="34">
        <v>0</v>
      </c>
      <c r="L225" s="34"/>
      <c r="M225" s="34">
        <v>0</v>
      </c>
      <c r="O225" s="34">
        <v>115301162</v>
      </c>
    </row>
    <row r="226" spans="1:15" ht="18.75" x14ac:dyDescent="0.2">
      <c r="A226" s="45" t="s">
        <v>626</v>
      </c>
      <c r="C226" s="34">
        <v>0</v>
      </c>
      <c r="D226" s="34"/>
      <c r="E226" s="34">
        <v>0</v>
      </c>
      <c r="F226" s="34"/>
      <c r="G226" s="34">
        <v>0</v>
      </c>
      <c r="H226" s="34"/>
      <c r="I226" s="34">
        <v>0</v>
      </c>
      <c r="J226" s="34"/>
      <c r="K226" s="34">
        <v>11219500</v>
      </c>
      <c r="L226" s="34"/>
      <c r="M226" s="34">
        <v>0</v>
      </c>
      <c r="O226" s="34">
        <v>900298759</v>
      </c>
    </row>
    <row r="227" spans="1:15" ht="18.75" x14ac:dyDescent="0.2">
      <c r="A227" s="45" t="s">
        <v>627</v>
      </c>
      <c r="C227" s="34">
        <v>0</v>
      </c>
      <c r="D227" s="34"/>
      <c r="E227" s="34">
        <v>0</v>
      </c>
      <c r="F227" s="34"/>
      <c r="G227" s="34">
        <v>0</v>
      </c>
      <c r="H227" s="34"/>
      <c r="I227" s="34">
        <v>0</v>
      </c>
      <c r="J227" s="34"/>
      <c r="K227" s="34">
        <v>114620000</v>
      </c>
      <c r="L227" s="34"/>
      <c r="M227" s="34">
        <v>0</v>
      </c>
      <c r="O227" s="34">
        <v>1943094173</v>
      </c>
    </row>
    <row r="228" spans="1:15" ht="18.75" x14ac:dyDescent="0.2">
      <c r="A228" s="45" t="s">
        <v>628</v>
      </c>
      <c r="C228" s="34">
        <v>0</v>
      </c>
      <c r="D228" s="34"/>
      <c r="E228" s="34">
        <v>0</v>
      </c>
      <c r="F228" s="34"/>
      <c r="G228" s="34">
        <v>0</v>
      </c>
      <c r="H228" s="34"/>
      <c r="I228" s="34">
        <v>0</v>
      </c>
      <c r="J228" s="34"/>
      <c r="K228" s="34">
        <v>183756000</v>
      </c>
      <c r="L228" s="34"/>
      <c r="M228" s="34">
        <v>0</v>
      </c>
      <c r="O228" s="34">
        <v>6979688551</v>
      </c>
    </row>
    <row r="229" spans="1:15" ht="18.75" x14ac:dyDescent="0.2">
      <c r="A229" s="45" t="s">
        <v>629</v>
      </c>
      <c r="C229" s="34">
        <v>0</v>
      </c>
      <c r="D229" s="34"/>
      <c r="E229" s="34">
        <v>0</v>
      </c>
      <c r="F229" s="34"/>
      <c r="G229" s="34">
        <v>0</v>
      </c>
      <c r="H229" s="34"/>
      <c r="I229" s="34">
        <v>0</v>
      </c>
      <c r="J229" s="34"/>
      <c r="K229" s="34">
        <v>91000</v>
      </c>
      <c r="L229" s="34"/>
      <c r="M229" s="34">
        <v>0</v>
      </c>
      <c r="O229" s="34">
        <v>16444938642</v>
      </c>
    </row>
    <row r="230" spans="1:15" ht="18.75" x14ac:dyDescent="0.2">
      <c r="A230" s="45" t="s">
        <v>630</v>
      </c>
      <c r="C230" s="34">
        <v>0</v>
      </c>
      <c r="D230" s="34"/>
      <c r="E230" s="34">
        <v>0</v>
      </c>
      <c r="F230" s="34"/>
      <c r="G230" s="34">
        <v>0</v>
      </c>
      <c r="H230" s="34"/>
      <c r="I230" s="34">
        <v>0</v>
      </c>
      <c r="J230" s="34"/>
      <c r="K230" s="34">
        <v>0</v>
      </c>
      <c r="L230" s="34"/>
      <c r="M230" s="34">
        <v>0</v>
      </c>
      <c r="O230" s="34">
        <v>-101573133</v>
      </c>
    </row>
    <row r="231" spans="1:15" ht="18.75" x14ac:dyDescent="0.2">
      <c r="A231" s="45" t="s">
        <v>631</v>
      </c>
      <c r="C231" s="34">
        <v>0</v>
      </c>
      <c r="D231" s="34"/>
      <c r="E231" s="34">
        <v>0</v>
      </c>
      <c r="F231" s="34"/>
      <c r="G231" s="34">
        <v>0</v>
      </c>
      <c r="H231" s="34"/>
      <c r="I231" s="34">
        <v>0</v>
      </c>
      <c r="J231" s="34"/>
      <c r="K231" s="34">
        <v>0</v>
      </c>
      <c r="L231" s="34"/>
      <c r="M231" s="34">
        <v>0</v>
      </c>
      <c r="O231" s="34">
        <v>-340346311</v>
      </c>
    </row>
    <row r="232" spans="1:15" ht="18.75" x14ac:dyDescent="0.2">
      <c r="A232" s="45" t="s">
        <v>632</v>
      </c>
      <c r="C232" s="34">
        <v>0</v>
      </c>
      <c r="D232" s="34"/>
      <c r="E232" s="34">
        <v>0</v>
      </c>
      <c r="F232" s="34"/>
      <c r="G232" s="34">
        <v>0</v>
      </c>
      <c r="H232" s="34"/>
      <c r="I232" s="34">
        <v>0</v>
      </c>
      <c r="J232" s="34"/>
      <c r="K232" s="34">
        <v>0</v>
      </c>
      <c r="L232" s="34"/>
      <c r="M232" s="34">
        <v>0</v>
      </c>
      <c r="O232" s="34">
        <v>-466329030</v>
      </c>
    </row>
    <row r="233" spans="1:15" ht="18.75" x14ac:dyDescent="0.2">
      <c r="A233" s="45" t="s">
        <v>633</v>
      </c>
      <c r="C233" s="34">
        <v>0</v>
      </c>
      <c r="D233" s="34"/>
      <c r="E233" s="34">
        <v>0</v>
      </c>
      <c r="F233" s="34"/>
      <c r="G233" s="34">
        <v>0</v>
      </c>
      <c r="H233" s="34"/>
      <c r="I233" s="34">
        <v>0</v>
      </c>
      <c r="J233" s="34"/>
      <c r="K233" s="34">
        <v>0</v>
      </c>
      <c r="L233" s="34"/>
      <c r="M233" s="34">
        <v>0</v>
      </c>
      <c r="O233" s="34">
        <v>69706371</v>
      </c>
    </row>
    <row r="234" spans="1:15" ht="18.75" x14ac:dyDescent="0.2">
      <c r="A234" s="45" t="s">
        <v>634</v>
      </c>
      <c r="C234" s="34">
        <v>0</v>
      </c>
      <c r="D234" s="34"/>
      <c r="E234" s="34">
        <v>0</v>
      </c>
      <c r="F234" s="34"/>
      <c r="G234" s="34">
        <v>0</v>
      </c>
      <c r="H234" s="34"/>
      <c r="I234" s="34">
        <v>0</v>
      </c>
      <c r="J234" s="34"/>
      <c r="K234" s="34">
        <v>0</v>
      </c>
      <c r="L234" s="34"/>
      <c r="M234" s="34">
        <v>0</v>
      </c>
      <c r="O234" s="34">
        <v>-1404778220</v>
      </c>
    </row>
    <row r="235" spans="1:15" ht="18.75" x14ac:dyDescent="0.2">
      <c r="A235" s="45" t="s">
        <v>635</v>
      </c>
      <c r="C235" s="34">
        <v>0</v>
      </c>
      <c r="D235" s="34"/>
      <c r="E235" s="34">
        <v>0</v>
      </c>
      <c r="F235" s="34"/>
      <c r="G235" s="34">
        <v>0</v>
      </c>
      <c r="H235" s="34"/>
      <c r="I235" s="34">
        <v>0</v>
      </c>
      <c r="J235" s="34"/>
      <c r="K235" s="34">
        <v>5000000</v>
      </c>
      <c r="L235" s="34"/>
      <c r="M235" s="34">
        <v>0</v>
      </c>
      <c r="O235" s="34">
        <v>-106158650</v>
      </c>
    </row>
    <row r="236" spans="1:15" ht="18.75" x14ac:dyDescent="0.2">
      <c r="A236" s="45" t="s">
        <v>636</v>
      </c>
      <c r="C236" s="34">
        <v>0</v>
      </c>
      <c r="D236" s="34"/>
      <c r="E236" s="34">
        <v>0</v>
      </c>
      <c r="F236" s="34"/>
      <c r="G236" s="34">
        <v>0</v>
      </c>
      <c r="H236" s="34"/>
      <c r="I236" s="34">
        <v>0</v>
      </c>
      <c r="J236" s="34"/>
      <c r="K236" s="34">
        <v>0</v>
      </c>
      <c r="L236" s="34"/>
      <c r="M236" s="34">
        <v>0</v>
      </c>
      <c r="O236" s="34">
        <v>732804255</v>
      </c>
    </row>
    <row r="237" spans="1:15" ht="18.75" x14ac:dyDescent="0.2">
      <c r="A237" s="45" t="s">
        <v>637</v>
      </c>
      <c r="C237" s="34">
        <v>0</v>
      </c>
      <c r="D237" s="34"/>
      <c r="E237" s="34">
        <v>0</v>
      </c>
      <c r="F237" s="34"/>
      <c r="G237" s="34">
        <v>0</v>
      </c>
      <c r="H237" s="34"/>
      <c r="I237" s="34">
        <v>0</v>
      </c>
      <c r="J237" s="34"/>
      <c r="K237" s="34">
        <v>96796000</v>
      </c>
      <c r="L237" s="34"/>
      <c r="M237" s="34">
        <v>0</v>
      </c>
      <c r="O237" s="34">
        <v>1759386240</v>
      </c>
    </row>
    <row r="238" spans="1:15" ht="18.75" x14ac:dyDescent="0.2">
      <c r="A238" s="45" t="s">
        <v>638</v>
      </c>
      <c r="C238" s="34">
        <v>0</v>
      </c>
      <c r="D238" s="34"/>
      <c r="E238" s="34">
        <v>0</v>
      </c>
      <c r="F238" s="34"/>
      <c r="G238" s="34">
        <v>0</v>
      </c>
      <c r="H238" s="34"/>
      <c r="I238" s="34">
        <v>0</v>
      </c>
      <c r="J238" s="34"/>
      <c r="K238" s="34">
        <v>92857500</v>
      </c>
      <c r="L238" s="34"/>
      <c r="M238" s="34">
        <v>0</v>
      </c>
      <c r="O238" s="34">
        <v>1227840979</v>
      </c>
    </row>
    <row r="239" spans="1:15" ht="18.75" x14ac:dyDescent="0.2">
      <c r="A239" s="45" t="s">
        <v>639</v>
      </c>
      <c r="C239" s="34">
        <v>0</v>
      </c>
      <c r="D239" s="34"/>
      <c r="E239" s="34">
        <v>0</v>
      </c>
      <c r="F239" s="34"/>
      <c r="G239" s="34">
        <v>0</v>
      </c>
      <c r="H239" s="34"/>
      <c r="I239" s="34">
        <v>0</v>
      </c>
      <c r="J239" s="34"/>
      <c r="K239" s="34">
        <v>1158835000</v>
      </c>
      <c r="L239" s="34"/>
      <c r="M239" s="34">
        <v>0</v>
      </c>
      <c r="O239" s="34">
        <v>9457003869</v>
      </c>
    </row>
    <row r="240" spans="1:15" ht="18.75" x14ac:dyDescent="0.2">
      <c r="A240" s="45" t="s">
        <v>640</v>
      </c>
      <c r="C240" s="34">
        <v>0</v>
      </c>
      <c r="D240" s="34"/>
      <c r="E240" s="34">
        <v>0</v>
      </c>
      <c r="F240" s="34"/>
      <c r="G240" s="34">
        <v>0</v>
      </c>
      <c r="H240" s="34"/>
      <c r="I240" s="34">
        <v>0</v>
      </c>
      <c r="J240" s="34"/>
      <c r="K240" s="34">
        <v>28847500</v>
      </c>
      <c r="L240" s="34"/>
      <c r="M240" s="34">
        <v>0</v>
      </c>
      <c r="O240" s="34">
        <v>1941392792</v>
      </c>
    </row>
    <row r="241" spans="1:15" ht="18.75" x14ac:dyDescent="0.2">
      <c r="A241" s="45" t="s">
        <v>641</v>
      </c>
      <c r="C241" s="34">
        <v>0</v>
      </c>
      <c r="D241" s="34"/>
      <c r="E241" s="34">
        <v>0</v>
      </c>
      <c r="F241" s="34"/>
      <c r="G241" s="34">
        <v>0</v>
      </c>
      <c r="H241" s="34"/>
      <c r="I241" s="34">
        <v>0</v>
      </c>
      <c r="J241" s="34"/>
      <c r="K241" s="34">
        <v>12000</v>
      </c>
      <c r="L241" s="34"/>
      <c r="M241" s="34">
        <v>0</v>
      </c>
      <c r="O241" s="34">
        <v>1851184080</v>
      </c>
    </row>
    <row r="242" spans="1:15" ht="18.75" x14ac:dyDescent="0.2">
      <c r="A242" s="45" t="s">
        <v>642</v>
      </c>
      <c r="C242" s="34">
        <v>0</v>
      </c>
      <c r="D242" s="34"/>
      <c r="E242" s="34">
        <v>0</v>
      </c>
      <c r="F242" s="34"/>
      <c r="G242" s="34">
        <v>0</v>
      </c>
      <c r="H242" s="34"/>
      <c r="I242" s="34">
        <v>0</v>
      </c>
      <c r="J242" s="34"/>
      <c r="K242" s="34">
        <v>0</v>
      </c>
      <c r="L242" s="34"/>
      <c r="M242" s="34">
        <v>0</v>
      </c>
      <c r="O242" s="34">
        <v>59478472</v>
      </c>
    </row>
    <row r="243" spans="1:15" ht="18.75" x14ac:dyDescent="0.2">
      <c r="A243" s="45" t="s">
        <v>643</v>
      </c>
      <c r="C243" s="34">
        <v>0</v>
      </c>
      <c r="D243" s="34"/>
      <c r="E243" s="34">
        <v>0</v>
      </c>
      <c r="F243" s="34"/>
      <c r="G243" s="34">
        <v>0</v>
      </c>
      <c r="H243" s="34"/>
      <c r="I243" s="34">
        <v>0</v>
      </c>
      <c r="J243" s="34"/>
      <c r="K243" s="34">
        <v>0</v>
      </c>
      <c r="L243" s="34"/>
      <c r="M243" s="34">
        <v>0</v>
      </c>
      <c r="O243" s="34">
        <v>20000000</v>
      </c>
    </row>
    <row r="244" spans="1:15" ht="18.75" x14ac:dyDescent="0.2">
      <c r="A244" s="45" t="s">
        <v>644</v>
      </c>
      <c r="C244" s="34">
        <v>0</v>
      </c>
      <c r="D244" s="34"/>
      <c r="E244" s="34">
        <v>0</v>
      </c>
      <c r="F244" s="34"/>
      <c r="G244" s="34">
        <v>0</v>
      </c>
      <c r="H244" s="34"/>
      <c r="I244" s="34">
        <v>0</v>
      </c>
      <c r="J244" s="34"/>
      <c r="K244" s="34">
        <v>206500</v>
      </c>
      <c r="L244" s="34"/>
      <c r="M244" s="34">
        <v>0</v>
      </c>
      <c r="O244" s="34">
        <v>10700770</v>
      </c>
    </row>
    <row r="245" spans="1:15" ht="18.75" x14ac:dyDescent="0.2">
      <c r="A245" s="45" t="s">
        <v>645</v>
      </c>
      <c r="C245" s="34">
        <v>0</v>
      </c>
      <c r="D245" s="34"/>
      <c r="E245" s="34">
        <v>0</v>
      </c>
      <c r="F245" s="34"/>
      <c r="G245" s="34">
        <v>0</v>
      </c>
      <c r="H245" s="34"/>
      <c r="I245" s="34">
        <v>0</v>
      </c>
      <c r="J245" s="34"/>
      <c r="K245" s="34">
        <v>522000</v>
      </c>
      <c r="L245" s="34"/>
      <c r="M245" s="34">
        <v>0</v>
      </c>
      <c r="O245" s="34">
        <v>13940485</v>
      </c>
    </row>
    <row r="246" spans="1:15" ht="18.75" x14ac:dyDescent="0.2">
      <c r="A246" s="45" t="s">
        <v>646</v>
      </c>
      <c r="C246" s="34">
        <v>0</v>
      </c>
      <c r="D246" s="34"/>
      <c r="E246" s="34">
        <v>0</v>
      </c>
      <c r="F246" s="34"/>
      <c r="G246" s="34">
        <v>0</v>
      </c>
      <c r="H246" s="34"/>
      <c r="I246" s="34">
        <v>0</v>
      </c>
      <c r="J246" s="34"/>
      <c r="K246" s="34">
        <v>22500</v>
      </c>
      <c r="L246" s="34"/>
      <c r="M246" s="34">
        <v>0</v>
      </c>
      <c r="O246" s="34">
        <v>70825</v>
      </c>
    </row>
    <row r="247" spans="1:15" ht="18.75" x14ac:dyDescent="0.2">
      <c r="A247" s="45" t="s">
        <v>647</v>
      </c>
      <c r="C247" s="34">
        <v>0</v>
      </c>
      <c r="D247" s="34"/>
      <c r="E247" s="34">
        <v>0</v>
      </c>
      <c r="F247" s="34"/>
      <c r="G247" s="34">
        <v>0</v>
      </c>
      <c r="H247" s="34"/>
      <c r="I247" s="34">
        <v>0</v>
      </c>
      <c r="J247" s="34"/>
      <c r="K247" s="34">
        <v>0</v>
      </c>
      <c r="L247" s="34"/>
      <c r="M247" s="34">
        <v>0</v>
      </c>
      <c r="O247" s="34">
        <v>862426826</v>
      </c>
    </row>
    <row r="248" spans="1:15" ht="18.75" x14ac:dyDescent="0.2">
      <c r="A248" s="45" t="s">
        <v>648</v>
      </c>
      <c r="C248" s="34">
        <v>0</v>
      </c>
      <c r="D248" s="34"/>
      <c r="E248" s="34">
        <v>0</v>
      </c>
      <c r="F248" s="34"/>
      <c r="G248" s="34">
        <v>0</v>
      </c>
      <c r="H248" s="34"/>
      <c r="I248" s="34">
        <v>0</v>
      </c>
      <c r="J248" s="34"/>
      <c r="K248" s="34">
        <v>0</v>
      </c>
      <c r="L248" s="34"/>
      <c r="M248" s="34">
        <v>0</v>
      </c>
      <c r="O248" s="34">
        <v>64655486</v>
      </c>
    </row>
    <row r="249" spans="1:15" ht="18.75" x14ac:dyDescent="0.2">
      <c r="A249" s="45" t="s">
        <v>649</v>
      </c>
      <c r="C249" s="34">
        <v>0</v>
      </c>
      <c r="D249" s="34"/>
      <c r="E249" s="34">
        <v>0</v>
      </c>
      <c r="F249" s="34"/>
      <c r="G249" s="34">
        <v>0</v>
      </c>
      <c r="H249" s="34"/>
      <c r="I249" s="34">
        <v>0</v>
      </c>
      <c r="J249" s="34"/>
      <c r="K249" s="34">
        <v>77970</v>
      </c>
      <c r="L249" s="34"/>
      <c r="M249" s="34">
        <v>0</v>
      </c>
      <c r="O249" s="34">
        <v>961911776</v>
      </c>
    </row>
    <row r="250" spans="1:15" ht="18.75" x14ac:dyDescent="0.2">
      <c r="A250" s="45" t="s">
        <v>650</v>
      </c>
      <c r="C250" s="34">
        <v>0</v>
      </c>
      <c r="D250" s="34"/>
      <c r="E250" s="34">
        <v>0</v>
      </c>
      <c r="F250" s="34"/>
      <c r="G250" s="34">
        <v>0</v>
      </c>
      <c r="H250" s="34"/>
      <c r="I250" s="34">
        <v>0</v>
      </c>
      <c r="J250" s="34"/>
      <c r="K250" s="34">
        <v>0</v>
      </c>
      <c r="L250" s="34"/>
      <c r="M250" s="34">
        <v>0</v>
      </c>
      <c r="O250" s="34">
        <v>21420000</v>
      </c>
    </row>
    <row r="251" spans="1:15" ht="18.75" x14ac:dyDescent="0.2">
      <c r="A251" s="45" t="s">
        <v>651</v>
      </c>
      <c r="C251" s="34">
        <v>0</v>
      </c>
      <c r="D251" s="34"/>
      <c r="E251" s="34">
        <v>0</v>
      </c>
      <c r="F251" s="34"/>
      <c r="G251" s="34">
        <v>0</v>
      </c>
      <c r="H251" s="34"/>
      <c r="I251" s="34">
        <v>0</v>
      </c>
      <c r="J251" s="34"/>
      <c r="K251" s="34">
        <v>0</v>
      </c>
      <c r="L251" s="34"/>
      <c r="M251" s="34">
        <v>0</v>
      </c>
      <c r="O251" s="34">
        <v>309810148</v>
      </c>
    </row>
    <row r="252" spans="1:15" ht="18.75" x14ac:dyDescent="0.2">
      <c r="A252" s="45" t="s">
        <v>652</v>
      </c>
      <c r="C252" s="34">
        <v>0</v>
      </c>
      <c r="D252" s="34"/>
      <c r="E252" s="34">
        <v>0</v>
      </c>
      <c r="F252" s="34"/>
      <c r="G252" s="34">
        <v>0</v>
      </c>
      <c r="H252" s="34"/>
      <c r="I252" s="34">
        <v>0</v>
      </c>
      <c r="J252" s="34"/>
      <c r="K252" s="34">
        <v>1004500</v>
      </c>
      <c r="L252" s="34"/>
      <c r="M252" s="34">
        <v>0</v>
      </c>
      <c r="O252" s="34">
        <v>-11200013</v>
      </c>
    </row>
    <row r="253" spans="1:15" ht="18.75" x14ac:dyDescent="0.2">
      <c r="A253" s="45" t="s">
        <v>653</v>
      </c>
      <c r="C253" s="34">
        <v>0</v>
      </c>
      <c r="D253" s="34"/>
      <c r="E253" s="34">
        <v>0</v>
      </c>
      <c r="F253" s="34"/>
      <c r="G253" s="34">
        <v>0</v>
      </c>
      <c r="H253" s="34"/>
      <c r="I253" s="34">
        <v>0</v>
      </c>
      <c r="J253" s="34"/>
      <c r="K253" s="34">
        <v>0</v>
      </c>
      <c r="L253" s="34"/>
      <c r="M253" s="34">
        <v>0</v>
      </c>
      <c r="O253" s="34">
        <v>-18815035</v>
      </c>
    </row>
    <row r="254" spans="1:15" ht="18.75" x14ac:dyDescent="0.2">
      <c r="A254" s="45" t="s">
        <v>654</v>
      </c>
      <c r="C254" s="34">
        <v>0</v>
      </c>
      <c r="D254" s="34"/>
      <c r="E254" s="34">
        <v>0</v>
      </c>
      <c r="F254" s="34"/>
      <c r="G254" s="34">
        <v>0</v>
      </c>
      <c r="H254" s="34"/>
      <c r="I254" s="34">
        <v>0</v>
      </c>
      <c r="J254" s="34"/>
      <c r="K254" s="34">
        <v>0</v>
      </c>
      <c r="L254" s="34"/>
      <c r="M254" s="34">
        <v>0</v>
      </c>
      <c r="O254" s="34">
        <v>-23555941</v>
      </c>
    </row>
    <row r="255" spans="1:15" ht="18.75" x14ac:dyDescent="0.2">
      <c r="A255" s="45" t="s">
        <v>816</v>
      </c>
      <c r="C255" s="34">
        <v>0</v>
      </c>
      <c r="D255" s="34"/>
      <c r="E255" s="34">
        <v>0</v>
      </c>
      <c r="F255" s="34"/>
      <c r="G255" s="34">
        <v>0</v>
      </c>
      <c r="H255" s="34"/>
      <c r="I255" s="34">
        <v>0</v>
      </c>
      <c r="J255" s="34"/>
      <c r="K255" s="34">
        <v>23000</v>
      </c>
      <c r="L255" s="34"/>
      <c r="M255" s="34">
        <v>0</v>
      </c>
      <c r="O255" s="34">
        <v>-5784047</v>
      </c>
    </row>
    <row r="256" spans="1:15" ht="18.75" x14ac:dyDescent="0.2">
      <c r="A256" s="45" t="s">
        <v>656</v>
      </c>
      <c r="C256" s="34">
        <v>0</v>
      </c>
      <c r="D256" s="34"/>
      <c r="E256" s="34">
        <v>0</v>
      </c>
      <c r="F256" s="34"/>
      <c r="G256" s="34">
        <v>0</v>
      </c>
      <c r="H256" s="34"/>
      <c r="I256" s="34">
        <v>0</v>
      </c>
      <c r="J256" s="34"/>
      <c r="K256" s="34">
        <v>0</v>
      </c>
      <c r="L256" s="34"/>
      <c r="M256" s="34">
        <v>0</v>
      </c>
      <c r="O256" s="34">
        <v>64773571</v>
      </c>
    </row>
    <row r="257" spans="1:15" ht="18.75" x14ac:dyDescent="0.2">
      <c r="A257" s="45" t="s">
        <v>657</v>
      </c>
      <c r="C257" s="34">
        <v>0</v>
      </c>
      <c r="D257" s="34"/>
      <c r="E257" s="34">
        <v>0</v>
      </c>
      <c r="F257" s="34"/>
      <c r="G257" s="34">
        <v>0</v>
      </c>
      <c r="H257" s="34"/>
      <c r="I257" s="34">
        <v>0</v>
      </c>
      <c r="J257" s="34"/>
      <c r="K257" s="34">
        <v>454500</v>
      </c>
      <c r="L257" s="34"/>
      <c r="M257" s="34">
        <v>0</v>
      </c>
      <c r="O257" s="34">
        <v>-7514179</v>
      </c>
    </row>
    <row r="258" spans="1:15" ht="18.75" x14ac:dyDescent="0.2">
      <c r="A258" s="45" t="s">
        <v>658</v>
      </c>
      <c r="C258" s="34">
        <v>0</v>
      </c>
      <c r="D258" s="34"/>
      <c r="E258" s="34">
        <v>0</v>
      </c>
      <c r="F258" s="34"/>
      <c r="G258" s="34">
        <v>0</v>
      </c>
      <c r="H258" s="34"/>
      <c r="I258" s="34">
        <v>0</v>
      </c>
      <c r="J258" s="34"/>
      <c r="K258" s="34">
        <v>1572760</v>
      </c>
      <c r="L258" s="34"/>
      <c r="M258" s="34">
        <v>0</v>
      </c>
      <c r="O258" s="34">
        <v>4754305525</v>
      </c>
    </row>
    <row r="259" spans="1:15" ht="18.75" x14ac:dyDescent="0.2">
      <c r="A259" s="45" t="s">
        <v>659</v>
      </c>
      <c r="C259" s="34">
        <v>0</v>
      </c>
      <c r="D259" s="34"/>
      <c r="E259" s="34">
        <v>0</v>
      </c>
      <c r="F259" s="34"/>
      <c r="G259" s="34">
        <v>0</v>
      </c>
      <c r="H259" s="34"/>
      <c r="I259" s="34">
        <v>0</v>
      </c>
      <c r="J259" s="34"/>
      <c r="K259" s="34">
        <v>3526470</v>
      </c>
      <c r="L259" s="34"/>
      <c r="M259" s="34">
        <v>0</v>
      </c>
      <c r="O259" s="34">
        <v>4455456226</v>
      </c>
    </row>
    <row r="260" spans="1:15" ht="18.75" x14ac:dyDescent="0.2">
      <c r="A260" s="45" t="s">
        <v>660</v>
      </c>
      <c r="C260" s="34">
        <v>0</v>
      </c>
      <c r="D260" s="34"/>
      <c r="E260" s="34">
        <v>0</v>
      </c>
      <c r="F260" s="34"/>
      <c r="G260" s="34">
        <v>0</v>
      </c>
      <c r="H260" s="34"/>
      <c r="I260" s="34">
        <v>0</v>
      </c>
      <c r="J260" s="34"/>
      <c r="K260" s="34">
        <v>0</v>
      </c>
      <c r="L260" s="34"/>
      <c r="M260" s="34">
        <v>0</v>
      </c>
      <c r="O260" s="34">
        <v>398692065</v>
      </c>
    </row>
    <row r="261" spans="1:15" ht="18.75" x14ac:dyDescent="0.2">
      <c r="A261" s="45" t="s">
        <v>817</v>
      </c>
      <c r="C261" s="34">
        <v>0</v>
      </c>
      <c r="D261" s="34"/>
      <c r="E261" s="34">
        <v>0</v>
      </c>
      <c r="F261" s="34"/>
      <c r="G261" s="34">
        <v>0</v>
      </c>
      <c r="H261" s="34"/>
      <c r="I261" s="34">
        <v>0</v>
      </c>
      <c r="J261" s="34"/>
      <c r="K261" s="34">
        <v>60820620</v>
      </c>
      <c r="L261" s="34"/>
      <c r="M261" s="34">
        <v>0</v>
      </c>
      <c r="O261" s="34">
        <v>840019999</v>
      </c>
    </row>
    <row r="262" spans="1:15" ht="18.75" x14ac:dyDescent="0.2">
      <c r="A262" s="45" t="s">
        <v>510</v>
      </c>
      <c r="C262" s="34">
        <v>999000</v>
      </c>
      <c r="D262" s="34"/>
      <c r="E262" s="34">
        <v>0</v>
      </c>
      <c r="F262" s="34"/>
      <c r="G262" s="34">
        <v>1148554172</v>
      </c>
      <c r="H262" s="34"/>
      <c r="I262" s="34">
        <v>295828</v>
      </c>
      <c r="J262" s="34"/>
      <c r="K262" s="34">
        <v>0</v>
      </c>
      <c r="L262" s="34"/>
      <c r="M262" s="34">
        <v>0</v>
      </c>
      <c r="O262" s="34">
        <v>-1149505628</v>
      </c>
    </row>
    <row r="263" spans="1:15" ht="18.75" x14ac:dyDescent="0.2">
      <c r="A263" s="45" t="s">
        <v>662</v>
      </c>
      <c r="C263" s="34">
        <v>14202000</v>
      </c>
      <c r="D263" s="34"/>
      <c r="E263" s="34">
        <v>0</v>
      </c>
      <c r="F263" s="34"/>
      <c r="G263" s="34">
        <v>9227043790</v>
      </c>
      <c r="H263" s="34"/>
      <c r="I263" s="34">
        <v>2376542</v>
      </c>
      <c r="J263" s="34"/>
      <c r="K263" s="34">
        <v>0</v>
      </c>
      <c r="L263" s="34"/>
      <c r="M263" s="34">
        <v>0</v>
      </c>
      <c r="O263" s="34">
        <v>-10959068614</v>
      </c>
    </row>
    <row r="264" spans="1:15" ht="18.75" x14ac:dyDescent="0.2">
      <c r="A264" s="45" t="s">
        <v>663</v>
      </c>
      <c r="C264" s="34">
        <v>4797000</v>
      </c>
      <c r="D264" s="34"/>
      <c r="E264" s="34">
        <v>0</v>
      </c>
      <c r="F264" s="34"/>
      <c r="G264" s="34">
        <v>4798204</v>
      </c>
      <c r="H264" s="34"/>
      <c r="I264" s="34">
        <v>1204</v>
      </c>
      <c r="J264" s="34"/>
      <c r="K264" s="34">
        <v>0</v>
      </c>
      <c r="L264" s="34"/>
      <c r="M264" s="34">
        <v>0</v>
      </c>
      <c r="O264" s="34">
        <v>1329754370</v>
      </c>
    </row>
    <row r="265" spans="1:15" ht="18.75" x14ac:dyDescent="0.2">
      <c r="A265" s="45" t="s">
        <v>664</v>
      </c>
      <c r="C265" s="34">
        <v>5916000</v>
      </c>
      <c r="D265" s="34"/>
      <c r="E265" s="34">
        <v>0</v>
      </c>
      <c r="F265" s="34"/>
      <c r="G265" s="34">
        <v>0</v>
      </c>
      <c r="H265" s="34"/>
      <c r="I265" s="34">
        <v>0</v>
      </c>
      <c r="J265" s="34"/>
      <c r="K265" s="34">
        <v>0</v>
      </c>
      <c r="L265" s="34"/>
      <c r="M265" s="34">
        <v>0</v>
      </c>
      <c r="O265" s="34">
        <v>-4458759314</v>
      </c>
    </row>
    <row r="266" spans="1:15" ht="18.75" x14ac:dyDescent="0.2">
      <c r="A266" s="45" t="s">
        <v>665</v>
      </c>
      <c r="C266" s="34">
        <v>5293000</v>
      </c>
      <c r="D266" s="34"/>
      <c r="E266" s="34">
        <v>0</v>
      </c>
      <c r="F266" s="34"/>
      <c r="G266" s="34">
        <v>0</v>
      </c>
      <c r="H266" s="34"/>
      <c r="I266" s="34">
        <v>0</v>
      </c>
      <c r="J266" s="34"/>
      <c r="K266" s="34">
        <v>0</v>
      </c>
      <c r="L266" s="34"/>
      <c r="M266" s="34">
        <v>0</v>
      </c>
      <c r="O266" s="34">
        <v>49016471</v>
      </c>
    </row>
    <row r="267" spans="1:15" ht="18.75" x14ac:dyDescent="0.2">
      <c r="A267" s="45" t="s">
        <v>666</v>
      </c>
      <c r="C267" s="34">
        <v>0</v>
      </c>
      <c r="D267" s="34"/>
      <c r="E267" s="34">
        <v>0</v>
      </c>
      <c r="F267" s="34"/>
      <c r="G267" s="34">
        <v>0</v>
      </c>
      <c r="H267" s="34"/>
      <c r="I267" s="34">
        <v>0</v>
      </c>
      <c r="J267" s="34"/>
      <c r="K267" s="34">
        <v>0</v>
      </c>
      <c r="L267" s="34"/>
      <c r="M267" s="34">
        <v>0</v>
      </c>
      <c r="O267" s="34">
        <v>602258</v>
      </c>
    </row>
    <row r="268" spans="1:15" ht="18.75" x14ac:dyDescent="0.2">
      <c r="A268" s="45" t="s">
        <v>667</v>
      </c>
      <c r="C268" s="34">
        <v>559000</v>
      </c>
      <c r="D268" s="34"/>
      <c r="E268" s="34">
        <v>0</v>
      </c>
      <c r="F268" s="34"/>
      <c r="G268" s="34">
        <v>4096953</v>
      </c>
      <c r="H268" s="34"/>
      <c r="I268" s="34">
        <v>1047</v>
      </c>
      <c r="J268" s="34"/>
      <c r="K268" s="34">
        <v>21950</v>
      </c>
      <c r="L268" s="34"/>
      <c r="M268" s="34">
        <v>0</v>
      </c>
      <c r="O268" s="34">
        <v>26220785</v>
      </c>
    </row>
    <row r="269" spans="1:15" ht="18.75" x14ac:dyDescent="0.2">
      <c r="A269" s="45" t="s">
        <v>668</v>
      </c>
      <c r="C269" s="34">
        <v>543000</v>
      </c>
      <c r="D269" s="34"/>
      <c r="E269" s="34">
        <v>0</v>
      </c>
      <c r="F269" s="34"/>
      <c r="G269" s="34">
        <v>0</v>
      </c>
      <c r="H269" s="34"/>
      <c r="I269" s="34">
        <v>0</v>
      </c>
      <c r="J269" s="34"/>
      <c r="K269" s="34">
        <v>1767500</v>
      </c>
      <c r="L269" s="34"/>
      <c r="M269" s="34">
        <v>0</v>
      </c>
      <c r="O269" s="34">
        <v>38230855</v>
      </c>
    </row>
    <row r="270" spans="1:15" ht="18.75" x14ac:dyDescent="0.2">
      <c r="A270" s="45" t="s">
        <v>669</v>
      </c>
      <c r="C270" s="34">
        <v>1145000</v>
      </c>
      <c r="D270" s="34"/>
      <c r="E270" s="34">
        <v>0</v>
      </c>
      <c r="F270" s="34"/>
      <c r="G270" s="34">
        <v>0</v>
      </c>
      <c r="H270" s="34"/>
      <c r="I270" s="34">
        <v>0</v>
      </c>
      <c r="J270" s="34"/>
      <c r="K270" s="34">
        <v>4572000</v>
      </c>
      <c r="L270" s="34"/>
      <c r="M270" s="34">
        <v>0</v>
      </c>
      <c r="O270" s="34">
        <v>27150281</v>
      </c>
    </row>
    <row r="271" spans="1:15" ht="18.75" x14ac:dyDescent="0.2">
      <c r="A271" s="45" t="s">
        <v>670</v>
      </c>
      <c r="C271" s="34">
        <v>1542000</v>
      </c>
      <c r="D271" s="34"/>
      <c r="E271" s="34">
        <v>0</v>
      </c>
      <c r="F271" s="34"/>
      <c r="G271" s="34">
        <v>0</v>
      </c>
      <c r="H271" s="34"/>
      <c r="I271" s="34">
        <v>0</v>
      </c>
      <c r="J271" s="34"/>
      <c r="K271" s="34">
        <v>6939000</v>
      </c>
      <c r="L271" s="34"/>
      <c r="M271" s="34">
        <v>0</v>
      </c>
      <c r="O271" s="34">
        <v>96399121</v>
      </c>
    </row>
    <row r="272" spans="1:15" ht="18.75" x14ac:dyDescent="0.2">
      <c r="A272" s="45" t="s">
        <v>671</v>
      </c>
      <c r="C272" s="34">
        <v>204954000</v>
      </c>
      <c r="D272" s="34"/>
      <c r="E272" s="34">
        <v>0</v>
      </c>
      <c r="F272" s="34"/>
      <c r="G272" s="34">
        <v>859555273</v>
      </c>
      <c r="H272" s="34"/>
      <c r="I272" s="34">
        <v>221273</v>
      </c>
      <c r="J272" s="34"/>
      <c r="K272" s="34">
        <v>984325000</v>
      </c>
      <c r="L272" s="34"/>
      <c r="M272" s="34">
        <v>0</v>
      </c>
      <c r="O272" s="34">
        <v>18965168767</v>
      </c>
    </row>
    <row r="273" spans="1:15" ht="18.75" x14ac:dyDescent="0.2">
      <c r="A273" s="45" t="s">
        <v>672</v>
      </c>
      <c r="C273" s="34">
        <v>104282000</v>
      </c>
      <c r="D273" s="34"/>
      <c r="E273" s="34">
        <v>0</v>
      </c>
      <c r="F273" s="34"/>
      <c r="G273" s="34">
        <v>4031913590</v>
      </c>
      <c r="H273" s="34"/>
      <c r="I273" s="34">
        <v>1037590</v>
      </c>
      <c r="J273" s="34"/>
      <c r="K273" s="34">
        <v>0</v>
      </c>
      <c r="L273" s="34"/>
      <c r="M273" s="34">
        <v>0</v>
      </c>
      <c r="O273" s="34">
        <v>5772919295</v>
      </c>
    </row>
    <row r="274" spans="1:15" ht="18.75" x14ac:dyDescent="0.2">
      <c r="A274" s="45" t="s">
        <v>673</v>
      </c>
      <c r="C274" s="34">
        <v>107454000</v>
      </c>
      <c r="D274" s="34"/>
      <c r="E274" s="34">
        <v>0</v>
      </c>
      <c r="F274" s="34"/>
      <c r="G274" s="34">
        <v>29007366</v>
      </c>
      <c r="H274" s="34"/>
      <c r="I274" s="34">
        <v>7366</v>
      </c>
      <c r="J274" s="34"/>
      <c r="K274" s="34">
        <v>6000</v>
      </c>
      <c r="L274" s="34"/>
      <c r="M274" s="34">
        <v>0</v>
      </c>
      <c r="O274" s="34">
        <v>6988676296</v>
      </c>
    </row>
    <row r="275" spans="1:15" ht="18.75" x14ac:dyDescent="0.2">
      <c r="A275" s="45" t="s">
        <v>674</v>
      </c>
      <c r="C275" s="34">
        <v>14435000</v>
      </c>
      <c r="D275" s="34"/>
      <c r="E275" s="34">
        <v>0</v>
      </c>
      <c r="F275" s="34"/>
      <c r="G275" s="34">
        <v>0</v>
      </c>
      <c r="H275" s="34"/>
      <c r="I275" s="34">
        <v>0</v>
      </c>
      <c r="J275" s="34"/>
      <c r="K275" s="34">
        <v>0</v>
      </c>
      <c r="L275" s="34"/>
      <c r="M275" s="34">
        <v>0</v>
      </c>
      <c r="O275" s="34">
        <v>1782020640</v>
      </c>
    </row>
    <row r="276" spans="1:15" ht="18.75" x14ac:dyDescent="0.2">
      <c r="A276" s="45" t="s">
        <v>675</v>
      </c>
      <c r="C276" s="34">
        <v>0</v>
      </c>
      <c r="D276" s="34"/>
      <c r="E276" s="34">
        <v>0</v>
      </c>
      <c r="F276" s="34"/>
      <c r="G276" s="34">
        <v>0</v>
      </c>
      <c r="H276" s="34"/>
      <c r="I276" s="34">
        <v>0</v>
      </c>
      <c r="J276" s="34"/>
      <c r="K276" s="34">
        <v>0</v>
      </c>
      <c r="L276" s="34"/>
      <c r="M276" s="34">
        <v>0</v>
      </c>
      <c r="O276" s="34">
        <v>10526066</v>
      </c>
    </row>
    <row r="277" spans="1:15" ht="18.75" x14ac:dyDescent="0.2">
      <c r="A277" s="45" t="s">
        <v>676</v>
      </c>
      <c r="C277" s="34">
        <v>0</v>
      </c>
      <c r="D277" s="34"/>
      <c r="E277" s="34">
        <v>0</v>
      </c>
      <c r="F277" s="34"/>
      <c r="G277" s="34">
        <v>0</v>
      </c>
      <c r="H277" s="34"/>
      <c r="I277" s="34">
        <v>0</v>
      </c>
      <c r="J277" s="34"/>
      <c r="K277" s="34">
        <v>0</v>
      </c>
      <c r="L277" s="34"/>
      <c r="M277" s="34">
        <v>0</v>
      </c>
      <c r="O277" s="34">
        <v>7825220</v>
      </c>
    </row>
    <row r="278" spans="1:15" ht="18.75" x14ac:dyDescent="0.2">
      <c r="A278" s="45" t="s">
        <v>677</v>
      </c>
      <c r="C278" s="34">
        <v>0</v>
      </c>
      <c r="D278" s="34"/>
      <c r="E278" s="34">
        <v>0</v>
      </c>
      <c r="F278" s="34"/>
      <c r="G278" s="34">
        <v>0</v>
      </c>
      <c r="H278" s="34"/>
      <c r="I278" s="34">
        <v>0</v>
      </c>
      <c r="J278" s="34"/>
      <c r="K278" s="34">
        <v>0</v>
      </c>
      <c r="L278" s="34"/>
      <c r="M278" s="34">
        <v>0</v>
      </c>
      <c r="O278" s="34">
        <v>2298409</v>
      </c>
    </row>
    <row r="279" spans="1:15" ht="18.75" x14ac:dyDescent="0.2">
      <c r="A279" s="45" t="s">
        <v>678</v>
      </c>
      <c r="C279" s="34">
        <v>5407000</v>
      </c>
      <c r="D279" s="34"/>
      <c r="E279" s="34">
        <v>0</v>
      </c>
      <c r="F279" s="34"/>
      <c r="G279" s="34">
        <v>0</v>
      </c>
      <c r="H279" s="34"/>
      <c r="I279" s="34">
        <v>0</v>
      </c>
      <c r="J279" s="34"/>
      <c r="K279" s="34">
        <v>33016500</v>
      </c>
      <c r="L279" s="34"/>
      <c r="M279" s="34">
        <v>0</v>
      </c>
      <c r="O279" s="34">
        <v>1277432388</v>
      </c>
    </row>
    <row r="280" spans="1:15" ht="18.75" x14ac:dyDescent="0.2">
      <c r="A280" s="45" t="s">
        <v>818</v>
      </c>
      <c r="C280" s="34">
        <v>0</v>
      </c>
      <c r="D280" s="34"/>
      <c r="E280" s="34">
        <v>0</v>
      </c>
      <c r="F280" s="34"/>
      <c r="G280" s="34">
        <v>0</v>
      </c>
      <c r="H280" s="34"/>
      <c r="I280" s="34">
        <v>0</v>
      </c>
      <c r="J280" s="34"/>
      <c r="K280" s="34">
        <v>473220</v>
      </c>
      <c r="L280" s="34"/>
      <c r="M280" s="34">
        <v>0</v>
      </c>
      <c r="O280" s="34">
        <v>5055569599</v>
      </c>
    </row>
    <row r="281" spans="1:15" ht="18.75" x14ac:dyDescent="0.2">
      <c r="A281" s="45" t="s">
        <v>680</v>
      </c>
      <c r="C281" s="34">
        <v>0</v>
      </c>
      <c r="D281" s="34"/>
      <c r="E281" s="34">
        <v>0</v>
      </c>
      <c r="F281" s="34"/>
      <c r="G281" s="34">
        <v>0</v>
      </c>
      <c r="H281" s="34"/>
      <c r="I281" s="34">
        <v>0</v>
      </c>
      <c r="J281" s="34"/>
      <c r="K281" s="34">
        <v>0</v>
      </c>
      <c r="L281" s="34"/>
      <c r="M281" s="34">
        <v>0</v>
      </c>
      <c r="O281" s="34">
        <v>87582040</v>
      </c>
    </row>
    <row r="282" spans="1:15" ht="18.75" x14ac:dyDescent="0.2">
      <c r="A282" s="45" t="s">
        <v>681</v>
      </c>
      <c r="C282" s="34">
        <v>0</v>
      </c>
      <c r="D282" s="34"/>
      <c r="E282" s="34">
        <v>0</v>
      </c>
      <c r="F282" s="34"/>
      <c r="G282" s="34">
        <v>0</v>
      </c>
      <c r="H282" s="34"/>
      <c r="I282" s="34">
        <v>0</v>
      </c>
      <c r="J282" s="34"/>
      <c r="K282" s="34">
        <v>0</v>
      </c>
      <c r="L282" s="34"/>
      <c r="M282" s="34">
        <v>0</v>
      </c>
      <c r="O282" s="34">
        <v>98343054</v>
      </c>
    </row>
    <row r="283" spans="1:15" ht="18.75" x14ac:dyDescent="0.2">
      <c r="A283" s="45" t="s">
        <v>682</v>
      </c>
      <c r="C283" s="34">
        <v>0</v>
      </c>
      <c r="D283" s="34"/>
      <c r="E283" s="34">
        <v>0</v>
      </c>
      <c r="F283" s="34"/>
      <c r="G283" s="34">
        <v>0</v>
      </c>
      <c r="H283" s="34"/>
      <c r="I283" s="34">
        <v>0</v>
      </c>
      <c r="J283" s="34"/>
      <c r="K283" s="34">
        <v>0</v>
      </c>
      <c r="L283" s="34"/>
      <c r="M283" s="34">
        <v>0</v>
      </c>
      <c r="O283" s="34">
        <v>3919982</v>
      </c>
    </row>
    <row r="284" spans="1:15" ht="18.75" x14ac:dyDescent="0.2">
      <c r="A284" s="45" t="s">
        <v>683</v>
      </c>
      <c r="C284" s="34">
        <v>0</v>
      </c>
      <c r="D284" s="34"/>
      <c r="E284" s="34">
        <v>0</v>
      </c>
      <c r="F284" s="34"/>
      <c r="G284" s="34">
        <v>0</v>
      </c>
      <c r="H284" s="34"/>
      <c r="I284" s="34">
        <v>0</v>
      </c>
      <c r="J284" s="34"/>
      <c r="K284" s="34">
        <v>16000</v>
      </c>
      <c r="L284" s="34"/>
      <c r="M284" s="34">
        <v>0</v>
      </c>
      <c r="O284" s="34">
        <v>198320</v>
      </c>
    </row>
    <row r="285" spans="1:15" ht="18.75" x14ac:dyDescent="0.2">
      <c r="A285" s="45" t="s">
        <v>684</v>
      </c>
      <c r="C285" s="34">
        <v>0</v>
      </c>
      <c r="D285" s="34"/>
      <c r="E285" s="34">
        <v>0</v>
      </c>
      <c r="F285" s="34"/>
      <c r="G285" s="34">
        <v>0</v>
      </c>
      <c r="H285" s="34"/>
      <c r="I285" s="34">
        <v>0</v>
      </c>
      <c r="J285" s="34"/>
      <c r="K285" s="34">
        <v>0</v>
      </c>
      <c r="L285" s="34"/>
      <c r="M285" s="34">
        <v>0</v>
      </c>
      <c r="O285" s="34">
        <v>-93462420</v>
      </c>
    </row>
    <row r="286" spans="1:15" ht="18.75" x14ac:dyDescent="0.2">
      <c r="A286" s="45" t="s">
        <v>685</v>
      </c>
      <c r="C286" s="34">
        <v>0</v>
      </c>
      <c r="D286" s="34"/>
      <c r="E286" s="34">
        <v>0</v>
      </c>
      <c r="F286" s="34"/>
      <c r="G286" s="34">
        <v>0</v>
      </c>
      <c r="H286" s="34"/>
      <c r="I286" s="34">
        <v>0</v>
      </c>
      <c r="J286" s="34"/>
      <c r="K286" s="34">
        <v>0</v>
      </c>
      <c r="L286" s="34"/>
      <c r="M286" s="34">
        <v>0</v>
      </c>
      <c r="O286" s="34">
        <v>-7647539</v>
      </c>
    </row>
    <row r="287" spans="1:15" ht="18.75" x14ac:dyDescent="0.2">
      <c r="A287" s="45" t="s">
        <v>686</v>
      </c>
      <c r="C287" s="34">
        <v>0</v>
      </c>
      <c r="D287" s="34"/>
      <c r="E287" s="34">
        <v>0</v>
      </c>
      <c r="F287" s="34"/>
      <c r="G287" s="34">
        <v>0</v>
      </c>
      <c r="H287" s="34"/>
      <c r="I287" s="34">
        <v>0</v>
      </c>
      <c r="J287" s="34"/>
      <c r="K287" s="34">
        <v>0</v>
      </c>
      <c r="L287" s="34"/>
      <c r="M287" s="34">
        <v>0</v>
      </c>
      <c r="O287" s="34">
        <v>-61847615</v>
      </c>
    </row>
    <row r="288" spans="1:15" ht="18.75" x14ac:dyDescent="0.2">
      <c r="A288" s="45" t="s">
        <v>687</v>
      </c>
      <c r="C288" s="34">
        <v>3000</v>
      </c>
      <c r="D288" s="34"/>
      <c r="E288" s="34">
        <v>0</v>
      </c>
      <c r="F288" s="34"/>
      <c r="G288" s="34">
        <v>1499974</v>
      </c>
      <c r="H288" s="34"/>
      <c r="I288" s="34">
        <v>386</v>
      </c>
      <c r="J288" s="34"/>
      <c r="K288" s="34">
        <v>0</v>
      </c>
      <c r="L288" s="34"/>
      <c r="M288" s="34">
        <v>0</v>
      </c>
      <c r="O288" s="34">
        <v>-450321</v>
      </c>
    </row>
    <row r="289" spans="1:15" ht="18.75" x14ac:dyDescent="0.2">
      <c r="A289" s="45" t="s">
        <v>688</v>
      </c>
      <c r="C289" s="34">
        <v>5005000</v>
      </c>
      <c r="D289" s="34"/>
      <c r="E289" s="34">
        <v>0</v>
      </c>
      <c r="F289" s="34"/>
      <c r="G289" s="34">
        <v>1210888516</v>
      </c>
      <c r="H289" s="34"/>
      <c r="I289" s="34">
        <v>311868</v>
      </c>
      <c r="J289" s="34"/>
      <c r="K289" s="34">
        <v>0</v>
      </c>
      <c r="L289" s="34"/>
      <c r="M289" s="34">
        <v>0</v>
      </c>
      <c r="O289" s="34">
        <v>-1292244405</v>
      </c>
    </row>
    <row r="290" spans="1:15" ht="18.75" x14ac:dyDescent="0.2">
      <c r="A290" s="45" t="s">
        <v>689</v>
      </c>
      <c r="C290" s="34">
        <v>9007000</v>
      </c>
      <c r="D290" s="34"/>
      <c r="E290" s="34">
        <v>0</v>
      </c>
      <c r="F290" s="34"/>
      <c r="G290" s="34">
        <v>480581521</v>
      </c>
      <c r="H290" s="34"/>
      <c r="I290" s="34">
        <v>123755</v>
      </c>
      <c r="J290" s="34"/>
      <c r="K290" s="34">
        <v>0</v>
      </c>
      <c r="L290" s="34"/>
      <c r="M290" s="34">
        <v>0</v>
      </c>
      <c r="O290" s="34">
        <v>-3121660496</v>
      </c>
    </row>
    <row r="291" spans="1:15" ht="18.75" x14ac:dyDescent="0.2">
      <c r="A291" s="45" t="s">
        <v>690</v>
      </c>
      <c r="C291" s="34">
        <v>5759000</v>
      </c>
      <c r="D291" s="34"/>
      <c r="E291" s="34">
        <v>0</v>
      </c>
      <c r="F291" s="34"/>
      <c r="G291" s="34">
        <v>132610108</v>
      </c>
      <c r="H291" s="34"/>
      <c r="I291" s="34">
        <v>34108</v>
      </c>
      <c r="J291" s="34"/>
      <c r="K291" s="34">
        <v>0</v>
      </c>
      <c r="L291" s="34"/>
      <c r="M291" s="34">
        <v>0</v>
      </c>
      <c r="O291" s="34">
        <v>-1506465200</v>
      </c>
    </row>
    <row r="292" spans="1:15" ht="18.75" x14ac:dyDescent="0.2">
      <c r="A292" s="45" t="s">
        <v>691</v>
      </c>
      <c r="C292" s="34">
        <v>0</v>
      </c>
      <c r="D292" s="34"/>
      <c r="E292" s="34">
        <v>0</v>
      </c>
      <c r="F292" s="34"/>
      <c r="G292" s="34">
        <v>0</v>
      </c>
      <c r="H292" s="34"/>
      <c r="I292" s="34">
        <v>0</v>
      </c>
      <c r="J292" s="34"/>
      <c r="K292" s="34">
        <v>0</v>
      </c>
      <c r="L292" s="34"/>
      <c r="M292" s="34">
        <v>0</v>
      </c>
      <c r="O292" s="34">
        <v>500000</v>
      </c>
    </row>
    <row r="293" spans="1:15" ht="18.75" x14ac:dyDescent="0.2">
      <c r="A293" s="45" t="s">
        <v>692</v>
      </c>
      <c r="C293" s="34">
        <v>0</v>
      </c>
      <c r="D293" s="34"/>
      <c r="E293" s="34">
        <v>0</v>
      </c>
      <c r="F293" s="34"/>
      <c r="G293" s="34">
        <v>0</v>
      </c>
      <c r="H293" s="34"/>
      <c r="I293" s="34">
        <v>0</v>
      </c>
      <c r="J293" s="34"/>
      <c r="K293" s="34">
        <v>0</v>
      </c>
      <c r="L293" s="34"/>
      <c r="M293" s="34">
        <v>0</v>
      </c>
      <c r="O293" s="34">
        <v>92169000</v>
      </c>
    </row>
    <row r="294" spans="1:15" ht="18.75" x14ac:dyDescent="0.2">
      <c r="A294" s="45" t="s">
        <v>693</v>
      </c>
      <c r="C294" s="34">
        <v>0</v>
      </c>
      <c r="D294" s="34"/>
      <c r="E294" s="34">
        <v>0</v>
      </c>
      <c r="F294" s="34"/>
      <c r="G294" s="34">
        <v>0</v>
      </c>
      <c r="H294" s="34"/>
      <c r="I294" s="34">
        <v>0</v>
      </c>
      <c r="J294" s="34"/>
      <c r="K294" s="34">
        <v>0</v>
      </c>
      <c r="L294" s="34"/>
      <c r="M294" s="34">
        <v>0</v>
      </c>
      <c r="O294" s="34">
        <v>49820000</v>
      </c>
    </row>
    <row r="295" spans="1:15" ht="18.75" x14ac:dyDescent="0.2">
      <c r="A295" s="45" t="s">
        <v>694</v>
      </c>
      <c r="C295" s="34">
        <v>0</v>
      </c>
      <c r="D295" s="34"/>
      <c r="E295" s="34">
        <v>0</v>
      </c>
      <c r="F295" s="34"/>
      <c r="G295" s="34">
        <v>0</v>
      </c>
      <c r="H295" s="34"/>
      <c r="I295" s="34">
        <v>0</v>
      </c>
      <c r="J295" s="34"/>
      <c r="K295" s="34">
        <v>0</v>
      </c>
      <c r="L295" s="34"/>
      <c r="M295" s="34">
        <v>0</v>
      </c>
      <c r="O295" s="34">
        <v>6000000</v>
      </c>
    </row>
    <row r="296" spans="1:15" ht="18.75" x14ac:dyDescent="0.2">
      <c r="A296" s="45" t="s">
        <v>695</v>
      </c>
      <c r="C296" s="34">
        <v>0</v>
      </c>
      <c r="D296" s="34"/>
      <c r="E296" s="34">
        <v>0</v>
      </c>
      <c r="F296" s="34"/>
      <c r="G296" s="34">
        <v>0</v>
      </c>
      <c r="H296" s="34"/>
      <c r="I296" s="34">
        <v>0</v>
      </c>
      <c r="J296" s="34"/>
      <c r="K296" s="34">
        <v>0</v>
      </c>
      <c r="L296" s="34"/>
      <c r="M296" s="34">
        <v>0</v>
      </c>
      <c r="O296" s="34">
        <v>105619000</v>
      </c>
    </row>
    <row r="297" spans="1:15" ht="18.75" x14ac:dyDescent="0.2">
      <c r="A297" s="45" t="s">
        <v>696</v>
      </c>
      <c r="C297" s="34">
        <v>517000</v>
      </c>
      <c r="D297" s="34"/>
      <c r="E297" s="34">
        <v>0</v>
      </c>
      <c r="F297" s="34"/>
      <c r="G297" s="34">
        <v>790806322</v>
      </c>
      <c r="H297" s="34"/>
      <c r="I297" s="34">
        <v>203678</v>
      </c>
      <c r="J297" s="34"/>
      <c r="K297" s="34">
        <v>0</v>
      </c>
      <c r="L297" s="34"/>
      <c r="M297" s="34">
        <v>0</v>
      </c>
      <c r="O297" s="34">
        <v>-174274468</v>
      </c>
    </row>
    <row r="298" spans="1:15" ht="18.75" x14ac:dyDescent="0.2">
      <c r="A298" s="45" t="s">
        <v>697</v>
      </c>
      <c r="C298" s="34">
        <v>517000</v>
      </c>
      <c r="D298" s="34"/>
      <c r="E298" s="34">
        <v>0</v>
      </c>
      <c r="F298" s="34"/>
      <c r="G298" s="34">
        <v>268909224</v>
      </c>
      <c r="H298" s="34"/>
      <c r="I298" s="34">
        <v>69224</v>
      </c>
      <c r="J298" s="34"/>
      <c r="K298" s="34">
        <v>0</v>
      </c>
      <c r="L298" s="34"/>
      <c r="M298" s="34">
        <v>0</v>
      </c>
      <c r="O298" s="34">
        <v>264668426</v>
      </c>
    </row>
    <row r="299" spans="1:15" ht="18.75" x14ac:dyDescent="0.2">
      <c r="A299" s="45" t="s">
        <v>698</v>
      </c>
      <c r="C299" s="34">
        <v>0</v>
      </c>
      <c r="D299" s="34"/>
      <c r="E299" s="34">
        <v>0</v>
      </c>
      <c r="F299" s="34"/>
      <c r="G299" s="34">
        <v>0</v>
      </c>
      <c r="H299" s="34"/>
      <c r="I299" s="34">
        <v>0</v>
      </c>
      <c r="J299" s="34"/>
      <c r="K299" s="34">
        <v>0</v>
      </c>
      <c r="L299" s="34"/>
      <c r="M299" s="34">
        <v>0</v>
      </c>
      <c r="O299" s="34">
        <v>1718098</v>
      </c>
    </row>
    <row r="300" spans="1:15" ht="18.75" x14ac:dyDescent="0.2">
      <c r="A300" s="45" t="s">
        <v>699</v>
      </c>
      <c r="C300" s="34">
        <v>4393000</v>
      </c>
      <c r="D300" s="34"/>
      <c r="E300" s="34">
        <v>0</v>
      </c>
      <c r="F300" s="34"/>
      <c r="G300" s="34">
        <v>12996760</v>
      </c>
      <c r="H300" s="34"/>
      <c r="I300" s="34">
        <v>3240</v>
      </c>
      <c r="J300" s="34"/>
      <c r="K300" s="34">
        <v>0</v>
      </c>
      <c r="L300" s="34"/>
      <c r="M300" s="34">
        <v>0</v>
      </c>
      <c r="O300" s="34">
        <v>146227000</v>
      </c>
    </row>
    <row r="301" spans="1:15" ht="18.75" x14ac:dyDescent="0.2">
      <c r="A301" s="45" t="s">
        <v>700</v>
      </c>
      <c r="C301" s="34">
        <v>499000</v>
      </c>
      <c r="D301" s="34"/>
      <c r="E301" s="34">
        <v>0</v>
      </c>
      <c r="F301" s="34"/>
      <c r="G301" s="34">
        <v>2280341664</v>
      </c>
      <c r="H301" s="34"/>
      <c r="I301" s="34">
        <v>587336</v>
      </c>
      <c r="J301" s="34"/>
      <c r="K301" s="34">
        <v>0</v>
      </c>
      <c r="L301" s="34"/>
      <c r="M301" s="34">
        <v>0</v>
      </c>
      <c r="O301" s="34">
        <v>407106338</v>
      </c>
    </row>
    <row r="302" spans="1:15" ht="18.75" x14ac:dyDescent="0.2">
      <c r="A302" s="45" t="s">
        <v>701</v>
      </c>
      <c r="C302" s="34">
        <v>5868000</v>
      </c>
      <c r="D302" s="34"/>
      <c r="E302" s="34">
        <v>0</v>
      </c>
      <c r="F302" s="34"/>
      <c r="G302" s="34">
        <v>15083671985</v>
      </c>
      <c r="H302" s="34"/>
      <c r="I302" s="34">
        <v>3885015</v>
      </c>
      <c r="J302" s="34"/>
      <c r="K302" s="34">
        <v>319300</v>
      </c>
      <c r="L302" s="34"/>
      <c r="M302" s="34">
        <v>0</v>
      </c>
      <c r="O302" s="34">
        <v>-679367825</v>
      </c>
    </row>
    <row r="303" spans="1:15" ht="18.75" x14ac:dyDescent="0.2">
      <c r="A303" s="142" t="s">
        <v>702</v>
      </c>
      <c r="C303" s="34">
        <v>715000</v>
      </c>
      <c r="D303" s="34"/>
      <c r="E303" s="34">
        <v>0</v>
      </c>
      <c r="F303" s="34"/>
      <c r="G303" s="34">
        <v>408159874</v>
      </c>
      <c r="H303" s="34"/>
      <c r="I303" s="34">
        <v>105126</v>
      </c>
      <c r="J303" s="34"/>
      <c r="K303" s="34">
        <v>0</v>
      </c>
      <c r="L303" s="34"/>
      <c r="M303" s="34">
        <v>0</v>
      </c>
      <c r="O303" s="34">
        <v>-618411160</v>
      </c>
    </row>
    <row r="304" spans="1:15" ht="21.75" thickBot="1" x14ac:dyDescent="0.25">
      <c r="A304" s="181" t="s">
        <v>814</v>
      </c>
      <c r="B304" s="181"/>
      <c r="C304" s="34"/>
      <c r="D304" s="34"/>
      <c r="E304" s="36">
        <f>SUM(E210:E303)</f>
        <v>0</v>
      </c>
      <c r="F304" s="34"/>
      <c r="G304" s="36">
        <f>SUM(G210:G303)</f>
        <v>918730375342</v>
      </c>
      <c r="H304" s="34"/>
      <c r="I304" s="36">
        <f>SUM(I210:I303)</f>
        <v>236536750</v>
      </c>
      <c r="J304" s="34"/>
      <c r="K304" s="36">
        <f>SUM(K210:K303)</f>
        <v>6339839880</v>
      </c>
      <c r="L304" s="34"/>
      <c r="M304" s="36">
        <f>SUM(M210:M303)</f>
        <v>-124332335502</v>
      </c>
      <c r="O304" s="36">
        <f>SUM(O210:O303)</f>
        <v>86431353518</v>
      </c>
    </row>
    <row r="305" spans="1:15" ht="19.5" thickTop="1" x14ac:dyDescent="0.2">
      <c r="A305" s="179"/>
      <c r="B305" s="179"/>
      <c r="C305" s="179"/>
      <c r="D305" s="179"/>
      <c r="E305" s="179"/>
      <c r="F305" s="179"/>
      <c r="G305" s="179"/>
      <c r="H305" s="179"/>
      <c r="I305" s="179"/>
      <c r="J305" s="179"/>
      <c r="K305" s="179"/>
      <c r="L305" s="179"/>
      <c r="M305" s="179"/>
      <c r="N305" s="179"/>
      <c r="O305" s="179"/>
    </row>
    <row r="306" spans="1:15" ht="25.5" x14ac:dyDescent="0.2">
      <c r="A306" s="182" t="s">
        <v>0</v>
      </c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</row>
    <row r="307" spans="1:15" ht="25.5" x14ac:dyDescent="0.2">
      <c r="A307" s="182" t="s">
        <v>311</v>
      </c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</row>
    <row r="308" spans="1:15" ht="25.5" x14ac:dyDescent="0.2">
      <c r="A308" s="182" t="s">
        <v>2</v>
      </c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</row>
    <row r="309" spans="1:15" ht="24" x14ac:dyDescent="0.2">
      <c r="A309" s="177" t="s">
        <v>806</v>
      </c>
      <c r="B309" s="177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</row>
    <row r="310" spans="1:15" ht="21" x14ac:dyDescent="0.2">
      <c r="C310" s="178" t="s">
        <v>807</v>
      </c>
      <c r="D310" s="178"/>
      <c r="E310" s="178"/>
      <c r="F310" s="178"/>
      <c r="G310" s="178"/>
      <c r="H310" s="178"/>
      <c r="I310" s="178"/>
      <c r="J310" s="178"/>
      <c r="K310" s="178"/>
      <c r="L310" s="178"/>
      <c r="M310" s="178"/>
      <c r="O310" s="41" t="s">
        <v>327</v>
      </c>
    </row>
    <row r="311" spans="1:15" ht="21" x14ac:dyDescent="0.2">
      <c r="A311" s="41" t="s">
        <v>808</v>
      </c>
      <c r="C311" s="42" t="s">
        <v>13</v>
      </c>
      <c r="D311" s="43"/>
      <c r="E311" s="42" t="s">
        <v>809</v>
      </c>
      <c r="F311" s="43"/>
      <c r="G311" s="42" t="s">
        <v>810</v>
      </c>
      <c r="H311" s="43"/>
      <c r="I311" s="42" t="s">
        <v>811</v>
      </c>
      <c r="J311" s="43"/>
      <c r="K311" s="42" t="s">
        <v>812</v>
      </c>
      <c r="L311" s="43"/>
      <c r="M311" s="42" t="s">
        <v>813</v>
      </c>
      <c r="O311" s="42" t="s">
        <v>813</v>
      </c>
    </row>
    <row r="312" spans="1:15" ht="18.75" x14ac:dyDescent="0.2">
      <c r="A312" s="46" t="s">
        <v>815</v>
      </c>
      <c r="C312" s="34"/>
      <c r="D312" s="34"/>
      <c r="E312" s="34">
        <f>E304</f>
        <v>0</v>
      </c>
      <c r="F312" s="34"/>
      <c r="G312" s="34">
        <f>G304</f>
        <v>918730375342</v>
      </c>
      <c r="H312" s="34"/>
      <c r="I312" s="34">
        <f>I304</f>
        <v>236536750</v>
      </c>
      <c r="J312" s="34"/>
      <c r="K312" s="34">
        <f>K304</f>
        <v>6339839880</v>
      </c>
      <c r="L312" s="34"/>
      <c r="M312" s="34">
        <f>M304</f>
        <v>-124332335502</v>
      </c>
      <c r="O312" s="34">
        <f>O304</f>
        <v>86431353518</v>
      </c>
    </row>
    <row r="313" spans="1:15" ht="18.75" x14ac:dyDescent="0.2">
      <c r="A313" s="45" t="s">
        <v>529</v>
      </c>
      <c r="C313" s="34">
        <v>0</v>
      </c>
      <c r="D313" s="34"/>
      <c r="E313" s="34">
        <v>0</v>
      </c>
      <c r="F313" s="34"/>
      <c r="G313" s="34">
        <v>0</v>
      </c>
      <c r="H313" s="34"/>
      <c r="I313" s="34">
        <v>0</v>
      </c>
      <c r="J313" s="34"/>
      <c r="K313" s="34">
        <v>0</v>
      </c>
      <c r="L313" s="34"/>
      <c r="M313" s="34">
        <v>0</v>
      </c>
      <c r="O313" s="34">
        <v>-320481880</v>
      </c>
    </row>
    <row r="314" spans="1:15" ht="18.75" x14ac:dyDescent="0.2">
      <c r="A314" s="45" t="s">
        <v>530</v>
      </c>
      <c r="C314" s="34">
        <v>0</v>
      </c>
      <c r="D314" s="34"/>
      <c r="E314" s="34">
        <v>0</v>
      </c>
      <c r="F314" s="34"/>
      <c r="G314" s="34">
        <v>0</v>
      </c>
      <c r="H314" s="34"/>
      <c r="I314" s="34">
        <v>0</v>
      </c>
      <c r="J314" s="34"/>
      <c r="K314" s="34">
        <v>0</v>
      </c>
      <c r="L314" s="34"/>
      <c r="M314" s="34">
        <v>0</v>
      </c>
      <c r="O314" s="34">
        <v>-52702045</v>
      </c>
    </row>
    <row r="315" spans="1:15" ht="18.75" x14ac:dyDescent="0.2">
      <c r="A315" s="45" t="s">
        <v>531</v>
      </c>
      <c r="C315" s="34">
        <v>0</v>
      </c>
      <c r="D315" s="34"/>
      <c r="E315" s="34">
        <v>0</v>
      </c>
      <c r="F315" s="34"/>
      <c r="G315" s="34">
        <v>0</v>
      </c>
      <c r="H315" s="34"/>
      <c r="I315" s="34">
        <v>0</v>
      </c>
      <c r="J315" s="34"/>
      <c r="K315" s="34">
        <v>0</v>
      </c>
      <c r="L315" s="34"/>
      <c r="M315" s="34">
        <v>0</v>
      </c>
      <c r="O315" s="34">
        <v>-25033422</v>
      </c>
    </row>
    <row r="316" spans="1:15" ht="18.75" x14ac:dyDescent="0.2">
      <c r="A316" s="45" t="s">
        <v>532</v>
      </c>
      <c r="C316" s="34">
        <v>0</v>
      </c>
      <c r="D316" s="34"/>
      <c r="E316" s="34">
        <v>0</v>
      </c>
      <c r="F316" s="34"/>
      <c r="G316" s="34">
        <v>0</v>
      </c>
      <c r="H316" s="34"/>
      <c r="I316" s="34">
        <v>0</v>
      </c>
      <c r="J316" s="34"/>
      <c r="K316" s="34">
        <v>0</v>
      </c>
      <c r="L316" s="34"/>
      <c r="M316" s="34">
        <v>0</v>
      </c>
      <c r="O316" s="34">
        <v>-422925702</v>
      </c>
    </row>
    <row r="317" spans="1:15" ht="18.75" x14ac:dyDescent="0.2">
      <c r="A317" s="45" t="s">
        <v>533</v>
      </c>
      <c r="C317" s="34">
        <v>0</v>
      </c>
      <c r="D317" s="34"/>
      <c r="E317" s="34">
        <v>0</v>
      </c>
      <c r="F317" s="34"/>
      <c r="G317" s="34">
        <v>0</v>
      </c>
      <c r="H317" s="34"/>
      <c r="I317" s="34">
        <v>0</v>
      </c>
      <c r="J317" s="34"/>
      <c r="K317" s="34">
        <v>20500</v>
      </c>
      <c r="L317" s="34"/>
      <c r="M317" s="34">
        <v>0</v>
      </c>
      <c r="O317" s="34">
        <v>90495150</v>
      </c>
    </row>
    <row r="318" spans="1:15" ht="18.75" x14ac:dyDescent="0.2">
      <c r="A318" s="45" t="s">
        <v>534</v>
      </c>
      <c r="C318" s="34">
        <v>0</v>
      </c>
      <c r="D318" s="34"/>
      <c r="E318" s="34">
        <v>0</v>
      </c>
      <c r="F318" s="34"/>
      <c r="G318" s="34">
        <v>0</v>
      </c>
      <c r="H318" s="34"/>
      <c r="I318" s="34">
        <v>0</v>
      </c>
      <c r="J318" s="34"/>
      <c r="K318" s="34">
        <v>0</v>
      </c>
      <c r="L318" s="34"/>
      <c r="M318" s="34">
        <v>0</v>
      </c>
      <c r="O318" s="34">
        <v>93883819</v>
      </c>
    </row>
    <row r="319" spans="1:15" ht="18.75" x14ac:dyDescent="0.2">
      <c r="A319" s="45" t="s">
        <v>535</v>
      </c>
      <c r="C319" s="34">
        <v>0</v>
      </c>
      <c r="D319" s="34"/>
      <c r="E319" s="34">
        <v>0</v>
      </c>
      <c r="F319" s="34"/>
      <c r="G319" s="34">
        <v>0</v>
      </c>
      <c r="H319" s="34"/>
      <c r="I319" s="34">
        <v>0</v>
      </c>
      <c r="J319" s="34"/>
      <c r="K319" s="34">
        <v>0</v>
      </c>
      <c r="L319" s="34"/>
      <c r="M319" s="34">
        <v>0</v>
      </c>
      <c r="O319" s="34">
        <v>-2933623</v>
      </c>
    </row>
    <row r="320" spans="1:15" ht="18.75" x14ac:dyDescent="0.2">
      <c r="A320" s="45" t="s">
        <v>536</v>
      </c>
      <c r="C320" s="34">
        <v>0</v>
      </c>
      <c r="D320" s="34"/>
      <c r="E320" s="34">
        <v>0</v>
      </c>
      <c r="F320" s="34"/>
      <c r="G320" s="34">
        <v>0</v>
      </c>
      <c r="H320" s="34"/>
      <c r="I320" s="34">
        <v>0</v>
      </c>
      <c r="J320" s="34"/>
      <c r="K320" s="34">
        <v>0</v>
      </c>
      <c r="L320" s="34"/>
      <c r="M320" s="34">
        <v>0</v>
      </c>
      <c r="O320" s="34">
        <v>29992275</v>
      </c>
    </row>
    <row r="321" spans="1:15" ht="18.75" x14ac:dyDescent="0.2">
      <c r="A321" s="45" t="s">
        <v>537</v>
      </c>
      <c r="C321" s="34">
        <v>0</v>
      </c>
      <c r="D321" s="34"/>
      <c r="E321" s="34">
        <v>0</v>
      </c>
      <c r="F321" s="34"/>
      <c r="G321" s="34">
        <v>0</v>
      </c>
      <c r="H321" s="34"/>
      <c r="I321" s="34">
        <v>0</v>
      </c>
      <c r="J321" s="34"/>
      <c r="K321" s="34">
        <v>0</v>
      </c>
      <c r="L321" s="34"/>
      <c r="M321" s="34">
        <v>0</v>
      </c>
      <c r="O321" s="34">
        <v>-569853225</v>
      </c>
    </row>
    <row r="322" spans="1:15" ht="18.75" x14ac:dyDescent="0.2">
      <c r="A322" s="45" t="s">
        <v>538</v>
      </c>
      <c r="C322" s="34">
        <v>0</v>
      </c>
      <c r="D322" s="34"/>
      <c r="E322" s="34">
        <v>0</v>
      </c>
      <c r="F322" s="34"/>
      <c r="G322" s="34">
        <v>0</v>
      </c>
      <c r="H322" s="34"/>
      <c r="I322" s="34">
        <v>0</v>
      </c>
      <c r="J322" s="34"/>
      <c r="K322" s="34">
        <v>38907030</v>
      </c>
      <c r="L322" s="34"/>
      <c r="M322" s="34">
        <v>0</v>
      </c>
      <c r="O322" s="34">
        <v>132569586</v>
      </c>
    </row>
    <row r="323" spans="1:15" ht="18.75" x14ac:dyDescent="0.2">
      <c r="A323" s="45" t="s">
        <v>539</v>
      </c>
      <c r="C323" s="34">
        <v>0</v>
      </c>
      <c r="D323" s="34"/>
      <c r="E323" s="34">
        <v>0</v>
      </c>
      <c r="F323" s="34"/>
      <c r="G323" s="34">
        <v>0</v>
      </c>
      <c r="H323" s="34"/>
      <c r="I323" s="34">
        <v>0</v>
      </c>
      <c r="J323" s="34"/>
      <c r="K323" s="34">
        <v>21773340</v>
      </c>
      <c r="L323" s="34"/>
      <c r="M323" s="34">
        <v>0</v>
      </c>
      <c r="O323" s="34">
        <v>486272081</v>
      </c>
    </row>
    <row r="324" spans="1:15" ht="18.75" x14ac:dyDescent="0.2">
      <c r="A324" s="45" t="s">
        <v>540</v>
      </c>
      <c r="C324" s="34">
        <v>0</v>
      </c>
      <c r="D324" s="34"/>
      <c r="E324" s="34">
        <v>0</v>
      </c>
      <c r="F324" s="34"/>
      <c r="G324" s="34">
        <v>0</v>
      </c>
      <c r="H324" s="34"/>
      <c r="I324" s="34">
        <v>0</v>
      </c>
      <c r="J324" s="34"/>
      <c r="K324" s="34">
        <v>29950</v>
      </c>
      <c r="L324" s="34"/>
      <c r="M324" s="34">
        <v>0</v>
      </c>
      <c r="O324" s="34">
        <v>20693469</v>
      </c>
    </row>
    <row r="325" spans="1:15" ht="18.75" x14ac:dyDescent="0.2">
      <c r="A325" s="45" t="s">
        <v>541</v>
      </c>
      <c r="C325" s="34">
        <v>0</v>
      </c>
      <c r="D325" s="34"/>
      <c r="E325" s="34">
        <v>0</v>
      </c>
      <c r="F325" s="34"/>
      <c r="G325" s="34">
        <v>0</v>
      </c>
      <c r="H325" s="34"/>
      <c r="I325" s="34">
        <v>0</v>
      </c>
      <c r="J325" s="34"/>
      <c r="K325" s="34">
        <v>636020</v>
      </c>
      <c r="L325" s="34"/>
      <c r="M325" s="34">
        <v>0</v>
      </c>
      <c r="O325" s="34">
        <v>37436345</v>
      </c>
    </row>
    <row r="326" spans="1:15" ht="18.75" x14ac:dyDescent="0.2">
      <c r="A326" s="45" t="s">
        <v>542</v>
      </c>
      <c r="C326" s="34">
        <v>0</v>
      </c>
      <c r="D326" s="34"/>
      <c r="E326" s="34">
        <v>0</v>
      </c>
      <c r="F326" s="34"/>
      <c r="G326" s="34">
        <v>0</v>
      </c>
      <c r="H326" s="34"/>
      <c r="I326" s="34">
        <v>0</v>
      </c>
      <c r="J326" s="34"/>
      <c r="K326" s="34">
        <v>0</v>
      </c>
      <c r="L326" s="34"/>
      <c r="M326" s="34">
        <v>0</v>
      </c>
      <c r="O326" s="34">
        <v>61544149</v>
      </c>
    </row>
    <row r="327" spans="1:15" ht="18.75" x14ac:dyDescent="0.2">
      <c r="A327" s="45" t="s">
        <v>543</v>
      </c>
      <c r="C327" s="34">
        <v>0</v>
      </c>
      <c r="D327" s="34"/>
      <c r="E327" s="34">
        <v>0</v>
      </c>
      <c r="F327" s="34"/>
      <c r="G327" s="34">
        <v>0</v>
      </c>
      <c r="H327" s="34"/>
      <c r="I327" s="34">
        <v>0</v>
      </c>
      <c r="J327" s="34"/>
      <c r="K327" s="34">
        <v>0</v>
      </c>
      <c r="L327" s="34"/>
      <c r="M327" s="34">
        <v>0</v>
      </c>
      <c r="O327" s="34">
        <v>980748</v>
      </c>
    </row>
    <row r="328" spans="1:15" ht="18.75" x14ac:dyDescent="0.2">
      <c r="A328" s="45" t="s">
        <v>544</v>
      </c>
      <c r="C328" s="34">
        <v>0</v>
      </c>
      <c r="D328" s="34"/>
      <c r="E328" s="34">
        <v>0</v>
      </c>
      <c r="F328" s="34"/>
      <c r="G328" s="34">
        <v>0</v>
      </c>
      <c r="H328" s="34"/>
      <c r="I328" s="34">
        <v>0</v>
      </c>
      <c r="J328" s="34"/>
      <c r="K328" s="34">
        <v>0</v>
      </c>
      <c r="L328" s="34"/>
      <c r="M328" s="34">
        <v>0</v>
      </c>
      <c r="O328" s="34">
        <v>36536756</v>
      </c>
    </row>
    <row r="329" spans="1:15" ht="18.75" x14ac:dyDescent="0.2">
      <c r="A329" s="45" t="s">
        <v>545</v>
      </c>
      <c r="C329" s="34">
        <v>0</v>
      </c>
      <c r="D329" s="34"/>
      <c r="E329" s="34">
        <v>0</v>
      </c>
      <c r="F329" s="34"/>
      <c r="G329" s="34">
        <v>0</v>
      </c>
      <c r="H329" s="34"/>
      <c r="I329" s="34">
        <v>0</v>
      </c>
      <c r="J329" s="34"/>
      <c r="K329" s="34">
        <v>0</v>
      </c>
      <c r="L329" s="34"/>
      <c r="M329" s="34">
        <v>0</v>
      </c>
      <c r="O329" s="34">
        <v>534819068</v>
      </c>
    </row>
    <row r="330" spans="1:15" ht="18.75" x14ac:dyDescent="0.2">
      <c r="A330" s="45" t="s">
        <v>546</v>
      </c>
      <c r="C330" s="34">
        <v>0</v>
      </c>
      <c r="D330" s="34"/>
      <c r="E330" s="34">
        <v>0</v>
      </c>
      <c r="F330" s="34"/>
      <c r="G330" s="34">
        <v>0</v>
      </c>
      <c r="H330" s="34"/>
      <c r="I330" s="34">
        <v>0</v>
      </c>
      <c r="J330" s="34"/>
      <c r="K330" s="34">
        <v>0</v>
      </c>
      <c r="L330" s="34"/>
      <c r="M330" s="34">
        <v>0</v>
      </c>
      <c r="O330" s="34">
        <v>79661327</v>
      </c>
    </row>
    <row r="331" spans="1:15" ht="18.75" x14ac:dyDescent="0.2">
      <c r="A331" s="45" t="s">
        <v>547</v>
      </c>
      <c r="C331" s="34">
        <v>0</v>
      </c>
      <c r="D331" s="34"/>
      <c r="E331" s="34">
        <v>0</v>
      </c>
      <c r="F331" s="34"/>
      <c r="G331" s="34">
        <v>0</v>
      </c>
      <c r="H331" s="34"/>
      <c r="I331" s="34">
        <v>0</v>
      </c>
      <c r="J331" s="34"/>
      <c r="K331" s="34">
        <v>0</v>
      </c>
      <c r="L331" s="34"/>
      <c r="M331" s="34">
        <v>0</v>
      </c>
      <c r="O331" s="34">
        <v>17035613</v>
      </c>
    </row>
    <row r="332" spans="1:15" ht="18.75" x14ac:dyDescent="0.2">
      <c r="A332" s="45" t="s">
        <v>548</v>
      </c>
      <c r="C332" s="34">
        <v>0</v>
      </c>
      <c r="D332" s="34"/>
      <c r="E332" s="34">
        <v>0</v>
      </c>
      <c r="F332" s="34"/>
      <c r="G332" s="34">
        <v>0</v>
      </c>
      <c r="H332" s="34"/>
      <c r="I332" s="34">
        <v>0</v>
      </c>
      <c r="J332" s="34"/>
      <c r="K332" s="34">
        <v>0</v>
      </c>
      <c r="L332" s="34"/>
      <c r="M332" s="34">
        <v>0</v>
      </c>
      <c r="O332" s="34">
        <v>20994593</v>
      </c>
    </row>
    <row r="333" spans="1:15" ht="18.75" x14ac:dyDescent="0.2">
      <c r="A333" s="45" t="s">
        <v>549</v>
      </c>
      <c r="C333" s="34">
        <v>0</v>
      </c>
      <c r="D333" s="34"/>
      <c r="E333" s="34">
        <v>0</v>
      </c>
      <c r="F333" s="34"/>
      <c r="G333" s="34">
        <v>0</v>
      </c>
      <c r="H333" s="34"/>
      <c r="I333" s="34">
        <v>0</v>
      </c>
      <c r="J333" s="34"/>
      <c r="K333" s="34">
        <v>0</v>
      </c>
      <c r="L333" s="34"/>
      <c r="M333" s="34">
        <v>0</v>
      </c>
      <c r="O333" s="34">
        <v>639836</v>
      </c>
    </row>
    <row r="334" spans="1:15" ht="18.75" x14ac:dyDescent="0.2">
      <c r="A334" s="45" t="s">
        <v>550</v>
      </c>
      <c r="C334" s="34">
        <v>0</v>
      </c>
      <c r="D334" s="34"/>
      <c r="E334" s="34">
        <v>0</v>
      </c>
      <c r="F334" s="34"/>
      <c r="G334" s="34">
        <v>0</v>
      </c>
      <c r="H334" s="34"/>
      <c r="I334" s="34">
        <v>0</v>
      </c>
      <c r="J334" s="34"/>
      <c r="K334" s="34">
        <v>0</v>
      </c>
      <c r="L334" s="34"/>
      <c r="M334" s="34">
        <v>0</v>
      </c>
      <c r="O334" s="34">
        <v>67752550</v>
      </c>
    </row>
    <row r="335" spans="1:15" ht="18.75" x14ac:dyDescent="0.2">
      <c r="A335" s="45" t="s">
        <v>551</v>
      </c>
      <c r="C335" s="34">
        <v>0</v>
      </c>
      <c r="D335" s="34"/>
      <c r="E335" s="34">
        <v>0</v>
      </c>
      <c r="F335" s="34"/>
      <c r="G335" s="34">
        <v>0</v>
      </c>
      <c r="H335" s="34"/>
      <c r="I335" s="34">
        <v>0</v>
      </c>
      <c r="J335" s="34"/>
      <c r="K335" s="34">
        <v>0</v>
      </c>
      <c r="L335" s="34"/>
      <c r="M335" s="34">
        <v>0</v>
      </c>
      <c r="O335" s="34">
        <v>3599073</v>
      </c>
    </row>
    <row r="336" spans="1:15" ht="18.75" x14ac:dyDescent="0.2">
      <c r="A336" s="45" t="s">
        <v>552</v>
      </c>
      <c r="C336" s="34">
        <v>0</v>
      </c>
      <c r="D336" s="34"/>
      <c r="E336" s="34">
        <v>0</v>
      </c>
      <c r="F336" s="34"/>
      <c r="G336" s="34">
        <v>0</v>
      </c>
      <c r="H336" s="34"/>
      <c r="I336" s="34">
        <v>0</v>
      </c>
      <c r="J336" s="34"/>
      <c r="K336" s="34">
        <v>0</v>
      </c>
      <c r="L336" s="34"/>
      <c r="M336" s="34">
        <v>0</v>
      </c>
      <c r="O336" s="34">
        <v>-7841980</v>
      </c>
    </row>
    <row r="337" spans="1:15" ht="18.75" x14ac:dyDescent="0.2">
      <c r="A337" s="45" t="s">
        <v>553</v>
      </c>
      <c r="C337" s="34">
        <v>0</v>
      </c>
      <c r="D337" s="34"/>
      <c r="E337" s="34">
        <v>0</v>
      </c>
      <c r="F337" s="34"/>
      <c r="G337" s="34">
        <v>0</v>
      </c>
      <c r="H337" s="34"/>
      <c r="I337" s="34">
        <v>0</v>
      </c>
      <c r="J337" s="34"/>
      <c r="K337" s="34">
        <v>0</v>
      </c>
      <c r="L337" s="34"/>
      <c r="M337" s="34">
        <v>0</v>
      </c>
      <c r="O337" s="34">
        <v>-157032977</v>
      </c>
    </row>
    <row r="338" spans="1:15" ht="18.75" x14ac:dyDescent="0.2">
      <c r="A338" s="45" t="s">
        <v>554</v>
      </c>
      <c r="C338" s="34">
        <v>0</v>
      </c>
      <c r="D338" s="34"/>
      <c r="E338" s="34">
        <v>0</v>
      </c>
      <c r="F338" s="34"/>
      <c r="G338" s="34">
        <v>0</v>
      </c>
      <c r="H338" s="34"/>
      <c r="I338" s="34">
        <v>0</v>
      </c>
      <c r="J338" s="34"/>
      <c r="K338" s="34">
        <v>6519508</v>
      </c>
      <c r="L338" s="34"/>
      <c r="M338" s="34">
        <v>0</v>
      </c>
      <c r="O338" s="34">
        <v>120578179</v>
      </c>
    </row>
    <row r="339" spans="1:15" ht="18.75" x14ac:dyDescent="0.2">
      <c r="A339" s="45" t="s">
        <v>555</v>
      </c>
      <c r="C339" s="34">
        <v>0</v>
      </c>
      <c r="D339" s="34"/>
      <c r="E339" s="34">
        <v>0</v>
      </c>
      <c r="F339" s="34"/>
      <c r="G339" s="34">
        <v>0</v>
      </c>
      <c r="H339" s="34"/>
      <c r="I339" s="34">
        <v>0</v>
      </c>
      <c r="J339" s="34"/>
      <c r="K339" s="34">
        <v>0</v>
      </c>
      <c r="L339" s="34"/>
      <c r="M339" s="34">
        <v>0</v>
      </c>
      <c r="O339" s="34">
        <v>1818800</v>
      </c>
    </row>
    <row r="340" spans="1:15" ht="18.75" x14ac:dyDescent="0.2">
      <c r="A340" s="45" t="s">
        <v>556</v>
      </c>
      <c r="C340" s="34">
        <v>0</v>
      </c>
      <c r="D340" s="34"/>
      <c r="E340" s="34">
        <v>0</v>
      </c>
      <c r="F340" s="34"/>
      <c r="G340" s="34">
        <v>0</v>
      </c>
      <c r="H340" s="34"/>
      <c r="I340" s="34">
        <v>0</v>
      </c>
      <c r="J340" s="34"/>
      <c r="K340" s="34">
        <v>0</v>
      </c>
      <c r="L340" s="34"/>
      <c r="M340" s="34">
        <v>0</v>
      </c>
      <c r="O340" s="34">
        <v>54811108</v>
      </c>
    </row>
    <row r="341" spans="1:15" ht="18.75" x14ac:dyDescent="0.2">
      <c r="A341" s="45" t="s">
        <v>557</v>
      </c>
      <c r="C341" s="34">
        <v>0</v>
      </c>
      <c r="D341" s="34"/>
      <c r="E341" s="34">
        <v>0</v>
      </c>
      <c r="F341" s="34"/>
      <c r="G341" s="34">
        <v>0</v>
      </c>
      <c r="H341" s="34"/>
      <c r="I341" s="34">
        <v>0</v>
      </c>
      <c r="J341" s="34"/>
      <c r="K341" s="34">
        <v>0</v>
      </c>
      <c r="L341" s="34"/>
      <c r="M341" s="34">
        <v>0</v>
      </c>
      <c r="O341" s="34">
        <v>208473878</v>
      </c>
    </row>
    <row r="342" spans="1:15" ht="18.75" x14ac:dyDescent="0.2">
      <c r="A342" s="45" t="s">
        <v>558</v>
      </c>
      <c r="C342" s="34">
        <v>0</v>
      </c>
      <c r="D342" s="34"/>
      <c r="E342" s="34">
        <v>0</v>
      </c>
      <c r="F342" s="34"/>
      <c r="G342" s="34">
        <v>0</v>
      </c>
      <c r="H342" s="34"/>
      <c r="I342" s="34">
        <v>0</v>
      </c>
      <c r="J342" s="34"/>
      <c r="K342" s="34">
        <v>112496</v>
      </c>
      <c r="L342" s="34"/>
      <c r="M342" s="34">
        <v>0</v>
      </c>
      <c r="O342" s="34">
        <v>-351790</v>
      </c>
    </row>
    <row r="343" spans="1:15" ht="18.75" x14ac:dyDescent="0.2">
      <c r="A343" s="45" t="s">
        <v>559</v>
      </c>
      <c r="C343" s="34">
        <v>0</v>
      </c>
      <c r="D343" s="34"/>
      <c r="E343" s="34">
        <v>0</v>
      </c>
      <c r="F343" s="34"/>
      <c r="G343" s="34">
        <v>0</v>
      </c>
      <c r="H343" s="34"/>
      <c r="I343" s="34">
        <v>0</v>
      </c>
      <c r="J343" s="34"/>
      <c r="K343" s="34">
        <v>0</v>
      </c>
      <c r="L343" s="34"/>
      <c r="M343" s="34">
        <v>0</v>
      </c>
      <c r="O343" s="34">
        <v>52766409</v>
      </c>
    </row>
    <row r="344" spans="1:15" ht="18.75" x14ac:dyDescent="0.2">
      <c r="A344" s="45" t="s">
        <v>560</v>
      </c>
      <c r="C344" s="34">
        <v>0</v>
      </c>
      <c r="D344" s="34"/>
      <c r="E344" s="34">
        <v>0</v>
      </c>
      <c r="F344" s="34"/>
      <c r="G344" s="34">
        <v>0</v>
      </c>
      <c r="H344" s="34"/>
      <c r="I344" s="34">
        <v>0</v>
      </c>
      <c r="J344" s="34"/>
      <c r="K344" s="34">
        <v>0</v>
      </c>
      <c r="L344" s="34"/>
      <c r="M344" s="34">
        <v>0</v>
      </c>
      <c r="O344" s="34">
        <v>-454752800</v>
      </c>
    </row>
    <row r="345" spans="1:15" ht="18.75" x14ac:dyDescent="0.2">
      <c r="A345" s="45" t="s">
        <v>561</v>
      </c>
      <c r="C345" s="34">
        <v>0</v>
      </c>
      <c r="D345" s="34"/>
      <c r="E345" s="34">
        <v>0</v>
      </c>
      <c r="F345" s="34"/>
      <c r="G345" s="34">
        <v>0</v>
      </c>
      <c r="H345" s="34"/>
      <c r="I345" s="34">
        <v>0</v>
      </c>
      <c r="J345" s="34"/>
      <c r="K345" s="34">
        <v>2532230</v>
      </c>
      <c r="L345" s="34"/>
      <c r="M345" s="34">
        <v>0</v>
      </c>
      <c r="O345" s="34">
        <v>9745918</v>
      </c>
    </row>
    <row r="346" spans="1:15" ht="18.75" x14ac:dyDescent="0.2">
      <c r="A346" s="45" t="s">
        <v>562</v>
      </c>
      <c r="C346" s="34">
        <v>0</v>
      </c>
      <c r="D346" s="34"/>
      <c r="E346" s="34">
        <v>0</v>
      </c>
      <c r="F346" s="34"/>
      <c r="G346" s="34">
        <v>0</v>
      </c>
      <c r="H346" s="34"/>
      <c r="I346" s="34">
        <v>0</v>
      </c>
      <c r="J346" s="34"/>
      <c r="K346" s="34">
        <v>777216</v>
      </c>
      <c r="L346" s="34"/>
      <c r="M346" s="34">
        <v>0</v>
      </c>
      <c r="O346" s="34">
        <v>30928449</v>
      </c>
    </row>
    <row r="347" spans="1:15" ht="18.75" x14ac:dyDescent="0.2">
      <c r="A347" s="45" t="s">
        <v>563</v>
      </c>
      <c r="C347" s="34">
        <v>0</v>
      </c>
      <c r="D347" s="34"/>
      <c r="E347" s="34">
        <v>0</v>
      </c>
      <c r="F347" s="34"/>
      <c r="G347" s="34">
        <v>0</v>
      </c>
      <c r="H347" s="34"/>
      <c r="I347" s="34">
        <v>0</v>
      </c>
      <c r="J347" s="34"/>
      <c r="K347" s="34">
        <v>0</v>
      </c>
      <c r="L347" s="34"/>
      <c r="M347" s="34">
        <v>0</v>
      </c>
      <c r="O347" s="34">
        <v>96876</v>
      </c>
    </row>
    <row r="348" spans="1:15" ht="18.75" x14ac:dyDescent="0.2">
      <c r="A348" s="45" t="s">
        <v>564</v>
      </c>
      <c r="C348" s="34">
        <v>0</v>
      </c>
      <c r="D348" s="34"/>
      <c r="E348" s="34">
        <v>0</v>
      </c>
      <c r="F348" s="34"/>
      <c r="G348" s="34">
        <v>0</v>
      </c>
      <c r="H348" s="34"/>
      <c r="I348" s="34">
        <v>0</v>
      </c>
      <c r="J348" s="34"/>
      <c r="K348" s="34">
        <v>0</v>
      </c>
      <c r="L348" s="34"/>
      <c r="M348" s="34">
        <v>0</v>
      </c>
      <c r="O348" s="34">
        <v>1060295</v>
      </c>
    </row>
    <row r="349" spans="1:15" ht="18.75" x14ac:dyDescent="0.2">
      <c r="A349" s="45" t="s">
        <v>565</v>
      </c>
      <c r="C349" s="34">
        <v>0</v>
      </c>
      <c r="D349" s="34"/>
      <c r="E349" s="34">
        <v>0</v>
      </c>
      <c r="F349" s="34"/>
      <c r="G349" s="34">
        <v>0</v>
      </c>
      <c r="H349" s="34"/>
      <c r="I349" s="34">
        <v>0</v>
      </c>
      <c r="J349" s="34"/>
      <c r="K349" s="34">
        <v>0</v>
      </c>
      <c r="L349" s="34"/>
      <c r="M349" s="34">
        <v>0</v>
      </c>
      <c r="O349" s="34">
        <v>-39087608</v>
      </c>
    </row>
    <row r="350" spans="1:15" ht="18.75" x14ac:dyDescent="0.2">
      <c r="A350" s="45" t="s">
        <v>566</v>
      </c>
      <c r="C350" s="34">
        <v>0</v>
      </c>
      <c r="D350" s="34"/>
      <c r="E350" s="34">
        <v>0</v>
      </c>
      <c r="F350" s="34"/>
      <c r="G350" s="34">
        <v>0</v>
      </c>
      <c r="H350" s="34"/>
      <c r="I350" s="34">
        <v>0</v>
      </c>
      <c r="J350" s="34"/>
      <c r="K350" s="34">
        <v>4785000</v>
      </c>
      <c r="L350" s="34"/>
      <c r="M350" s="34">
        <v>0</v>
      </c>
      <c r="O350" s="34">
        <v>-32045690</v>
      </c>
    </row>
    <row r="351" spans="1:15" ht="18.75" x14ac:dyDescent="0.2">
      <c r="A351" s="45" t="s">
        <v>567</v>
      </c>
      <c r="C351" s="34">
        <v>0</v>
      </c>
      <c r="D351" s="34"/>
      <c r="E351" s="34">
        <v>0</v>
      </c>
      <c r="F351" s="34"/>
      <c r="G351" s="34">
        <v>0</v>
      </c>
      <c r="H351" s="34"/>
      <c r="I351" s="34">
        <v>0</v>
      </c>
      <c r="J351" s="34"/>
      <c r="K351" s="34">
        <v>4693000</v>
      </c>
      <c r="L351" s="34"/>
      <c r="M351" s="34">
        <v>0</v>
      </c>
      <c r="O351" s="34">
        <v>6674386</v>
      </c>
    </row>
    <row r="352" spans="1:15" ht="18.75" x14ac:dyDescent="0.2">
      <c r="A352" s="45" t="s">
        <v>568</v>
      </c>
      <c r="C352" s="34">
        <v>0</v>
      </c>
      <c r="D352" s="34"/>
      <c r="E352" s="34">
        <v>0</v>
      </c>
      <c r="F352" s="34"/>
      <c r="G352" s="34">
        <v>0</v>
      </c>
      <c r="H352" s="34"/>
      <c r="I352" s="34">
        <v>0</v>
      </c>
      <c r="J352" s="34"/>
      <c r="K352" s="34">
        <v>6990000</v>
      </c>
      <c r="L352" s="34"/>
      <c r="M352" s="34">
        <v>0</v>
      </c>
      <c r="O352" s="34">
        <v>138482382</v>
      </c>
    </row>
    <row r="353" spans="1:15" ht="18.75" x14ac:dyDescent="0.2">
      <c r="A353" s="45" t="s">
        <v>569</v>
      </c>
      <c r="C353" s="34">
        <v>0</v>
      </c>
      <c r="D353" s="34"/>
      <c r="E353" s="34">
        <v>0</v>
      </c>
      <c r="F353" s="34"/>
      <c r="G353" s="34">
        <v>0</v>
      </c>
      <c r="H353" s="34"/>
      <c r="I353" s="34">
        <v>0</v>
      </c>
      <c r="J353" s="34"/>
      <c r="K353" s="34">
        <v>12463000</v>
      </c>
      <c r="L353" s="34"/>
      <c r="M353" s="34">
        <v>0</v>
      </c>
      <c r="O353" s="34">
        <v>-22595148</v>
      </c>
    </row>
    <row r="354" spans="1:15" ht="18.75" x14ac:dyDescent="0.2">
      <c r="A354" s="45" t="s">
        <v>570</v>
      </c>
      <c r="C354" s="34">
        <v>0</v>
      </c>
      <c r="D354" s="34"/>
      <c r="E354" s="34">
        <v>0</v>
      </c>
      <c r="F354" s="34"/>
      <c r="G354" s="34">
        <v>0</v>
      </c>
      <c r="H354" s="34"/>
      <c r="I354" s="34">
        <v>0</v>
      </c>
      <c r="J354" s="34"/>
      <c r="K354" s="34">
        <v>323460000</v>
      </c>
      <c r="L354" s="34"/>
      <c r="M354" s="34">
        <v>0</v>
      </c>
      <c r="O354" s="34">
        <v>718985085</v>
      </c>
    </row>
    <row r="355" spans="1:15" ht="18.75" x14ac:dyDescent="0.2">
      <c r="A355" s="45" t="s">
        <v>571</v>
      </c>
      <c r="C355" s="34">
        <v>0</v>
      </c>
      <c r="D355" s="34"/>
      <c r="E355" s="34">
        <v>0</v>
      </c>
      <c r="F355" s="34"/>
      <c r="G355" s="34">
        <v>0</v>
      </c>
      <c r="H355" s="34"/>
      <c r="I355" s="34">
        <v>0</v>
      </c>
      <c r="J355" s="34"/>
      <c r="K355" s="34">
        <v>62218000</v>
      </c>
      <c r="L355" s="34"/>
      <c r="M355" s="34">
        <v>0</v>
      </c>
      <c r="O355" s="34">
        <v>-889278886</v>
      </c>
    </row>
    <row r="356" spans="1:15" ht="18.75" x14ac:dyDescent="0.2">
      <c r="A356" s="45" t="s">
        <v>572</v>
      </c>
      <c r="C356" s="34">
        <v>0</v>
      </c>
      <c r="D356" s="34"/>
      <c r="E356" s="34">
        <v>0</v>
      </c>
      <c r="F356" s="34"/>
      <c r="G356" s="34">
        <v>0</v>
      </c>
      <c r="H356" s="34"/>
      <c r="I356" s="34">
        <v>0</v>
      </c>
      <c r="J356" s="34"/>
      <c r="K356" s="34">
        <v>0</v>
      </c>
      <c r="L356" s="34"/>
      <c r="M356" s="34">
        <v>0</v>
      </c>
      <c r="O356" s="34">
        <v>837526145</v>
      </c>
    </row>
    <row r="357" spans="1:15" ht="18.75" x14ac:dyDescent="0.2">
      <c r="A357" s="45" t="s">
        <v>573</v>
      </c>
      <c r="C357" s="34">
        <v>0</v>
      </c>
      <c r="D357" s="34"/>
      <c r="E357" s="34">
        <v>0</v>
      </c>
      <c r="F357" s="34"/>
      <c r="G357" s="34">
        <v>0</v>
      </c>
      <c r="H357" s="34"/>
      <c r="I357" s="34">
        <v>0</v>
      </c>
      <c r="J357" s="34"/>
      <c r="K357" s="34">
        <v>336000</v>
      </c>
      <c r="L357" s="34"/>
      <c r="M357" s="34">
        <v>0</v>
      </c>
      <c r="O357" s="34">
        <v>19579155</v>
      </c>
    </row>
    <row r="358" spans="1:15" ht="18.75" x14ac:dyDescent="0.2">
      <c r="A358" s="45" t="s">
        <v>574</v>
      </c>
      <c r="C358" s="34">
        <v>0</v>
      </c>
      <c r="D358" s="34"/>
      <c r="E358" s="34">
        <v>0</v>
      </c>
      <c r="F358" s="34"/>
      <c r="G358" s="34">
        <v>0</v>
      </c>
      <c r="H358" s="34"/>
      <c r="I358" s="34">
        <v>0</v>
      </c>
      <c r="J358" s="34"/>
      <c r="K358" s="34">
        <v>34000</v>
      </c>
      <c r="L358" s="34"/>
      <c r="M358" s="34">
        <v>0</v>
      </c>
      <c r="O358" s="34">
        <v>279651964</v>
      </c>
    </row>
    <row r="359" spans="1:15" ht="18.75" x14ac:dyDescent="0.2">
      <c r="A359" s="45" t="s">
        <v>575</v>
      </c>
      <c r="C359" s="34">
        <v>0</v>
      </c>
      <c r="D359" s="34"/>
      <c r="E359" s="34">
        <v>0</v>
      </c>
      <c r="F359" s="34"/>
      <c r="G359" s="34">
        <v>0</v>
      </c>
      <c r="H359" s="34"/>
      <c r="I359" s="34">
        <v>0</v>
      </c>
      <c r="J359" s="34"/>
      <c r="K359" s="34">
        <v>0</v>
      </c>
      <c r="L359" s="34"/>
      <c r="M359" s="34">
        <v>0</v>
      </c>
      <c r="O359" s="34">
        <v>381041853</v>
      </c>
    </row>
    <row r="360" spans="1:15" ht="18.75" x14ac:dyDescent="0.2">
      <c r="A360" s="45" t="s">
        <v>576</v>
      </c>
      <c r="C360" s="34">
        <v>0</v>
      </c>
      <c r="D360" s="34"/>
      <c r="E360" s="34">
        <v>0</v>
      </c>
      <c r="F360" s="34"/>
      <c r="G360" s="34">
        <v>0</v>
      </c>
      <c r="H360" s="34"/>
      <c r="I360" s="34">
        <v>0</v>
      </c>
      <c r="J360" s="34"/>
      <c r="K360" s="34">
        <v>0</v>
      </c>
      <c r="L360" s="34"/>
      <c r="M360" s="34">
        <v>0</v>
      </c>
      <c r="O360" s="34">
        <v>32595605</v>
      </c>
    </row>
    <row r="361" spans="1:15" ht="18.75" x14ac:dyDescent="0.2">
      <c r="A361" s="45" t="s">
        <v>577</v>
      </c>
      <c r="C361" s="34">
        <v>0</v>
      </c>
      <c r="D361" s="34"/>
      <c r="E361" s="34">
        <v>0</v>
      </c>
      <c r="F361" s="34"/>
      <c r="G361" s="34">
        <v>0</v>
      </c>
      <c r="H361" s="34"/>
      <c r="I361" s="34">
        <v>0</v>
      </c>
      <c r="J361" s="34"/>
      <c r="K361" s="34">
        <v>29368000</v>
      </c>
      <c r="L361" s="34"/>
      <c r="M361" s="34">
        <v>0</v>
      </c>
      <c r="O361" s="34">
        <v>319054300</v>
      </c>
    </row>
    <row r="362" spans="1:15" ht="18.75" x14ac:dyDescent="0.2">
      <c r="A362" s="45" t="s">
        <v>578</v>
      </c>
      <c r="C362" s="34">
        <v>0</v>
      </c>
      <c r="D362" s="34"/>
      <c r="E362" s="34">
        <v>0</v>
      </c>
      <c r="F362" s="34"/>
      <c r="G362" s="34">
        <v>0</v>
      </c>
      <c r="H362" s="34"/>
      <c r="I362" s="34">
        <v>0</v>
      </c>
      <c r="J362" s="34"/>
      <c r="K362" s="34">
        <v>1773000</v>
      </c>
      <c r="L362" s="34"/>
      <c r="M362" s="34">
        <v>0</v>
      </c>
      <c r="O362" s="34">
        <v>39950774</v>
      </c>
    </row>
    <row r="363" spans="1:15" ht="18.75" x14ac:dyDescent="0.2">
      <c r="A363" s="45" t="s">
        <v>579</v>
      </c>
      <c r="C363" s="34">
        <v>0</v>
      </c>
      <c r="D363" s="34"/>
      <c r="E363" s="34">
        <v>0</v>
      </c>
      <c r="F363" s="34"/>
      <c r="G363" s="34">
        <v>0</v>
      </c>
      <c r="H363" s="34"/>
      <c r="I363" s="34">
        <v>0</v>
      </c>
      <c r="J363" s="34"/>
      <c r="K363" s="34">
        <v>0</v>
      </c>
      <c r="L363" s="34"/>
      <c r="M363" s="34">
        <v>0</v>
      </c>
      <c r="O363" s="34">
        <v>3071351860</v>
      </c>
    </row>
    <row r="364" spans="1:15" ht="18.75" x14ac:dyDescent="0.2">
      <c r="A364" s="45" t="s">
        <v>580</v>
      </c>
      <c r="C364" s="34">
        <v>0</v>
      </c>
      <c r="D364" s="34"/>
      <c r="E364" s="34">
        <v>0</v>
      </c>
      <c r="F364" s="34"/>
      <c r="G364" s="34">
        <v>0</v>
      </c>
      <c r="H364" s="34"/>
      <c r="I364" s="34">
        <v>0</v>
      </c>
      <c r="J364" s="34"/>
      <c r="K364" s="34">
        <v>16500</v>
      </c>
      <c r="L364" s="34"/>
      <c r="M364" s="34">
        <v>0</v>
      </c>
      <c r="O364" s="34">
        <v>1725687726</v>
      </c>
    </row>
    <row r="365" spans="1:15" ht="18.75" x14ac:dyDescent="0.2">
      <c r="A365" s="45" t="s">
        <v>581</v>
      </c>
      <c r="C365" s="34">
        <v>0</v>
      </c>
      <c r="D365" s="34"/>
      <c r="E365" s="34">
        <v>0</v>
      </c>
      <c r="F365" s="34"/>
      <c r="G365" s="34">
        <v>0</v>
      </c>
      <c r="H365" s="34"/>
      <c r="I365" s="34">
        <v>0</v>
      </c>
      <c r="J365" s="34"/>
      <c r="K365" s="34">
        <v>0</v>
      </c>
      <c r="L365" s="34"/>
      <c r="M365" s="34">
        <v>0</v>
      </c>
      <c r="O365" s="34">
        <v>1439629</v>
      </c>
    </row>
    <row r="366" spans="1:15" ht="18.75" x14ac:dyDescent="0.2">
      <c r="A366" s="45" t="s">
        <v>582</v>
      </c>
      <c r="C366" s="34">
        <v>0</v>
      </c>
      <c r="D366" s="34"/>
      <c r="E366" s="34">
        <v>0</v>
      </c>
      <c r="F366" s="34"/>
      <c r="G366" s="34">
        <v>0</v>
      </c>
      <c r="H366" s="34"/>
      <c r="I366" s="34">
        <v>0</v>
      </c>
      <c r="J366" s="34"/>
      <c r="K366" s="34">
        <v>0</v>
      </c>
      <c r="L366" s="34"/>
      <c r="M366" s="34">
        <v>0</v>
      </c>
      <c r="O366" s="34">
        <v>18000</v>
      </c>
    </row>
    <row r="367" spans="1:15" ht="18.75" x14ac:dyDescent="0.2">
      <c r="A367" s="45" t="s">
        <v>583</v>
      </c>
      <c r="C367" s="34">
        <v>0</v>
      </c>
      <c r="D367" s="34"/>
      <c r="E367" s="34">
        <v>0</v>
      </c>
      <c r="F367" s="34"/>
      <c r="G367" s="34">
        <v>0</v>
      </c>
      <c r="H367" s="34"/>
      <c r="I367" s="34">
        <v>0</v>
      </c>
      <c r="J367" s="34"/>
      <c r="K367" s="34">
        <v>0</v>
      </c>
      <c r="L367" s="34"/>
      <c r="M367" s="34">
        <v>0</v>
      </c>
      <c r="O367" s="34">
        <v>32421297</v>
      </c>
    </row>
    <row r="368" spans="1:15" ht="18.75" x14ac:dyDescent="0.2">
      <c r="A368" s="45" t="s">
        <v>584</v>
      </c>
      <c r="C368" s="34">
        <v>0</v>
      </c>
      <c r="D368" s="34"/>
      <c r="E368" s="34">
        <v>0</v>
      </c>
      <c r="F368" s="34"/>
      <c r="G368" s="34">
        <v>0</v>
      </c>
      <c r="H368" s="34"/>
      <c r="I368" s="34">
        <v>0</v>
      </c>
      <c r="J368" s="34"/>
      <c r="K368" s="34">
        <v>0</v>
      </c>
      <c r="L368" s="34"/>
      <c r="M368" s="34">
        <v>0</v>
      </c>
      <c r="O368" s="34">
        <v>4054157</v>
      </c>
    </row>
    <row r="369" spans="1:15" ht="18.75" x14ac:dyDescent="0.2">
      <c r="A369" s="45" t="s">
        <v>585</v>
      </c>
      <c r="C369" s="34">
        <v>0</v>
      </c>
      <c r="D369" s="34"/>
      <c r="E369" s="34">
        <v>0</v>
      </c>
      <c r="F369" s="34"/>
      <c r="G369" s="34">
        <v>0</v>
      </c>
      <c r="H369" s="34"/>
      <c r="I369" s="34">
        <v>0</v>
      </c>
      <c r="J369" s="34"/>
      <c r="K369" s="34">
        <v>255016000</v>
      </c>
      <c r="L369" s="34"/>
      <c r="M369" s="34">
        <v>0</v>
      </c>
      <c r="O369" s="34">
        <v>2364422467</v>
      </c>
    </row>
    <row r="370" spans="1:15" ht="18.75" x14ac:dyDescent="0.2">
      <c r="A370" s="45" t="s">
        <v>586</v>
      </c>
      <c r="C370" s="34">
        <v>0</v>
      </c>
      <c r="D370" s="34"/>
      <c r="E370" s="34">
        <v>0</v>
      </c>
      <c r="F370" s="34"/>
      <c r="G370" s="34">
        <v>0</v>
      </c>
      <c r="H370" s="34"/>
      <c r="I370" s="34">
        <v>0</v>
      </c>
      <c r="J370" s="34"/>
      <c r="K370" s="34">
        <v>2320500</v>
      </c>
      <c r="L370" s="34"/>
      <c r="M370" s="34">
        <v>0</v>
      </c>
      <c r="O370" s="34">
        <v>19833660</v>
      </c>
    </row>
    <row r="371" spans="1:15" ht="18.75" x14ac:dyDescent="0.2">
      <c r="A371" s="45" t="s">
        <v>587</v>
      </c>
      <c r="C371" s="34">
        <v>0</v>
      </c>
      <c r="D371" s="34"/>
      <c r="E371" s="34">
        <v>0</v>
      </c>
      <c r="F371" s="34"/>
      <c r="G371" s="34">
        <v>0</v>
      </c>
      <c r="H371" s="34"/>
      <c r="I371" s="34">
        <v>0</v>
      </c>
      <c r="J371" s="34"/>
      <c r="K371" s="34">
        <v>10998000</v>
      </c>
      <c r="L371" s="34"/>
      <c r="M371" s="34">
        <v>0</v>
      </c>
      <c r="O371" s="34">
        <v>91545102</v>
      </c>
    </row>
    <row r="372" spans="1:15" ht="18.75" x14ac:dyDescent="0.2">
      <c r="A372" s="45" t="s">
        <v>588</v>
      </c>
      <c r="C372" s="34">
        <v>0</v>
      </c>
      <c r="D372" s="34"/>
      <c r="E372" s="34">
        <v>0</v>
      </c>
      <c r="F372" s="34"/>
      <c r="G372" s="34">
        <v>0</v>
      </c>
      <c r="H372" s="34"/>
      <c r="I372" s="34">
        <v>0</v>
      </c>
      <c r="J372" s="34"/>
      <c r="K372" s="34">
        <v>43500500</v>
      </c>
      <c r="L372" s="34"/>
      <c r="M372" s="34">
        <v>0</v>
      </c>
      <c r="O372" s="34">
        <v>351806517</v>
      </c>
    </row>
    <row r="373" spans="1:15" ht="18.75" x14ac:dyDescent="0.2">
      <c r="A373" s="45" t="s">
        <v>589</v>
      </c>
      <c r="C373" s="34">
        <v>0</v>
      </c>
      <c r="D373" s="34"/>
      <c r="E373" s="34">
        <v>0</v>
      </c>
      <c r="F373" s="34"/>
      <c r="G373" s="34">
        <v>0</v>
      </c>
      <c r="H373" s="34"/>
      <c r="I373" s="34">
        <v>0</v>
      </c>
      <c r="J373" s="34"/>
      <c r="K373" s="34">
        <v>72460000</v>
      </c>
      <c r="L373" s="34"/>
      <c r="M373" s="34">
        <v>0</v>
      </c>
      <c r="O373" s="34">
        <v>625891691</v>
      </c>
    </row>
    <row r="374" spans="1:15" ht="18.75" x14ac:dyDescent="0.2">
      <c r="A374" s="45" t="s">
        <v>590</v>
      </c>
      <c r="C374" s="34">
        <v>0</v>
      </c>
      <c r="D374" s="34"/>
      <c r="E374" s="34">
        <v>0</v>
      </c>
      <c r="F374" s="34"/>
      <c r="G374" s="34">
        <v>0</v>
      </c>
      <c r="H374" s="34"/>
      <c r="I374" s="34">
        <v>0</v>
      </c>
      <c r="J374" s="34"/>
      <c r="K374" s="34">
        <v>47652000</v>
      </c>
      <c r="L374" s="34"/>
      <c r="M374" s="34">
        <v>0</v>
      </c>
      <c r="O374" s="34">
        <v>2221885575</v>
      </c>
    </row>
    <row r="375" spans="1:15" ht="18.75" x14ac:dyDescent="0.2">
      <c r="A375" s="45" t="s">
        <v>591</v>
      </c>
      <c r="C375" s="34">
        <v>0</v>
      </c>
      <c r="D375" s="34"/>
      <c r="E375" s="34">
        <v>0</v>
      </c>
      <c r="F375" s="34"/>
      <c r="G375" s="34">
        <v>0</v>
      </c>
      <c r="H375" s="34"/>
      <c r="I375" s="34">
        <v>0</v>
      </c>
      <c r="J375" s="34"/>
      <c r="K375" s="34">
        <v>12000</v>
      </c>
      <c r="L375" s="34"/>
      <c r="M375" s="34">
        <v>0</v>
      </c>
      <c r="O375" s="34">
        <v>697411776</v>
      </c>
    </row>
    <row r="376" spans="1:15" ht="18.75" x14ac:dyDescent="0.2">
      <c r="A376" s="45" t="s">
        <v>592</v>
      </c>
      <c r="C376" s="34">
        <v>0</v>
      </c>
      <c r="D376" s="34"/>
      <c r="E376" s="34">
        <v>0</v>
      </c>
      <c r="F376" s="34"/>
      <c r="G376" s="34">
        <v>0</v>
      </c>
      <c r="H376" s="34"/>
      <c r="I376" s="34">
        <v>0</v>
      </c>
      <c r="J376" s="34"/>
      <c r="K376" s="34">
        <v>8850000</v>
      </c>
      <c r="L376" s="34"/>
      <c r="M376" s="34">
        <v>0</v>
      </c>
      <c r="O376" s="34">
        <v>47539126</v>
      </c>
    </row>
    <row r="377" spans="1:15" ht="18.75" x14ac:dyDescent="0.2">
      <c r="A377" s="45" t="s">
        <v>593</v>
      </c>
      <c r="C377" s="34">
        <v>0</v>
      </c>
      <c r="D377" s="34"/>
      <c r="E377" s="34">
        <v>0</v>
      </c>
      <c r="F377" s="34"/>
      <c r="G377" s="34">
        <v>0</v>
      </c>
      <c r="H377" s="34"/>
      <c r="I377" s="34">
        <v>0</v>
      </c>
      <c r="J377" s="34"/>
      <c r="K377" s="34">
        <v>18221000</v>
      </c>
      <c r="L377" s="34"/>
      <c r="M377" s="34">
        <v>0</v>
      </c>
      <c r="O377" s="34">
        <v>337281204</v>
      </c>
    </row>
    <row r="378" spans="1:15" ht="18.75" x14ac:dyDescent="0.2">
      <c r="A378" s="45" t="s">
        <v>594</v>
      </c>
      <c r="C378" s="34">
        <v>0</v>
      </c>
      <c r="D378" s="34"/>
      <c r="E378" s="34">
        <v>0</v>
      </c>
      <c r="F378" s="34"/>
      <c r="G378" s="34">
        <v>0</v>
      </c>
      <c r="H378" s="34"/>
      <c r="I378" s="34">
        <v>0</v>
      </c>
      <c r="J378" s="34"/>
      <c r="K378" s="34">
        <v>205210000</v>
      </c>
      <c r="L378" s="34"/>
      <c r="M378" s="34">
        <v>0</v>
      </c>
      <c r="O378" s="34">
        <v>3997515367</v>
      </c>
    </row>
    <row r="379" spans="1:15" ht="18.75" x14ac:dyDescent="0.2">
      <c r="A379" s="45" t="s">
        <v>595</v>
      </c>
      <c r="C379" s="34">
        <v>0</v>
      </c>
      <c r="D379" s="34"/>
      <c r="E379" s="34">
        <v>0</v>
      </c>
      <c r="F379" s="34"/>
      <c r="G379" s="34">
        <v>0</v>
      </c>
      <c r="H379" s="34"/>
      <c r="I379" s="34">
        <v>0</v>
      </c>
      <c r="J379" s="34"/>
      <c r="K379" s="34">
        <v>30217000</v>
      </c>
      <c r="L379" s="34"/>
      <c r="M379" s="34">
        <v>0</v>
      </c>
      <c r="O379" s="34">
        <v>412295378</v>
      </c>
    </row>
    <row r="380" spans="1:15" ht="18.75" x14ac:dyDescent="0.2">
      <c r="A380" s="45" t="s">
        <v>596</v>
      </c>
      <c r="C380" s="34">
        <v>0</v>
      </c>
      <c r="D380" s="34"/>
      <c r="E380" s="34">
        <v>0</v>
      </c>
      <c r="F380" s="34"/>
      <c r="G380" s="34">
        <v>0</v>
      </c>
      <c r="H380" s="34"/>
      <c r="I380" s="34">
        <v>0</v>
      </c>
      <c r="J380" s="34"/>
      <c r="K380" s="34">
        <v>165360000</v>
      </c>
      <c r="L380" s="34"/>
      <c r="M380" s="34">
        <v>0</v>
      </c>
      <c r="O380" s="34">
        <v>2616006358</v>
      </c>
    </row>
    <row r="381" spans="1:15" ht="18.75" x14ac:dyDescent="0.2">
      <c r="A381" s="45" t="s">
        <v>597</v>
      </c>
      <c r="C381" s="34">
        <v>0</v>
      </c>
      <c r="D381" s="34"/>
      <c r="E381" s="34">
        <v>0</v>
      </c>
      <c r="F381" s="34"/>
      <c r="G381" s="34">
        <v>0</v>
      </c>
      <c r="H381" s="34"/>
      <c r="I381" s="34">
        <v>0</v>
      </c>
      <c r="J381" s="34"/>
      <c r="K381" s="34">
        <v>0</v>
      </c>
      <c r="L381" s="34"/>
      <c r="M381" s="34">
        <v>0</v>
      </c>
      <c r="O381" s="34">
        <v>3830111134</v>
      </c>
    </row>
    <row r="382" spans="1:15" ht="18.75" x14ac:dyDescent="0.2">
      <c r="A382" s="45" t="s">
        <v>598</v>
      </c>
      <c r="C382" s="34">
        <v>0</v>
      </c>
      <c r="D382" s="34"/>
      <c r="E382" s="34">
        <v>0</v>
      </c>
      <c r="F382" s="34"/>
      <c r="G382" s="34">
        <v>0</v>
      </c>
      <c r="H382" s="34"/>
      <c r="I382" s="34">
        <v>0</v>
      </c>
      <c r="J382" s="34"/>
      <c r="K382" s="34">
        <v>0</v>
      </c>
      <c r="L382" s="34"/>
      <c r="M382" s="34">
        <v>0</v>
      </c>
      <c r="O382" s="34">
        <v>2184129107</v>
      </c>
    </row>
    <row r="383" spans="1:15" ht="18.75" x14ac:dyDescent="0.2">
      <c r="A383" s="45" t="s">
        <v>599</v>
      </c>
      <c r="C383" s="34">
        <v>0</v>
      </c>
      <c r="D383" s="34"/>
      <c r="E383" s="34">
        <v>0</v>
      </c>
      <c r="F383" s="34"/>
      <c r="G383" s="34">
        <v>0</v>
      </c>
      <c r="H383" s="34"/>
      <c r="I383" s="34">
        <v>0</v>
      </c>
      <c r="J383" s="34"/>
      <c r="K383" s="34">
        <v>0</v>
      </c>
      <c r="L383" s="34"/>
      <c r="M383" s="34">
        <v>0</v>
      </c>
      <c r="O383" s="34">
        <v>331626677</v>
      </c>
    </row>
    <row r="384" spans="1:15" ht="18.75" x14ac:dyDescent="0.2">
      <c r="A384" s="45" t="s">
        <v>600</v>
      </c>
      <c r="C384" s="34">
        <v>0</v>
      </c>
      <c r="D384" s="34"/>
      <c r="E384" s="34">
        <v>0</v>
      </c>
      <c r="F384" s="34"/>
      <c r="G384" s="34">
        <v>0</v>
      </c>
      <c r="H384" s="34"/>
      <c r="I384" s="34">
        <v>0</v>
      </c>
      <c r="J384" s="34"/>
      <c r="K384" s="34">
        <v>21600000</v>
      </c>
      <c r="L384" s="34"/>
      <c r="M384" s="34">
        <v>0</v>
      </c>
      <c r="O384" s="34">
        <v>429056866</v>
      </c>
    </row>
    <row r="385" spans="1:17" ht="18.75" x14ac:dyDescent="0.2">
      <c r="A385" s="45" t="s">
        <v>601</v>
      </c>
      <c r="C385" s="34">
        <v>0</v>
      </c>
      <c r="D385" s="34"/>
      <c r="E385" s="34">
        <v>0</v>
      </c>
      <c r="F385" s="34"/>
      <c r="G385" s="34">
        <v>0</v>
      </c>
      <c r="H385" s="34"/>
      <c r="I385" s="34">
        <v>0</v>
      </c>
      <c r="J385" s="34"/>
      <c r="K385" s="34">
        <v>6500</v>
      </c>
      <c r="L385" s="34"/>
      <c r="M385" s="34">
        <v>0</v>
      </c>
      <c r="O385" s="34">
        <v>232824</v>
      </c>
    </row>
    <row r="386" spans="1:17" ht="18.75" x14ac:dyDescent="0.2">
      <c r="A386" s="45" t="s">
        <v>602</v>
      </c>
      <c r="C386" s="34">
        <v>0</v>
      </c>
      <c r="D386" s="34"/>
      <c r="E386" s="34">
        <v>0</v>
      </c>
      <c r="F386" s="34"/>
      <c r="G386" s="34">
        <v>0</v>
      </c>
      <c r="H386" s="34"/>
      <c r="I386" s="34">
        <v>0</v>
      </c>
      <c r="J386" s="34"/>
      <c r="K386" s="34">
        <v>0</v>
      </c>
      <c r="L386" s="34"/>
      <c r="M386" s="34">
        <v>0</v>
      </c>
      <c r="O386" s="34">
        <v>55985580</v>
      </c>
    </row>
    <row r="387" spans="1:17" ht="18.75" x14ac:dyDescent="0.2">
      <c r="A387" s="45" t="s">
        <v>603</v>
      </c>
      <c r="C387" s="34">
        <v>0</v>
      </c>
      <c r="D387" s="34"/>
      <c r="E387" s="34">
        <v>0</v>
      </c>
      <c r="F387" s="34"/>
      <c r="G387" s="34">
        <v>0</v>
      </c>
      <c r="H387" s="34"/>
      <c r="I387" s="34">
        <v>0</v>
      </c>
      <c r="J387" s="34"/>
      <c r="K387" s="34">
        <v>0</v>
      </c>
      <c r="L387" s="34"/>
      <c r="M387" s="34">
        <v>0</v>
      </c>
      <c r="O387" s="34">
        <v>499872</v>
      </c>
    </row>
    <row r="388" spans="1:17" ht="18.75" x14ac:dyDescent="0.2">
      <c r="A388" s="45" t="s">
        <v>604</v>
      </c>
      <c r="C388" s="34">
        <v>0</v>
      </c>
      <c r="D388" s="34"/>
      <c r="E388" s="34">
        <v>0</v>
      </c>
      <c r="F388" s="34"/>
      <c r="G388" s="34">
        <v>0</v>
      </c>
      <c r="H388" s="34"/>
      <c r="I388" s="34">
        <v>0</v>
      </c>
      <c r="J388" s="34"/>
      <c r="K388" s="34">
        <v>60000</v>
      </c>
      <c r="L388" s="34"/>
      <c r="M388" s="34">
        <v>0</v>
      </c>
      <c r="O388" s="34">
        <v>2011763246</v>
      </c>
    </row>
    <row r="389" spans="1:17" ht="18.75" x14ac:dyDescent="0.2">
      <c r="A389" s="45" t="s">
        <v>605</v>
      </c>
      <c r="C389" s="34">
        <v>0</v>
      </c>
      <c r="D389" s="34"/>
      <c r="E389" s="34">
        <v>0</v>
      </c>
      <c r="F389" s="34"/>
      <c r="G389" s="34">
        <v>0</v>
      </c>
      <c r="H389" s="34"/>
      <c r="I389" s="34">
        <v>0</v>
      </c>
      <c r="J389" s="34"/>
      <c r="K389" s="34">
        <v>3580500</v>
      </c>
      <c r="L389" s="34"/>
      <c r="M389" s="34">
        <v>0</v>
      </c>
      <c r="O389" s="34">
        <v>4979934</v>
      </c>
    </row>
    <row r="390" spans="1:17" ht="18.75" x14ac:dyDescent="0.2">
      <c r="A390" s="45" t="s">
        <v>606</v>
      </c>
      <c r="C390" s="34">
        <v>0</v>
      </c>
      <c r="D390" s="34"/>
      <c r="E390" s="34">
        <v>0</v>
      </c>
      <c r="F390" s="34"/>
      <c r="G390" s="34">
        <v>0</v>
      </c>
      <c r="H390" s="34"/>
      <c r="I390" s="34">
        <v>0</v>
      </c>
      <c r="J390" s="34"/>
      <c r="K390" s="34">
        <v>3988000</v>
      </c>
      <c r="L390" s="34"/>
      <c r="M390" s="34">
        <v>0</v>
      </c>
      <c r="O390" s="34">
        <v>4956872</v>
      </c>
    </row>
    <row r="391" spans="1:17" ht="18.75" x14ac:dyDescent="0.2">
      <c r="A391" s="45" t="s">
        <v>607</v>
      </c>
      <c r="C391" s="34">
        <v>0</v>
      </c>
      <c r="D391" s="34"/>
      <c r="E391" s="34">
        <v>0</v>
      </c>
      <c r="F391" s="34"/>
      <c r="G391" s="34">
        <v>0</v>
      </c>
      <c r="H391" s="34"/>
      <c r="I391" s="34">
        <v>0</v>
      </c>
      <c r="J391" s="34"/>
      <c r="K391" s="34">
        <v>17739000</v>
      </c>
      <c r="L391" s="34"/>
      <c r="M391" s="34">
        <v>0</v>
      </c>
      <c r="O391" s="34">
        <v>25960523</v>
      </c>
    </row>
    <row r="392" spans="1:17" ht="18.75" x14ac:dyDescent="0.2">
      <c r="A392" s="45" t="s">
        <v>608</v>
      </c>
      <c r="C392" s="34">
        <v>0</v>
      </c>
      <c r="D392" s="34"/>
      <c r="E392" s="34">
        <v>0</v>
      </c>
      <c r="F392" s="34"/>
      <c r="G392" s="34">
        <v>0</v>
      </c>
      <c r="H392" s="34"/>
      <c r="I392" s="34">
        <v>0</v>
      </c>
      <c r="J392" s="34"/>
      <c r="K392" s="34">
        <v>144315000</v>
      </c>
      <c r="L392" s="34"/>
      <c r="M392" s="34">
        <v>0</v>
      </c>
      <c r="O392" s="34">
        <v>-3183135524</v>
      </c>
    </row>
    <row r="393" spans="1:17" ht="18.75" x14ac:dyDescent="0.2">
      <c r="A393" s="45" t="s">
        <v>609</v>
      </c>
      <c r="C393" s="34">
        <v>0</v>
      </c>
      <c r="D393" s="34"/>
      <c r="E393" s="34">
        <v>0</v>
      </c>
      <c r="F393" s="34"/>
      <c r="G393" s="34">
        <v>0</v>
      </c>
      <c r="H393" s="34"/>
      <c r="I393" s="34">
        <v>0</v>
      </c>
      <c r="J393" s="34"/>
      <c r="K393" s="34">
        <v>701233500</v>
      </c>
      <c r="L393" s="34"/>
      <c r="M393" s="34">
        <v>0</v>
      </c>
      <c r="O393" s="34">
        <v>18828873801</v>
      </c>
    </row>
    <row r="394" spans="1:17" ht="18.75" x14ac:dyDescent="0.2">
      <c r="A394" s="45" t="s">
        <v>610</v>
      </c>
      <c r="C394" s="34">
        <v>0</v>
      </c>
      <c r="D394" s="34"/>
      <c r="E394" s="34">
        <v>0</v>
      </c>
      <c r="F394" s="34"/>
      <c r="G394" s="34">
        <v>0</v>
      </c>
      <c r="H394" s="34"/>
      <c r="I394" s="34">
        <v>0</v>
      </c>
      <c r="J394" s="34"/>
      <c r="K394" s="34">
        <v>0</v>
      </c>
      <c r="L394" s="34"/>
      <c r="M394" s="34">
        <v>0</v>
      </c>
      <c r="O394" s="34">
        <v>766520732</v>
      </c>
    </row>
    <row r="395" spans="1:17" ht="21.75" thickBot="1" x14ac:dyDescent="0.25">
      <c r="A395" s="180" t="s">
        <v>88</v>
      </c>
      <c r="B395" s="180"/>
      <c r="C395" s="34"/>
      <c r="D395" s="34"/>
      <c r="E395" s="36">
        <f>SUM(E312:E394)</f>
        <v>0</v>
      </c>
      <c r="F395" s="34"/>
      <c r="G395" s="36">
        <f>SUM(G312:G394)</f>
        <v>918730375342</v>
      </c>
      <c r="H395" s="34"/>
      <c r="I395" s="36">
        <f>SUM(I312:I394)</f>
        <v>236536750</v>
      </c>
      <c r="J395" s="34"/>
      <c r="K395" s="36">
        <f>SUM(K312:K394)</f>
        <v>8609624170</v>
      </c>
      <c r="L395" s="34"/>
      <c r="M395" s="36">
        <f>SUM(M312:M394)</f>
        <v>-124332335502</v>
      </c>
      <c r="O395" s="36">
        <f>SUM(O312:O394)</f>
        <v>132313133275</v>
      </c>
      <c r="Q395" s="47"/>
    </row>
    <row r="396" spans="1:17" ht="13.5" thickTop="1" x14ac:dyDescent="0.2">
      <c r="Q396" s="47"/>
    </row>
    <row r="397" spans="1:17" ht="18.75" x14ac:dyDescent="0.2">
      <c r="A397" s="179"/>
      <c r="B397" s="179"/>
      <c r="C397" s="179"/>
      <c r="D397" s="179"/>
      <c r="E397" s="179"/>
      <c r="F397" s="179"/>
      <c r="G397" s="179"/>
      <c r="H397" s="179"/>
      <c r="I397" s="179"/>
      <c r="J397" s="179"/>
      <c r="K397" s="179"/>
      <c r="L397" s="179"/>
      <c r="M397" s="179"/>
      <c r="N397" s="179"/>
      <c r="O397" s="179"/>
      <c r="Q397" s="47"/>
    </row>
    <row r="398" spans="1:17" x14ac:dyDescent="0.2">
      <c r="Q398" s="47"/>
    </row>
    <row r="400" spans="1:17" x14ac:dyDescent="0.2">
      <c r="K400" s="48"/>
    </row>
  </sheetData>
  <mergeCells count="27">
    <mergeCell ref="C310:M310"/>
    <mergeCell ref="A395:B395"/>
    <mergeCell ref="A397:O397"/>
    <mergeCell ref="A304:B304"/>
    <mergeCell ref="A305:O305"/>
    <mergeCell ref="A306:O306"/>
    <mergeCell ref="A307:O307"/>
    <mergeCell ref="A308:O308"/>
    <mergeCell ref="A309:O309"/>
    <mergeCell ref="C208:M208"/>
    <mergeCell ref="A101:O101"/>
    <mergeCell ref="A102:O102"/>
    <mergeCell ref="A103:O103"/>
    <mergeCell ref="A104:O104"/>
    <mergeCell ref="A105:O105"/>
    <mergeCell ref="C106:M106"/>
    <mergeCell ref="A202:B202"/>
    <mergeCell ref="A204:O204"/>
    <mergeCell ref="A205:O205"/>
    <mergeCell ref="A206:O206"/>
    <mergeCell ref="A207:O207"/>
    <mergeCell ref="A100:B100"/>
    <mergeCell ref="A1:O1"/>
    <mergeCell ref="A2:O2"/>
    <mergeCell ref="A3:O3"/>
    <mergeCell ref="A4:O4"/>
    <mergeCell ref="C5:M5"/>
  </mergeCells>
  <printOptions horizontalCentered="1"/>
  <pageMargins left="0" right="0" top="0" bottom="0" header="0" footer="0"/>
  <pageSetup scale="40" fitToHeight="0" orientation="portrait" r:id="rId1"/>
  <rowBreaks count="3" manualBreakCount="3">
    <brk id="101" max="21" man="1"/>
    <brk id="203" max="15" man="1"/>
    <brk id="30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196"/>
  <sheetViews>
    <sheetView rightToLeft="1" view="pageBreakPreview" topLeftCell="A97" zoomScaleNormal="100" zoomScaleSheetLayoutView="100" workbookViewId="0">
      <selection activeCell="K12" sqref="K12"/>
    </sheetView>
  </sheetViews>
  <sheetFormatPr defaultRowHeight="12.75" x14ac:dyDescent="0.2"/>
  <cols>
    <col min="1" max="1" width="30.85546875" bestFit="1" customWidth="1"/>
    <col min="2" max="2" width="1.28515625" customWidth="1"/>
    <col min="3" max="3" width="15.28515625" bestFit="1" customWidth="1"/>
    <col min="4" max="4" width="1.28515625" customWidth="1"/>
    <col min="5" max="5" width="19.28515625" bestFit="1" customWidth="1"/>
    <col min="6" max="6" width="1.28515625" customWidth="1"/>
    <col min="7" max="7" width="19.28515625" bestFit="1" customWidth="1"/>
    <col min="8" max="8" width="1.28515625" customWidth="1"/>
    <col min="9" max="9" width="17.140625" customWidth="1"/>
    <col min="10" max="10" width="1.28515625" customWidth="1"/>
    <col min="11" max="11" width="15.28515625" bestFit="1" customWidth="1"/>
    <col min="12" max="12" width="1.28515625" customWidth="1"/>
    <col min="13" max="13" width="19.28515625" bestFit="1" customWidth="1"/>
    <col min="14" max="14" width="1.28515625" customWidth="1"/>
    <col min="15" max="15" width="19.140625" bestFit="1" customWidth="1"/>
    <col min="16" max="16" width="1.28515625" customWidth="1"/>
    <col min="17" max="17" width="17.85546875" customWidth="1"/>
    <col min="18" max="18" width="18.28515625" bestFit="1" customWidth="1"/>
    <col min="19" max="19" width="14.85546875" bestFit="1" customWidth="1"/>
  </cols>
  <sheetData>
    <row r="1" spans="1:17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7" ht="25.5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</row>
    <row r="3" spans="1:17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</row>
    <row r="4" spans="1:17" ht="14.45" customHeight="1" x14ac:dyDescent="0.2"/>
    <row r="5" spans="1:17" ht="21.75" customHeight="1" x14ac:dyDescent="0.2">
      <c r="A5" s="20" t="s">
        <v>422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ht="24.75" customHeight="1" x14ac:dyDescent="0.2">
      <c r="A6" s="49" t="s">
        <v>314</v>
      </c>
      <c r="C6" s="160" t="s">
        <v>326</v>
      </c>
      <c r="D6" s="160"/>
      <c r="E6" s="160"/>
      <c r="F6" s="160"/>
      <c r="G6" s="160"/>
      <c r="H6" s="160"/>
      <c r="I6" s="160"/>
      <c r="K6" s="160" t="s">
        <v>327</v>
      </c>
      <c r="L6" s="160"/>
      <c r="M6" s="160"/>
      <c r="N6" s="160"/>
      <c r="O6" s="160"/>
      <c r="P6" s="160"/>
      <c r="Q6" s="160"/>
    </row>
    <row r="7" spans="1:17" ht="37.5" customHeight="1" x14ac:dyDescent="0.2">
      <c r="A7" s="50"/>
      <c r="C7" s="15" t="s">
        <v>13</v>
      </c>
      <c r="D7" s="3"/>
      <c r="E7" s="15" t="s">
        <v>15</v>
      </c>
      <c r="F7" s="69"/>
      <c r="G7" s="15" t="s">
        <v>391</v>
      </c>
      <c r="H7" s="69"/>
      <c r="I7" s="15" t="s">
        <v>423</v>
      </c>
      <c r="J7" s="68"/>
      <c r="K7" s="15" t="s">
        <v>13</v>
      </c>
      <c r="L7" s="69"/>
      <c r="M7" s="15" t="s">
        <v>15</v>
      </c>
      <c r="N7" s="69"/>
      <c r="O7" s="15" t="s">
        <v>391</v>
      </c>
      <c r="P7" s="69"/>
      <c r="Q7" s="15" t="s">
        <v>423</v>
      </c>
    </row>
    <row r="8" spans="1:17" ht="21.75" customHeight="1" x14ac:dyDescent="0.2">
      <c r="A8" s="5" t="s">
        <v>51</v>
      </c>
      <c r="C8" s="32">
        <v>342565602</v>
      </c>
      <c r="D8" s="33"/>
      <c r="E8" s="32">
        <v>178095797077</v>
      </c>
      <c r="F8" s="33"/>
      <c r="G8" s="32">
        <v>169203903443</v>
      </c>
      <c r="H8" s="33"/>
      <c r="I8" s="32">
        <v>8891893634</v>
      </c>
      <c r="J8" s="33"/>
      <c r="K8" s="32">
        <v>342565602</v>
      </c>
      <c r="L8" s="33"/>
      <c r="M8" s="32">
        <v>178095797077</v>
      </c>
      <c r="N8" s="33"/>
      <c r="O8" s="32">
        <v>169768735621</v>
      </c>
      <c r="P8" s="33"/>
      <c r="Q8" s="53">
        <v>8327061456</v>
      </c>
    </row>
    <row r="9" spans="1:17" ht="21.75" customHeight="1" x14ac:dyDescent="0.2">
      <c r="A9" s="8" t="s">
        <v>63</v>
      </c>
      <c r="C9" s="34">
        <v>188</v>
      </c>
      <c r="D9" s="33"/>
      <c r="E9" s="34">
        <v>2743418</v>
      </c>
      <c r="F9" s="33"/>
      <c r="G9" s="34">
        <v>2762399</v>
      </c>
      <c r="H9" s="33"/>
      <c r="I9" s="34">
        <v>-18980</v>
      </c>
      <c r="J9" s="33"/>
      <c r="K9" s="34">
        <v>188</v>
      </c>
      <c r="L9" s="33"/>
      <c r="M9" s="34">
        <v>2743418</v>
      </c>
      <c r="N9" s="33"/>
      <c r="O9" s="34">
        <v>2762399</v>
      </c>
      <c r="P9" s="33"/>
      <c r="Q9" s="54">
        <v>-18981</v>
      </c>
    </row>
    <row r="10" spans="1:17" ht="21.75" customHeight="1" x14ac:dyDescent="0.2">
      <c r="A10" s="8" t="s">
        <v>75</v>
      </c>
      <c r="C10" s="34">
        <v>3525000</v>
      </c>
      <c r="D10" s="33"/>
      <c r="E10" s="34">
        <v>14378296635</v>
      </c>
      <c r="F10" s="33"/>
      <c r="G10" s="34">
        <v>9167760090</v>
      </c>
      <c r="H10" s="33"/>
      <c r="I10" s="34">
        <v>5210536545</v>
      </c>
      <c r="J10" s="33"/>
      <c r="K10" s="34">
        <v>3525000</v>
      </c>
      <c r="L10" s="33"/>
      <c r="M10" s="34">
        <v>14378296635</v>
      </c>
      <c r="N10" s="33"/>
      <c r="O10" s="34">
        <v>9167760090</v>
      </c>
      <c r="P10" s="33"/>
      <c r="Q10" s="54">
        <v>5210536545</v>
      </c>
    </row>
    <row r="11" spans="1:17" ht="21.75" customHeight="1" x14ac:dyDescent="0.2">
      <c r="A11" s="8" t="s">
        <v>59</v>
      </c>
      <c r="C11" s="34">
        <v>4163362</v>
      </c>
      <c r="D11" s="33"/>
      <c r="E11" s="34">
        <v>18867831792</v>
      </c>
      <c r="F11" s="33"/>
      <c r="G11" s="34">
        <v>15856279017</v>
      </c>
      <c r="H11" s="33"/>
      <c r="I11" s="34">
        <v>3011552775</v>
      </c>
      <c r="J11" s="33"/>
      <c r="K11" s="34">
        <v>4163362</v>
      </c>
      <c r="L11" s="33"/>
      <c r="M11" s="34">
        <v>18867831792</v>
      </c>
      <c r="N11" s="33"/>
      <c r="O11" s="34">
        <v>15204438640</v>
      </c>
      <c r="P11" s="33"/>
      <c r="Q11" s="54">
        <v>3663393152</v>
      </c>
    </row>
    <row r="12" spans="1:17" ht="21.75" customHeight="1" x14ac:dyDescent="0.2">
      <c r="A12" s="8" t="s">
        <v>56</v>
      </c>
      <c r="C12" s="34">
        <v>196656</v>
      </c>
      <c r="D12" s="33"/>
      <c r="E12" s="34">
        <v>958271866</v>
      </c>
      <c r="F12" s="33"/>
      <c r="G12" s="34">
        <v>813553789</v>
      </c>
      <c r="H12" s="33"/>
      <c r="I12" s="34">
        <v>144718077</v>
      </c>
      <c r="J12" s="33"/>
      <c r="K12" s="34">
        <v>196656</v>
      </c>
      <c r="L12" s="33"/>
      <c r="M12" s="34">
        <v>958271866</v>
      </c>
      <c r="N12" s="33"/>
      <c r="O12" s="34">
        <v>703049390</v>
      </c>
      <c r="P12" s="33"/>
      <c r="Q12" s="54">
        <v>255222476</v>
      </c>
    </row>
    <row r="13" spans="1:17" ht="21.75" customHeight="1" x14ac:dyDescent="0.2">
      <c r="A13" s="8" t="s">
        <v>24</v>
      </c>
      <c r="C13" s="34">
        <v>930000</v>
      </c>
      <c r="D13" s="33"/>
      <c r="E13" s="34">
        <v>6181047970</v>
      </c>
      <c r="F13" s="33"/>
      <c r="G13" s="34">
        <v>1035879578</v>
      </c>
      <c r="H13" s="33"/>
      <c r="I13" s="34">
        <v>5145168392</v>
      </c>
      <c r="J13" s="33"/>
      <c r="K13" s="34">
        <v>930000</v>
      </c>
      <c r="L13" s="33"/>
      <c r="M13" s="34">
        <v>6181047970</v>
      </c>
      <c r="N13" s="33"/>
      <c r="O13" s="34">
        <v>1204310027</v>
      </c>
      <c r="P13" s="33"/>
      <c r="Q13" s="54">
        <v>4976737943</v>
      </c>
    </row>
    <row r="14" spans="1:17" ht="21.75" customHeight="1" x14ac:dyDescent="0.2">
      <c r="A14" s="8" t="s">
        <v>68</v>
      </c>
      <c r="C14" s="34">
        <v>4500000</v>
      </c>
      <c r="D14" s="33"/>
      <c r="E14" s="34">
        <v>9996425257</v>
      </c>
      <c r="F14" s="33"/>
      <c r="G14" s="34">
        <v>1485382387</v>
      </c>
      <c r="H14" s="33"/>
      <c r="I14" s="34">
        <v>8511042870</v>
      </c>
      <c r="J14" s="33"/>
      <c r="K14" s="34">
        <v>4500000</v>
      </c>
      <c r="L14" s="33"/>
      <c r="M14" s="34">
        <v>9996425257</v>
      </c>
      <c r="N14" s="33"/>
      <c r="O14" s="34">
        <v>1485382387</v>
      </c>
      <c r="P14" s="33"/>
      <c r="Q14" s="54">
        <v>8511042870</v>
      </c>
    </row>
    <row r="15" spans="1:17" ht="21.75" customHeight="1" x14ac:dyDescent="0.2">
      <c r="A15" s="8" t="s">
        <v>48</v>
      </c>
      <c r="C15" s="34">
        <v>16999000</v>
      </c>
      <c r="D15" s="33"/>
      <c r="E15" s="34">
        <v>80552079313</v>
      </c>
      <c r="F15" s="33"/>
      <c r="G15" s="34">
        <v>62116518472</v>
      </c>
      <c r="H15" s="33"/>
      <c r="I15" s="34">
        <v>18435560841</v>
      </c>
      <c r="J15" s="33"/>
      <c r="K15" s="34">
        <v>16999000</v>
      </c>
      <c r="L15" s="33"/>
      <c r="M15" s="34">
        <v>80552079313</v>
      </c>
      <c r="N15" s="33"/>
      <c r="O15" s="34">
        <v>93107186268</v>
      </c>
      <c r="P15" s="33"/>
      <c r="Q15" s="54">
        <v>-12555106955</v>
      </c>
    </row>
    <row r="16" spans="1:17" ht="21.75" customHeight="1" x14ac:dyDescent="0.2">
      <c r="A16" s="8" t="s">
        <v>61</v>
      </c>
      <c r="C16" s="34">
        <v>5000</v>
      </c>
      <c r="D16" s="33"/>
      <c r="E16" s="34">
        <v>38469735</v>
      </c>
      <c r="F16" s="33"/>
      <c r="G16" s="34">
        <v>1150183</v>
      </c>
      <c r="H16" s="33"/>
      <c r="I16" s="34">
        <v>37319552</v>
      </c>
      <c r="J16" s="33"/>
      <c r="K16" s="34">
        <v>5000</v>
      </c>
      <c r="L16" s="33"/>
      <c r="M16" s="34">
        <v>38469735</v>
      </c>
      <c r="N16" s="33"/>
      <c r="O16" s="34">
        <v>34051075</v>
      </c>
      <c r="P16" s="33"/>
      <c r="Q16" s="54">
        <v>4418660</v>
      </c>
    </row>
    <row r="17" spans="1:17" ht="21.75" customHeight="1" x14ac:dyDescent="0.2">
      <c r="A17" s="8" t="s">
        <v>32</v>
      </c>
      <c r="C17" s="34">
        <v>2002000</v>
      </c>
      <c r="D17" s="33"/>
      <c r="E17" s="34">
        <v>10025435785</v>
      </c>
      <c r="F17" s="33"/>
      <c r="G17" s="34">
        <v>3471940337</v>
      </c>
      <c r="H17" s="33"/>
      <c r="I17" s="34">
        <v>6553495448</v>
      </c>
      <c r="J17" s="33"/>
      <c r="K17" s="34">
        <v>2002000</v>
      </c>
      <c r="L17" s="33"/>
      <c r="M17" s="34">
        <v>10025435785</v>
      </c>
      <c r="N17" s="33"/>
      <c r="O17" s="34">
        <v>1004527593</v>
      </c>
      <c r="P17" s="33"/>
      <c r="Q17" s="54">
        <v>9020908192</v>
      </c>
    </row>
    <row r="18" spans="1:17" ht="21.75" customHeight="1" x14ac:dyDescent="0.2">
      <c r="A18" s="8" t="s">
        <v>54</v>
      </c>
      <c r="C18" s="34">
        <v>756887062</v>
      </c>
      <c r="D18" s="33"/>
      <c r="E18" s="34">
        <v>1053337017573</v>
      </c>
      <c r="F18" s="33"/>
      <c r="G18" s="34">
        <v>833922038165</v>
      </c>
      <c r="H18" s="33"/>
      <c r="I18" s="34">
        <v>219414979408</v>
      </c>
      <c r="J18" s="33"/>
      <c r="K18" s="34">
        <v>756887062</v>
      </c>
      <c r="L18" s="33"/>
      <c r="M18" s="34">
        <v>1053337017573</v>
      </c>
      <c r="N18" s="33"/>
      <c r="O18" s="34">
        <v>802138312394</v>
      </c>
      <c r="P18" s="33"/>
      <c r="Q18" s="54">
        <v>251198705179</v>
      </c>
    </row>
    <row r="19" spans="1:17" ht="21.75" customHeight="1" x14ac:dyDescent="0.2">
      <c r="A19" s="8" t="s">
        <v>332</v>
      </c>
      <c r="C19" s="34">
        <v>30908</v>
      </c>
      <c r="D19" s="33"/>
      <c r="E19" s="34">
        <v>204373008530</v>
      </c>
      <c r="F19" s="33"/>
      <c r="G19" s="34">
        <v>187922037309</v>
      </c>
      <c r="H19" s="33"/>
      <c r="I19" s="34">
        <v>16450971221</v>
      </c>
      <c r="J19" s="33"/>
      <c r="K19" s="34">
        <v>30908</v>
      </c>
      <c r="L19" s="33"/>
      <c r="M19" s="34">
        <v>204373008530</v>
      </c>
      <c r="N19" s="33"/>
      <c r="O19" s="34">
        <v>165236785650</v>
      </c>
      <c r="P19" s="33"/>
      <c r="Q19" s="54">
        <v>39136222880</v>
      </c>
    </row>
    <row r="20" spans="1:17" ht="21.75" customHeight="1" x14ac:dyDescent="0.2">
      <c r="A20" s="8" t="s">
        <v>41</v>
      </c>
      <c r="C20" s="34">
        <v>262260</v>
      </c>
      <c r="D20" s="33"/>
      <c r="E20" s="34">
        <v>415033688</v>
      </c>
      <c r="F20" s="33"/>
      <c r="G20" s="34">
        <v>356636988</v>
      </c>
      <c r="H20" s="33"/>
      <c r="I20" s="34">
        <v>58396700</v>
      </c>
      <c r="J20" s="33"/>
      <c r="K20" s="34">
        <v>262260</v>
      </c>
      <c r="L20" s="33"/>
      <c r="M20" s="34">
        <v>415033688</v>
      </c>
      <c r="N20" s="33"/>
      <c r="O20" s="34">
        <v>525583288</v>
      </c>
      <c r="P20" s="33"/>
      <c r="Q20" s="54">
        <v>-110549600</v>
      </c>
    </row>
    <row r="21" spans="1:17" ht="21.75" customHeight="1" x14ac:dyDescent="0.2">
      <c r="A21" s="8" t="s">
        <v>21</v>
      </c>
      <c r="C21" s="34">
        <v>5596000</v>
      </c>
      <c r="D21" s="33"/>
      <c r="E21" s="34">
        <v>64337428845</v>
      </c>
      <c r="F21" s="33"/>
      <c r="G21" s="34">
        <v>32920063327</v>
      </c>
      <c r="H21" s="33"/>
      <c r="I21" s="34">
        <v>31417365518</v>
      </c>
      <c r="J21" s="33"/>
      <c r="K21" s="34">
        <v>5596000</v>
      </c>
      <c r="L21" s="33"/>
      <c r="M21" s="34">
        <v>64337428845</v>
      </c>
      <c r="N21" s="33"/>
      <c r="O21" s="34">
        <v>28556950169</v>
      </c>
      <c r="P21" s="33"/>
      <c r="Q21" s="54">
        <v>35780478676</v>
      </c>
    </row>
    <row r="22" spans="1:17" ht="21.75" customHeight="1" x14ac:dyDescent="0.2">
      <c r="A22" s="8" t="s">
        <v>37</v>
      </c>
      <c r="C22" s="34">
        <v>5052000</v>
      </c>
      <c r="D22" s="33"/>
      <c r="E22" s="34">
        <v>10101398220</v>
      </c>
      <c r="F22" s="33"/>
      <c r="G22" s="34">
        <v>4658651278</v>
      </c>
      <c r="H22" s="33"/>
      <c r="I22" s="34">
        <v>5442746942</v>
      </c>
      <c r="J22" s="33"/>
      <c r="K22" s="34">
        <v>5052000</v>
      </c>
      <c r="L22" s="33"/>
      <c r="M22" s="34">
        <v>10101398220</v>
      </c>
      <c r="N22" s="33"/>
      <c r="O22" s="34">
        <v>1500302393</v>
      </c>
      <c r="P22" s="33"/>
      <c r="Q22" s="54">
        <v>8601095827</v>
      </c>
    </row>
    <row r="23" spans="1:17" ht="21.75" customHeight="1" x14ac:dyDescent="0.2">
      <c r="A23" s="8" t="s">
        <v>40</v>
      </c>
      <c r="C23" s="34">
        <v>3000000</v>
      </c>
      <c r="D23" s="33"/>
      <c r="E23" s="34">
        <v>2249420625</v>
      </c>
      <c r="F23" s="33"/>
      <c r="G23" s="34">
        <v>2696305522</v>
      </c>
      <c r="H23" s="33"/>
      <c r="I23" s="34">
        <v>-446884897</v>
      </c>
      <c r="J23" s="33"/>
      <c r="K23" s="34">
        <v>3000000</v>
      </c>
      <c r="L23" s="33"/>
      <c r="M23" s="34">
        <v>2249420625</v>
      </c>
      <c r="N23" s="33"/>
      <c r="O23" s="34">
        <v>2460633438</v>
      </c>
      <c r="P23" s="33"/>
      <c r="Q23" s="54">
        <v>-211212813</v>
      </c>
    </row>
    <row r="24" spans="1:17" ht="21.75" customHeight="1" x14ac:dyDescent="0.2">
      <c r="A24" s="8" t="s">
        <v>25</v>
      </c>
      <c r="C24" s="34">
        <v>2000</v>
      </c>
      <c r="D24" s="33"/>
      <c r="E24" s="34">
        <v>11776966</v>
      </c>
      <c r="F24" s="33"/>
      <c r="G24" s="34">
        <v>1247678</v>
      </c>
      <c r="H24" s="33"/>
      <c r="I24" s="34">
        <v>10529288</v>
      </c>
      <c r="J24" s="33"/>
      <c r="K24" s="34">
        <v>2000</v>
      </c>
      <c r="L24" s="33"/>
      <c r="M24" s="34">
        <v>11776966</v>
      </c>
      <c r="N24" s="33"/>
      <c r="O24" s="34">
        <v>1858472</v>
      </c>
      <c r="P24" s="33"/>
      <c r="Q24" s="54">
        <v>9918494</v>
      </c>
    </row>
    <row r="25" spans="1:17" ht="21.75" customHeight="1" x14ac:dyDescent="0.2">
      <c r="A25" s="8" t="s">
        <v>45</v>
      </c>
      <c r="C25" s="34">
        <v>89257000</v>
      </c>
      <c r="D25" s="33"/>
      <c r="E25" s="34">
        <v>284632754086</v>
      </c>
      <c r="F25" s="33"/>
      <c r="G25" s="34">
        <v>217916252325</v>
      </c>
      <c r="H25" s="33"/>
      <c r="I25" s="34">
        <v>66716501761</v>
      </c>
      <c r="J25" s="33"/>
      <c r="K25" s="34">
        <v>89257000</v>
      </c>
      <c r="L25" s="33"/>
      <c r="M25" s="34">
        <v>284632754086</v>
      </c>
      <c r="N25" s="33"/>
      <c r="O25" s="34">
        <v>203754780184</v>
      </c>
      <c r="P25" s="33"/>
      <c r="Q25" s="54">
        <v>80877973902</v>
      </c>
    </row>
    <row r="26" spans="1:17" ht="21.75" customHeight="1" x14ac:dyDescent="0.2">
      <c r="A26" s="8" t="s">
        <v>87</v>
      </c>
      <c r="C26" s="34">
        <v>38000</v>
      </c>
      <c r="D26" s="33"/>
      <c r="E26" s="34">
        <v>68382387</v>
      </c>
      <c r="F26" s="33"/>
      <c r="G26" s="34">
        <v>19304969</v>
      </c>
      <c r="H26" s="33"/>
      <c r="I26" s="34">
        <v>49077418</v>
      </c>
      <c r="J26" s="33"/>
      <c r="K26" s="34">
        <v>38000</v>
      </c>
      <c r="L26" s="33"/>
      <c r="M26" s="34">
        <v>68382387</v>
      </c>
      <c r="N26" s="33"/>
      <c r="O26" s="34">
        <v>19304969</v>
      </c>
      <c r="P26" s="33"/>
      <c r="Q26" s="54">
        <v>49077418</v>
      </c>
    </row>
    <row r="27" spans="1:17" ht="21.75" customHeight="1" x14ac:dyDescent="0.2">
      <c r="A27" s="8" t="s">
        <v>44</v>
      </c>
      <c r="C27" s="34">
        <v>114000000</v>
      </c>
      <c r="D27" s="33"/>
      <c r="E27" s="34">
        <v>251687495700</v>
      </c>
      <c r="F27" s="33"/>
      <c r="G27" s="34">
        <v>242550652382</v>
      </c>
      <c r="H27" s="33"/>
      <c r="I27" s="34">
        <v>9136843318</v>
      </c>
      <c r="J27" s="33"/>
      <c r="K27" s="34">
        <v>114000000</v>
      </c>
      <c r="L27" s="33"/>
      <c r="M27" s="34">
        <v>251687495700</v>
      </c>
      <c r="N27" s="33"/>
      <c r="O27" s="34">
        <v>242490118146</v>
      </c>
      <c r="P27" s="33"/>
      <c r="Q27" s="54">
        <v>9197377554</v>
      </c>
    </row>
    <row r="28" spans="1:17" ht="21.75" customHeight="1" x14ac:dyDescent="0.2">
      <c r="A28" s="8" t="s">
        <v>42</v>
      </c>
      <c r="C28" s="34">
        <v>409021000</v>
      </c>
      <c r="D28" s="33"/>
      <c r="E28" s="34">
        <v>1366133412168</v>
      </c>
      <c r="F28" s="33"/>
      <c r="G28" s="34">
        <v>1187581726661</v>
      </c>
      <c r="H28" s="33"/>
      <c r="I28" s="34">
        <v>178551685507</v>
      </c>
      <c r="J28" s="33"/>
      <c r="K28" s="34">
        <v>409021000</v>
      </c>
      <c r="L28" s="33"/>
      <c r="M28" s="34">
        <v>1366133412168</v>
      </c>
      <c r="N28" s="33"/>
      <c r="O28" s="34">
        <v>1107992090196</v>
      </c>
      <c r="P28" s="33"/>
      <c r="Q28" s="54">
        <v>258141321972</v>
      </c>
    </row>
    <row r="29" spans="1:17" ht="21.75" customHeight="1" x14ac:dyDescent="0.2">
      <c r="A29" s="8" t="s">
        <v>22</v>
      </c>
      <c r="C29" s="34">
        <v>7600000</v>
      </c>
      <c r="D29" s="33"/>
      <c r="E29" s="34">
        <v>65251993284</v>
      </c>
      <c r="F29" s="33"/>
      <c r="G29" s="34">
        <v>14532901655</v>
      </c>
      <c r="H29" s="33"/>
      <c r="I29" s="34">
        <v>50719091629</v>
      </c>
      <c r="J29" s="33"/>
      <c r="K29" s="34">
        <v>7600000</v>
      </c>
      <c r="L29" s="33"/>
      <c r="M29" s="34">
        <v>65251993284</v>
      </c>
      <c r="N29" s="33"/>
      <c r="O29" s="34">
        <v>14533004655</v>
      </c>
      <c r="P29" s="33"/>
      <c r="Q29" s="54">
        <v>50718988629</v>
      </c>
    </row>
    <row r="30" spans="1:17" ht="21.75" customHeight="1" x14ac:dyDescent="0.2">
      <c r="A30" s="8" t="s">
        <v>57</v>
      </c>
      <c r="C30" s="34">
        <v>2200000</v>
      </c>
      <c r="D30" s="33"/>
      <c r="E30" s="34">
        <v>17910792900</v>
      </c>
      <c r="F30" s="33"/>
      <c r="G30" s="34">
        <v>15745752000</v>
      </c>
      <c r="H30" s="33"/>
      <c r="I30" s="34">
        <v>2165040900</v>
      </c>
      <c r="J30" s="33"/>
      <c r="K30" s="34">
        <v>2200000</v>
      </c>
      <c r="L30" s="33"/>
      <c r="M30" s="34">
        <v>17910792900</v>
      </c>
      <c r="N30" s="33"/>
      <c r="O30" s="34">
        <v>14973388115</v>
      </c>
      <c r="P30" s="33"/>
      <c r="Q30" s="54">
        <v>2937404785</v>
      </c>
    </row>
    <row r="31" spans="1:17" ht="21.75" customHeight="1" x14ac:dyDescent="0.2">
      <c r="A31" s="8" t="s">
        <v>46</v>
      </c>
      <c r="C31" s="34">
        <v>45811</v>
      </c>
      <c r="D31" s="33"/>
      <c r="E31" s="34">
        <v>136478658</v>
      </c>
      <c r="F31" s="33"/>
      <c r="G31" s="34">
        <v>273173982</v>
      </c>
      <c r="H31" s="33"/>
      <c r="I31" s="34">
        <v>-136695323</v>
      </c>
      <c r="J31" s="33"/>
      <c r="K31" s="34">
        <v>45811</v>
      </c>
      <c r="L31" s="33"/>
      <c r="M31" s="34">
        <v>136478658</v>
      </c>
      <c r="N31" s="33"/>
      <c r="O31" s="34">
        <v>108086722</v>
      </c>
      <c r="P31" s="33"/>
      <c r="Q31" s="54">
        <v>28391936</v>
      </c>
    </row>
    <row r="32" spans="1:17" ht="21.75" customHeight="1" x14ac:dyDescent="0.2">
      <c r="A32" s="8" t="s">
        <v>58</v>
      </c>
      <c r="C32" s="34">
        <v>12790852</v>
      </c>
      <c r="D32" s="33"/>
      <c r="E32" s="34">
        <v>72728349583</v>
      </c>
      <c r="F32" s="33"/>
      <c r="G32" s="34">
        <v>71820068196</v>
      </c>
      <c r="H32" s="33"/>
      <c r="I32" s="34">
        <v>908281387</v>
      </c>
      <c r="J32" s="33"/>
      <c r="K32" s="34">
        <v>12790852</v>
      </c>
      <c r="L32" s="33"/>
      <c r="M32" s="34">
        <v>72728349583</v>
      </c>
      <c r="N32" s="33"/>
      <c r="O32" s="34">
        <v>72167143780</v>
      </c>
      <c r="P32" s="33"/>
      <c r="Q32" s="54">
        <v>561205803</v>
      </c>
    </row>
    <row r="33" spans="1:17" ht="21.75" customHeight="1" x14ac:dyDescent="0.2">
      <c r="A33" s="8" t="s">
        <v>52</v>
      </c>
      <c r="C33" s="34">
        <v>1000000</v>
      </c>
      <c r="D33" s="33"/>
      <c r="E33" s="34">
        <v>1031823900</v>
      </c>
      <c r="F33" s="33"/>
      <c r="G33" s="34">
        <v>-2514863820</v>
      </c>
      <c r="H33" s="33"/>
      <c r="I33" s="34">
        <v>3546687720</v>
      </c>
      <c r="J33" s="33"/>
      <c r="K33" s="34">
        <v>1000000</v>
      </c>
      <c r="L33" s="33"/>
      <c r="M33" s="34">
        <v>1031823900</v>
      </c>
      <c r="N33" s="33"/>
      <c r="O33" s="34">
        <v>1125319639</v>
      </c>
      <c r="P33" s="33"/>
      <c r="Q33" s="54">
        <v>-93495739</v>
      </c>
    </row>
    <row r="34" spans="1:17" ht="21.75" customHeight="1" x14ac:dyDescent="0.2">
      <c r="A34" s="8" t="s">
        <v>38</v>
      </c>
      <c r="C34" s="34">
        <v>3000000</v>
      </c>
      <c r="D34" s="33"/>
      <c r="E34" s="34">
        <v>3898995750</v>
      </c>
      <c r="F34" s="33"/>
      <c r="G34" s="34">
        <v>557856315</v>
      </c>
      <c r="H34" s="33"/>
      <c r="I34" s="34">
        <v>3341139435</v>
      </c>
      <c r="J34" s="33"/>
      <c r="K34" s="34">
        <v>3000000</v>
      </c>
      <c r="L34" s="33"/>
      <c r="M34" s="34">
        <v>3898995750</v>
      </c>
      <c r="N34" s="33"/>
      <c r="O34" s="34">
        <v>300077247</v>
      </c>
      <c r="P34" s="33"/>
      <c r="Q34" s="54">
        <v>3598918503</v>
      </c>
    </row>
    <row r="35" spans="1:17" ht="21.75" customHeight="1" x14ac:dyDescent="0.2">
      <c r="A35" s="8" t="s">
        <v>29</v>
      </c>
      <c r="C35" s="34">
        <v>3140000</v>
      </c>
      <c r="D35" s="33"/>
      <c r="E35" s="34">
        <v>8623358913</v>
      </c>
      <c r="F35" s="33"/>
      <c r="G35" s="34">
        <v>3096722164</v>
      </c>
      <c r="H35" s="33"/>
      <c r="I35" s="34">
        <v>5526636749</v>
      </c>
      <c r="J35" s="33"/>
      <c r="K35" s="34">
        <v>3140000</v>
      </c>
      <c r="L35" s="33"/>
      <c r="M35" s="34">
        <v>8623358913</v>
      </c>
      <c r="N35" s="33"/>
      <c r="O35" s="34">
        <v>2828459135</v>
      </c>
      <c r="P35" s="33"/>
      <c r="Q35" s="54">
        <v>5794899778</v>
      </c>
    </row>
    <row r="36" spans="1:17" ht="21.75" customHeight="1" x14ac:dyDescent="0.2">
      <c r="A36" s="8" t="s">
        <v>20</v>
      </c>
      <c r="C36" s="34">
        <v>11986000</v>
      </c>
      <c r="D36" s="33"/>
      <c r="E36" s="34">
        <v>119817153136</v>
      </c>
      <c r="F36" s="33"/>
      <c r="G36" s="34">
        <v>50826105151</v>
      </c>
      <c r="H36" s="33"/>
      <c r="I36" s="34">
        <v>68991047985</v>
      </c>
      <c r="J36" s="33"/>
      <c r="K36" s="34">
        <v>11986000</v>
      </c>
      <c r="L36" s="33"/>
      <c r="M36" s="34">
        <v>119817153136</v>
      </c>
      <c r="N36" s="33"/>
      <c r="O36" s="34">
        <v>38185973295</v>
      </c>
      <c r="P36" s="33"/>
      <c r="Q36" s="54">
        <v>81631179841</v>
      </c>
    </row>
    <row r="37" spans="1:17" ht="21.75" customHeight="1" x14ac:dyDescent="0.2">
      <c r="A37" s="8" t="s">
        <v>19</v>
      </c>
      <c r="C37" s="34">
        <v>796200</v>
      </c>
      <c r="D37" s="33"/>
      <c r="E37" s="34">
        <v>4804178042</v>
      </c>
      <c r="F37" s="33"/>
      <c r="G37" s="34">
        <v>-3675129171</v>
      </c>
      <c r="H37" s="33"/>
      <c r="I37" s="34">
        <v>8479307213</v>
      </c>
      <c r="J37" s="33"/>
      <c r="K37" s="34">
        <v>796200</v>
      </c>
      <c r="L37" s="33"/>
      <c r="M37" s="34">
        <v>4804178042</v>
      </c>
      <c r="N37" s="33"/>
      <c r="O37" s="34">
        <v>6220387026</v>
      </c>
      <c r="P37" s="33"/>
      <c r="Q37" s="54">
        <v>-1416208984</v>
      </c>
    </row>
    <row r="38" spans="1:17" ht="21.75" customHeight="1" x14ac:dyDescent="0.2">
      <c r="A38" s="8" t="s">
        <v>27</v>
      </c>
      <c r="C38" s="34">
        <v>48862000</v>
      </c>
      <c r="D38" s="33"/>
      <c r="E38" s="34">
        <v>55590637723</v>
      </c>
      <c r="F38" s="33"/>
      <c r="G38" s="34">
        <v>40465654202</v>
      </c>
      <c r="H38" s="33"/>
      <c r="I38" s="34">
        <v>15124983521</v>
      </c>
      <c r="J38" s="33"/>
      <c r="K38" s="34">
        <v>48862000</v>
      </c>
      <c r="L38" s="33"/>
      <c r="M38" s="34">
        <v>55590637723</v>
      </c>
      <c r="N38" s="33"/>
      <c r="O38" s="34">
        <v>35910595546</v>
      </c>
      <c r="P38" s="33"/>
      <c r="Q38" s="54">
        <v>16755252326</v>
      </c>
    </row>
    <row r="39" spans="1:17" ht="21.75" customHeight="1" x14ac:dyDescent="0.2">
      <c r="A39" s="8" t="s">
        <v>62</v>
      </c>
      <c r="C39" s="34">
        <v>101000</v>
      </c>
      <c r="D39" s="33"/>
      <c r="E39" s="34">
        <v>3634445610</v>
      </c>
      <c r="F39" s="33"/>
      <c r="G39" s="34">
        <v>2156571594</v>
      </c>
      <c r="H39" s="33"/>
      <c r="I39" s="34">
        <v>1477874016</v>
      </c>
      <c r="J39" s="33"/>
      <c r="K39" s="34">
        <v>101000</v>
      </c>
      <c r="L39" s="33"/>
      <c r="M39" s="34">
        <v>3634445610</v>
      </c>
      <c r="N39" s="33"/>
      <c r="O39" s="34">
        <v>1922461002</v>
      </c>
      <c r="P39" s="33"/>
      <c r="Q39" s="54">
        <v>1711984608</v>
      </c>
    </row>
    <row r="40" spans="1:17" ht="21.75" customHeight="1" x14ac:dyDescent="0.2">
      <c r="A40" s="8" t="s">
        <v>85</v>
      </c>
      <c r="C40" s="34">
        <v>2239000</v>
      </c>
      <c r="D40" s="33"/>
      <c r="E40" s="34">
        <v>2583140669</v>
      </c>
      <c r="F40" s="33"/>
      <c r="G40" s="34">
        <v>1830017417</v>
      </c>
      <c r="H40" s="33"/>
      <c r="I40" s="34">
        <v>753123252</v>
      </c>
      <c r="J40" s="33"/>
      <c r="K40" s="34">
        <v>2239000</v>
      </c>
      <c r="L40" s="33"/>
      <c r="M40" s="34">
        <v>2583140669</v>
      </c>
      <c r="N40" s="33"/>
      <c r="O40" s="34">
        <v>-9036298568</v>
      </c>
      <c r="P40" s="33"/>
      <c r="Q40" s="54">
        <v>313896491</v>
      </c>
    </row>
    <row r="41" spans="1:17" ht="21.75" customHeight="1" x14ac:dyDescent="0.2">
      <c r="A41" s="8" t="s">
        <v>26</v>
      </c>
      <c r="C41" s="34">
        <v>44000</v>
      </c>
      <c r="D41" s="33"/>
      <c r="E41" s="34">
        <v>207494556</v>
      </c>
      <c r="F41" s="33"/>
      <c r="G41" s="34">
        <v>11261099</v>
      </c>
      <c r="H41" s="33"/>
      <c r="I41" s="34">
        <v>196233457</v>
      </c>
      <c r="J41" s="33"/>
      <c r="K41" s="34">
        <v>44000</v>
      </c>
      <c r="L41" s="33"/>
      <c r="M41" s="34">
        <v>207494556</v>
      </c>
      <c r="N41" s="33"/>
      <c r="O41" s="34">
        <v>21961652</v>
      </c>
      <c r="P41" s="33"/>
      <c r="Q41" s="54">
        <v>185532904</v>
      </c>
    </row>
    <row r="42" spans="1:17" ht="21.75" customHeight="1" x14ac:dyDescent="0.2">
      <c r="A42" s="8" t="s">
        <v>76</v>
      </c>
      <c r="C42" s="34">
        <v>3068000</v>
      </c>
      <c r="D42" s="33"/>
      <c r="E42" s="34">
        <v>11747414261</v>
      </c>
      <c r="F42" s="33"/>
      <c r="G42" s="34">
        <v>6146299972</v>
      </c>
      <c r="H42" s="33"/>
      <c r="I42" s="34">
        <v>5601114289</v>
      </c>
      <c r="J42" s="33"/>
      <c r="K42" s="34">
        <v>3068000</v>
      </c>
      <c r="L42" s="33"/>
      <c r="M42" s="34">
        <v>11747414261</v>
      </c>
      <c r="N42" s="33"/>
      <c r="O42" s="34">
        <v>6146299972</v>
      </c>
      <c r="P42" s="33"/>
      <c r="Q42" s="54">
        <v>5601114289</v>
      </c>
    </row>
    <row r="43" spans="1:17" ht="21.75" customHeight="1" x14ac:dyDescent="0.2">
      <c r="A43" s="8" t="s">
        <v>30</v>
      </c>
      <c r="C43" s="34">
        <v>6095000</v>
      </c>
      <c r="D43" s="33"/>
      <c r="E43" s="34">
        <v>15806358814</v>
      </c>
      <c r="F43" s="33"/>
      <c r="G43" s="34">
        <v>3233469667</v>
      </c>
      <c r="H43" s="33"/>
      <c r="I43" s="34">
        <v>12572889147</v>
      </c>
      <c r="J43" s="33"/>
      <c r="K43" s="34">
        <v>6095000</v>
      </c>
      <c r="L43" s="33"/>
      <c r="M43" s="34">
        <v>15806358814</v>
      </c>
      <c r="N43" s="33"/>
      <c r="O43" s="34">
        <v>3530408837</v>
      </c>
      <c r="P43" s="33"/>
      <c r="Q43" s="54">
        <v>12275949977</v>
      </c>
    </row>
    <row r="44" spans="1:17" ht="21.75" customHeight="1" x14ac:dyDescent="0.2">
      <c r="A44" s="8" t="s">
        <v>72</v>
      </c>
      <c r="C44" s="34">
        <v>2667000</v>
      </c>
      <c r="D44" s="33"/>
      <c r="E44" s="34">
        <v>17770977794</v>
      </c>
      <c r="F44" s="33"/>
      <c r="G44" s="34">
        <v>2755380884</v>
      </c>
      <c r="H44" s="33"/>
      <c r="I44" s="34">
        <v>15015596910</v>
      </c>
      <c r="J44" s="33"/>
      <c r="K44" s="34">
        <v>2667000</v>
      </c>
      <c r="L44" s="33"/>
      <c r="M44" s="34">
        <v>17770977794</v>
      </c>
      <c r="N44" s="33"/>
      <c r="O44" s="34">
        <v>2755380884</v>
      </c>
      <c r="P44" s="33"/>
      <c r="Q44" s="54">
        <v>14988662538</v>
      </c>
    </row>
    <row r="45" spans="1:17" ht="21.75" customHeight="1" x14ac:dyDescent="0.2">
      <c r="A45" s="8" t="s">
        <v>28</v>
      </c>
      <c r="C45" s="34">
        <v>3185000</v>
      </c>
      <c r="D45" s="33"/>
      <c r="E45" s="34">
        <v>6995643157</v>
      </c>
      <c r="F45" s="33"/>
      <c r="G45" s="34">
        <v>2405734614</v>
      </c>
      <c r="H45" s="33"/>
      <c r="I45" s="34">
        <v>4589908543</v>
      </c>
      <c r="J45" s="33"/>
      <c r="K45" s="34">
        <v>3185000</v>
      </c>
      <c r="L45" s="33"/>
      <c r="M45" s="34">
        <v>6995643157</v>
      </c>
      <c r="N45" s="33"/>
      <c r="O45" s="34">
        <v>639397599</v>
      </c>
      <c r="P45" s="33"/>
      <c r="Q45" s="54">
        <v>6356245558</v>
      </c>
    </row>
    <row r="46" spans="1:17" ht="21.75" customHeight="1" x14ac:dyDescent="0.2">
      <c r="A46" s="8" t="s">
        <v>43</v>
      </c>
      <c r="C46" s="34">
        <v>75200000</v>
      </c>
      <c r="D46" s="33"/>
      <c r="E46" s="34">
        <v>142553131920</v>
      </c>
      <c r="F46" s="33"/>
      <c r="G46" s="34">
        <v>120752711765</v>
      </c>
      <c r="H46" s="33"/>
      <c r="I46" s="34">
        <v>21800420155</v>
      </c>
      <c r="J46" s="33"/>
      <c r="K46" s="34">
        <v>75200000</v>
      </c>
      <c r="L46" s="33"/>
      <c r="M46" s="34">
        <v>142553131920</v>
      </c>
      <c r="N46" s="33"/>
      <c r="O46" s="34">
        <v>111448091269</v>
      </c>
      <c r="P46" s="33"/>
      <c r="Q46" s="54">
        <v>31105040651</v>
      </c>
    </row>
    <row r="47" spans="1:17" ht="21.75" customHeight="1" x14ac:dyDescent="0.2">
      <c r="A47" s="8" t="s">
        <v>70</v>
      </c>
      <c r="C47" s="34">
        <v>4000</v>
      </c>
      <c r="D47" s="33"/>
      <c r="E47" s="34">
        <v>3998970</v>
      </c>
      <c r="F47" s="33"/>
      <c r="G47" s="34">
        <v>1000257</v>
      </c>
      <c r="H47" s="33"/>
      <c r="I47" s="34">
        <v>2998713</v>
      </c>
      <c r="J47" s="33"/>
      <c r="K47" s="34">
        <v>4000</v>
      </c>
      <c r="L47" s="33"/>
      <c r="M47" s="34">
        <v>3998970</v>
      </c>
      <c r="N47" s="33"/>
      <c r="O47" s="34">
        <v>1000257</v>
      </c>
      <c r="P47" s="33"/>
      <c r="Q47" s="54">
        <v>2998713</v>
      </c>
    </row>
    <row r="48" spans="1:17" ht="21.75" customHeight="1" x14ac:dyDescent="0.2">
      <c r="A48" s="8" t="s">
        <v>71</v>
      </c>
      <c r="C48" s="34">
        <v>300000</v>
      </c>
      <c r="D48" s="33"/>
      <c r="E48" s="34">
        <v>5448388050</v>
      </c>
      <c r="F48" s="33"/>
      <c r="G48" s="34">
        <v>3739092014</v>
      </c>
      <c r="H48" s="33"/>
      <c r="I48" s="34">
        <v>1709296036</v>
      </c>
      <c r="J48" s="33"/>
      <c r="K48" s="34">
        <v>300000</v>
      </c>
      <c r="L48" s="33"/>
      <c r="M48" s="34">
        <v>5448388050</v>
      </c>
      <c r="N48" s="33"/>
      <c r="O48" s="34">
        <v>3739092014</v>
      </c>
      <c r="P48" s="33"/>
      <c r="Q48" s="54">
        <v>1709296036</v>
      </c>
    </row>
    <row r="49" spans="1:18" ht="21.75" customHeight="1" x14ac:dyDescent="0.2">
      <c r="A49" s="8" t="s">
        <v>79</v>
      </c>
      <c r="C49" s="34">
        <v>5656000</v>
      </c>
      <c r="D49" s="33"/>
      <c r="E49" s="34">
        <v>90472697</v>
      </c>
      <c r="F49" s="33"/>
      <c r="G49" s="34">
        <v>1006613100</v>
      </c>
      <c r="H49" s="33"/>
      <c r="I49" s="34">
        <v>-916140402</v>
      </c>
      <c r="J49" s="33"/>
      <c r="K49" s="34">
        <v>5656000</v>
      </c>
      <c r="L49" s="33"/>
      <c r="M49" s="34">
        <v>90472697</v>
      </c>
      <c r="N49" s="33"/>
      <c r="O49" s="34">
        <v>1006613100</v>
      </c>
      <c r="P49" s="33"/>
      <c r="Q49" s="54">
        <v>-916140403</v>
      </c>
    </row>
    <row r="50" spans="1:18" ht="21.75" customHeight="1" x14ac:dyDescent="0.2">
      <c r="A50" s="8" t="s">
        <v>53</v>
      </c>
      <c r="C50" s="34">
        <v>103736000</v>
      </c>
      <c r="D50" s="33"/>
      <c r="E50" s="34">
        <v>290382458572</v>
      </c>
      <c r="F50" s="33"/>
      <c r="G50" s="34">
        <v>276764335280</v>
      </c>
      <c r="H50" s="33"/>
      <c r="I50" s="34">
        <v>13618123292</v>
      </c>
      <c r="J50" s="33"/>
      <c r="K50" s="34">
        <v>103736000</v>
      </c>
      <c r="L50" s="33"/>
      <c r="M50" s="34">
        <v>290382458572</v>
      </c>
      <c r="N50" s="33"/>
      <c r="O50" s="34">
        <v>243029816072</v>
      </c>
      <c r="P50" s="33"/>
      <c r="Q50" s="54">
        <v>47352642500</v>
      </c>
    </row>
    <row r="51" spans="1:18" ht="21.75" customHeight="1" x14ac:dyDescent="0.2">
      <c r="A51" s="8" t="s">
        <v>77</v>
      </c>
      <c r="C51" s="34">
        <v>900000</v>
      </c>
      <c r="D51" s="33"/>
      <c r="E51" s="34">
        <v>2698404981</v>
      </c>
      <c r="F51" s="33"/>
      <c r="G51" s="34">
        <v>1484433197</v>
      </c>
      <c r="H51" s="33"/>
      <c r="I51" s="34">
        <v>1213971784</v>
      </c>
      <c r="J51" s="33"/>
      <c r="K51" s="34">
        <v>900000</v>
      </c>
      <c r="L51" s="33"/>
      <c r="M51" s="34">
        <v>2698404981</v>
      </c>
      <c r="N51" s="33"/>
      <c r="O51" s="34">
        <v>1484433197</v>
      </c>
      <c r="P51" s="33"/>
      <c r="Q51" s="54">
        <v>1213971784</v>
      </c>
    </row>
    <row r="52" spans="1:18" ht="21.75" customHeight="1" thickBot="1" x14ac:dyDescent="0.25">
      <c r="A52" s="12" t="s">
        <v>814</v>
      </c>
      <c r="C52" s="55">
        <f>SUM(C8:C51)</f>
        <v>2052648901</v>
      </c>
      <c r="D52" s="33"/>
      <c r="E52" s="55">
        <f>SUM(E8:E51)</f>
        <v>4406159619576</v>
      </c>
      <c r="F52" s="33"/>
      <c r="G52" s="55">
        <f>SUM(G8:G51)</f>
        <v>3587115207833</v>
      </c>
      <c r="H52" s="33"/>
      <c r="I52" s="55">
        <f>SUM(I8:I51)</f>
        <v>819044411746</v>
      </c>
      <c r="J52" s="33"/>
      <c r="K52" s="55">
        <f>SUM(K8:K51)</f>
        <v>2052648901</v>
      </c>
      <c r="L52" s="33"/>
      <c r="M52" s="55">
        <f>SUM(M8:M51)</f>
        <v>4406159619576</v>
      </c>
      <c r="N52" s="33"/>
      <c r="O52" s="55">
        <f>SUM(O8:O51)</f>
        <v>3399400015236</v>
      </c>
      <c r="P52" s="33"/>
      <c r="Q52" s="55">
        <f>SUM(Q8:Q51)</f>
        <v>992502337371</v>
      </c>
    </row>
    <row r="53" spans="1:18" ht="21.75" customHeight="1" thickTop="1" x14ac:dyDescent="0.2">
      <c r="A53" s="149" t="s">
        <v>0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</row>
    <row r="54" spans="1:18" ht="21.75" customHeight="1" x14ac:dyDescent="0.2">
      <c r="A54" s="149" t="s">
        <v>311</v>
      </c>
      <c r="B54" s="149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</row>
    <row r="55" spans="1:18" ht="21.75" customHeight="1" x14ac:dyDescent="0.2">
      <c r="A55" s="149" t="s">
        <v>2</v>
      </c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</row>
    <row r="56" spans="1:18" ht="21.75" customHeight="1" x14ac:dyDescent="0.2">
      <c r="A56" s="20" t="s">
        <v>422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</row>
    <row r="57" spans="1:18" ht="21.75" customHeight="1" x14ac:dyDescent="0.2">
      <c r="A57" s="49" t="s">
        <v>314</v>
      </c>
      <c r="C57" s="160" t="s">
        <v>326</v>
      </c>
      <c r="D57" s="160"/>
      <c r="E57" s="160"/>
      <c r="F57" s="160"/>
      <c r="G57" s="160"/>
      <c r="H57" s="160"/>
      <c r="I57" s="160"/>
      <c r="K57" s="160" t="s">
        <v>327</v>
      </c>
      <c r="L57" s="160"/>
      <c r="M57" s="160"/>
      <c r="N57" s="160"/>
      <c r="O57" s="160"/>
      <c r="P57" s="160"/>
      <c r="Q57" s="160"/>
    </row>
    <row r="58" spans="1:18" ht="42" x14ac:dyDescent="0.2">
      <c r="A58" s="50"/>
      <c r="C58" s="15" t="s">
        <v>13</v>
      </c>
      <c r="D58" s="3"/>
      <c r="E58" s="15" t="s">
        <v>15</v>
      </c>
      <c r="F58" s="3"/>
      <c r="G58" s="15" t="s">
        <v>391</v>
      </c>
      <c r="H58" s="3"/>
      <c r="I58" s="15" t="s">
        <v>423</v>
      </c>
      <c r="K58" s="15" t="s">
        <v>13</v>
      </c>
      <c r="L58" s="3"/>
      <c r="M58" s="15" t="s">
        <v>15</v>
      </c>
      <c r="N58" s="3"/>
      <c r="O58" s="15" t="s">
        <v>391</v>
      </c>
      <c r="P58" s="3"/>
      <c r="Q58" s="39" t="s">
        <v>423</v>
      </c>
    </row>
    <row r="59" spans="1:18" ht="21.75" customHeight="1" x14ac:dyDescent="0.2">
      <c r="A59" s="49" t="s">
        <v>815</v>
      </c>
      <c r="C59" s="56">
        <f>C52</f>
        <v>2052648901</v>
      </c>
      <c r="E59" s="56">
        <f>E52</f>
        <v>4406159619576</v>
      </c>
      <c r="G59" s="56">
        <f>G52</f>
        <v>3587115207833</v>
      </c>
      <c r="I59" s="56">
        <f>I52</f>
        <v>819044411746</v>
      </c>
      <c r="K59" s="56">
        <f>K52</f>
        <v>2052648901</v>
      </c>
      <c r="M59" s="56">
        <f>M52</f>
        <v>4406159619576</v>
      </c>
      <c r="O59" s="56">
        <f>O52</f>
        <v>3399400015236</v>
      </c>
      <c r="Q59" s="56">
        <f>Q52</f>
        <v>992502337371</v>
      </c>
    </row>
    <row r="60" spans="1:18" ht="21.75" customHeight="1" x14ac:dyDescent="0.2">
      <c r="A60" s="8" t="s">
        <v>280</v>
      </c>
      <c r="C60" s="34">
        <v>371000</v>
      </c>
      <c r="D60" s="33"/>
      <c r="E60" s="34">
        <v>350936142293</v>
      </c>
      <c r="F60" s="33"/>
      <c r="G60" s="34">
        <v>333839480625</v>
      </c>
      <c r="H60" s="33"/>
      <c r="I60" s="34">
        <v>17096661668</v>
      </c>
      <c r="J60" s="33"/>
      <c r="K60" s="34">
        <v>371000</v>
      </c>
      <c r="L60" s="33"/>
      <c r="M60" s="34">
        <v>350936142293</v>
      </c>
      <c r="N60" s="33"/>
      <c r="O60" s="34">
        <v>371067243750</v>
      </c>
      <c r="P60" s="33"/>
      <c r="Q60" s="54">
        <v>-20131101457</v>
      </c>
      <c r="R60" s="33"/>
    </row>
    <row r="61" spans="1:18" ht="21.75" customHeight="1" x14ac:dyDescent="0.2">
      <c r="A61" s="8" t="s">
        <v>284</v>
      </c>
      <c r="C61" s="34">
        <v>510000</v>
      </c>
      <c r="D61" s="33"/>
      <c r="E61" s="34">
        <v>489910517621</v>
      </c>
      <c r="F61" s="33"/>
      <c r="G61" s="34">
        <v>487911170068</v>
      </c>
      <c r="H61" s="33"/>
      <c r="I61" s="34">
        <v>1999347553</v>
      </c>
      <c r="J61" s="33"/>
      <c r="K61" s="34">
        <v>510000</v>
      </c>
      <c r="L61" s="33"/>
      <c r="M61" s="34">
        <v>489910517621</v>
      </c>
      <c r="N61" s="33"/>
      <c r="O61" s="34">
        <v>510087233416</v>
      </c>
      <c r="P61" s="33"/>
      <c r="Q61" s="54">
        <v>-20176715795</v>
      </c>
      <c r="R61" s="33"/>
    </row>
    <row r="62" spans="1:18" ht="21.75" customHeight="1" x14ac:dyDescent="0.2">
      <c r="A62" s="8" t="s">
        <v>424</v>
      </c>
      <c r="C62" s="34">
        <v>437000</v>
      </c>
      <c r="D62" s="33"/>
      <c r="E62" s="34">
        <v>438635022</v>
      </c>
      <c r="F62" s="33"/>
      <c r="G62" s="34">
        <v>677561044</v>
      </c>
      <c r="H62" s="33"/>
      <c r="I62" s="34">
        <v>-238926022</v>
      </c>
      <c r="J62" s="33"/>
      <c r="K62" s="34">
        <v>437000</v>
      </c>
      <c r="L62" s="33"/>
      <c r="M62" s="34">
        <v>438635022</v>
      </c>
      <c r="N62" s="33"/>
      <c r="O62" s="34">
        <v>677561044</v>
      </c>
      <c r="P62" s="33"/>
      <c r="Q62" s="54">
        <v>-238926022</v>
      </c>
    </row>
    <row r="63" spans="1:18" ht="21.75" customHeight="1" x14ac:dyDescent="0.2">
      <c r="A63" s="8" t="s">
        <v>425</v>
      </c>
      <c r="C63" s="34">
        <v>11080000</v>
      </c>
      <c r="D63" s="33"/>
      <c r="E63" s="34">
        <v>4984716105</v>
      </c>
      <c r="F63" s="33"/>
      <c r="G63" s="34">
        <v>8629097436</v>
      </c>
      <c r="H63" s="33"/>
      <c r="I63" s="34">
        <v>-3644381331</v>
      </c>
      <c r="J63" s="33"/>
      <c r="K63" s="34">
        <v>11080000</v>
      </c>
      <c r="L63" s="33"/>
      <c r="M63" s="34">
        <v>4984716105</v>
      </c>
      <c r="N63" s="33"/>
      <c r="O63" s="34">
        <v>9255722210</v>
      </c>
      <c r="P63" s="33"/>
      <c r="Q63" s="54">
        <v>-4271006105</v>
      </c>
    </row>
    <row r="64" spans="1:18" ht="21.75" customHeight="1" x14ac:dyDescent="0.2">
      <c r="A64" s="8" t="s">
        <v>395</v>
      </c>
      <c r="C64" s="34">
        <v>34430000</v>
      </c>
      <c r="D64" s="33"/>
      <c r="E64" s="34">
        <v>19688888805</v>
      </c>
      <c r="F64" s="33"/>
      <c r="G64" s="34">
        <v>28933040029</v>
      </c>
      <c r="H64" s="33"/>
      <c r="I64" s="34">
        <v>-9244151224</v>
      </c>
      <c r="J64" s="33"/>
      <c r="K64" s="34">
        <v>34430000</v>
      </c>
      <c r="L64" s="33"/>
      <c r="M64" s="34">
        <v>19688888805</v>
      </c>
      <c r="N64" s="33"/>
      <c r="O64" s="34">
        <v>36564409354</v>
      </c>
      <c r="P64" s="33"/>
      <c r="Q64" s="54">
        <v>-16875520549</v>
      </c>
    </row>
    <row r="65" spans="1:17" ht="21.75" customHeight="1" x14ac:dyDescent="0.2">
      <c r="A65" s="8" t="s">
        <v>426</v>
      </c>
      <c r="C65" s="34">
        <v>170000</v>
      </c>
      <c r="D65" s="33"/>
      <c r="E65" s="34">
        <v>160098763</v>
      </c>
      <c r="F65" s="33"/>
      <c r="G65" s="34">
        <v>185949526</v>
      </c>
      <c r="H65" s="33"/>
      <c r="I65" s="34">
        <v>-25850763</v>
      </c>
      <c r="J65" s="33"/>
      <c r="K65" s="34">
        <v>170000</v>
      </c>
      <c r="L65" s="33"/>
      <c r="M65" s="34">
        <v>160098763</v>
      </c>
      <c r="N65" s="33"/>
      <c r="O65" s="34">
        <v>185949526</v>
      </c>
      <c r="P65" s="33"/>
      <c r="Q65" s="54">
        <v>-25850763</v>
      </c>
    </row>
    <row r="66" spans="1:17" ht="21.75" customHeight="1" x14ac:dyDescent="0.2">
      <c r="A66" s="8" t="s">
        <v>427</v>
      </c>
      <c r="C66" s="34">
        <v>13033000</v>
      </c>
      <c r="D66" s="33"/>
      <c r="E66" s="34">
        <v>1811120516</v>
      </c>
      <c r="F66" s="33"/>
      <c r="G66" s="34">
        <v>387355033</v>
      </c>
      <c r="H66" s="33"/>
      <c r="I66" s="34">
        <v>1423765483</v>
      </c>
      <c r="J66" s="33"/>
      <c r="K66" s="34">
        <v>13033000</v>
      </c>
      <c r="L66" s="33"/>
      <c r="M66" s="34">
        <v>1811120516</v>
      </c>
      <c r="N66" s="33"/>
      <c r="O66" s="34">
        <v>387355033</v>
      </c>
      <c r="P66" s="33"/>
      <c r="Q66" s="54">
        <v>1423765483</v>
      </c>
    </row>
    <row r="67" spans="1:17" ht="21.75" customHeight="1" x14ac:dyDescent="0.2">
      <c r="A67" s="8" t="s">
        <v>428</v>
      </c>
      <c r="C67" s="34">
        <v>12209000</v>
      </c>
      <c r="D67" s="33"/>
      <c r="E67" s="34">
        <v>2233671681</v>
      </c>
      <c r="F67" s="33"/>
      <c r="G67" s="34">
        <v>1836673363</v>
      </c>
      <c r="H67" s="33"/>
      <c r="I67" s="34">
        <v>396998318</v>
      </c>
      <c r="J67" s="33"/>
      <c r="K67" s="34">
        <v>12209000</v>
      </c>
      <c r="L67" s="33"/>
      <c r="M67" s="34">
        <v>2233671681</v>
      </c>
      <c r="N67" s="33"/>
      <c r="O67" s="34">
        <v>1836673363</v>
      </c>
      <c r="P67" s="33"/>
      <c r="Q67" s="54">
        <v>396998318</v>
      </c>
    </row>
    <row r="68" spans="1:17" ht="21.75" customHeight="1" x14ac:dyDescent="0.2">
      <c r="A68" s="8" t="s">
        <v>429</v>
      </c>
      <c r="C68" s="34">
        <v>600000</v>
      </c>
      <c r="D68" s="33"/>
      <c r="E68" s="34">
        <v>76780224</v>
      </c>
      <c r="F68" s="33"/>
      <c r="G68" s="34">
        <v>33560448</v>
      </c>
      <c r="H68" s="33"/>
      <c r="I68" s="34">
        <v>43219776</v>
      </c>
      <c r="J68" s="33"/>
      <c r="K68" s="34">
        <v>600000</v>
      </c>
      <c r="L68" s="33"/>
      <c r="M68" s="34">
        <v>76780224</v>
      </c>
      <c r="N68" s="33"/>
      <c r="O68" s="34">
        <v>33560448</v>
      </c>
      <c r="P68" s="33"/>
      <c r="Q68" s="54">
        <v>43219776</v>
      </c>
    </row>
    <row r="69" spans="1:17" ht="21.75" customHeight="1" x14ac:dyDescent="0.2">
      <c r="A69" s="8" t="s">
        <v>430</v>
      </c>
      <c r="C69" s="34">
        <v>7000</v>
      </c>
      <c r="D69" s="33"/>
      <c r="E69" s="34">
        <v>8390838</v>
      </c>
      <c r="F69" s="33"/>
      <c r="G69" s="34">
        <v>12582758</v>
      </c>
      <c r="H69" s="33"/>
      <c r="I69" s="34">
        <v>-4191920</v>
      </c>
      <c r="J69" s="33"/>
      <c r="K69" s="34">
        <v>7000</v>
      </c>
      <c r="L69" s="33"/>
      <c r="M69" s="34">
        <v>8390838</v>
      </c>
      <c r="N69" s="33"/>
      <c r="O69" s="34">
        <v>13631676</v>
      </c>
      <c r="P69" s="33"/>
      <c r="Q69" s="54">
        <v>-5240838</v>
      </c>
    </row>
    <row r="70" spans="1:17" ht="21.75" customHeight="1" x14ac:dyDescent="0.2">
      <c r="A70" s="8" t="s">
        <v>405</v>
      </c>
      <c r="C70" s="34">
        <v>111370000</v>
      </c>
      <c r="D70" s="33"/>
      <c r="E70" s="34">
        <v>21488875189</v>
      </c>
      <c r="F70" s="33"/>
      <c r="G70" s="34">
        <v>35636674051</v>
      </c>
      <c r="H70" s="33"/>
      <c r="I70" s="34">
        <v>-14147798862</v>
      </c>
      <c r="J70" s="33"/>
      <c r="K70" s="34">
        <v>111370000</v>
      </c>
      <c r="L70" s="33"/>
      <c r="M70" s="34">
        <v>21488875189</v>
      </c>
      <c r="N70" s="33"/>
      <c r="O70" s="34">
        <v>35696185261</v>
      </c>
      <c r="P70" s="33"/>
      <c r="Q70" s="54">
        <v>-14207310072</v>
      </c>
    </row>
    <row r="71" spans="1:17" ht="21.75" customHeight="1" x14ac:dyDescent="0.2">
      <c r="A71" s="8" t="s">
        <v>431</v>
      </c>
      <c r="C71" s="34">
        <v>1859000</v>
      </c>
      <c r="D71" s="33"/>
      <c r="E71" s="34">
        <v>183993609</v>
      </c>
      <c r="F71" s="33"/>
      <c r="G71" s="34">
        <v>80547218</v>
      </c>
      <c r="H71" s="33"/>
      <c r="I71" s="34">
        <v>103446391</v>
      </c>
      <c r="J71" s="33"/>
      <c r="K71" s="34">
        <v>1859000</v>
      </c>
      <c r="L71" s="33"/>
      <c r="M71" s="34">
        <v>183993609</v>
      </c>
      <c r="N71" s="33"/>
      <c r="O71" s="34">
        <v>80547218</v>
      </c>
      <c r="P71" s="33"/>
      <c r="Q71" s="54">
        <v>103446391</v>
      </c>
    </row>
    <row r="72" spans="1:17" ht="21.75" customHeight="1" x14ac:dyDescent="0.2">
      <c r="A72" s="8" t="s">
        <v>432</v>
      </c>
      <c r="C72" s="34">
        <v>50000</v>
      </c>
      <c r="D72" s="33"/>
      <c r="E72" s="34">
        <v>62133996</v>
      </c>
      <c r="F72" s="33"/>
      <c r="G72" s="34">
        <v>93627992</v>
      </c>
      <c r="H72" s="33"/>
      <c r="I72" s="34">
        <v>-31493996</v>
      </c>
      <c r="J72" s="33"/>
      <c r="K72" s="34">
        <v>50000</v>
      </c>
      <c r="L72" s="33"/>
      <c r="M72" s="34">
        <v>62133996</v>
      </c>
      <c r="N72" s="33"/>
      <c r="O72" s="34">
        <v>93627992</v>
      </c>
      <c r="P72" s="33"/>
      <c r="Q72" s="54">
        <v>-31493996</v>
      </c>
    </row>
    <row r="73" spans="1:17" ht="21.75" customHeight="1" x14ac:dyDescent="0.2">
      <c r="A73" s="8" t="s">
        <v>433</v>
      </c>
      <c r="C73" s="34">
        <v>18171000</v>
      </c>
      <c r="D73" s="33"/>
      <c r="E73" s="34">
        <v>24506366985</v>
      </c>
      <c r="F73" s="33"/>
      <c r="G73" s="34">
        <v>36150978726</v>
      </c>
      <c r="H73" s="33"/>
      <c r="I73" s="34">
        <v>-11644611741</v>
      </c>
      <c r="J73" s="33"/>
      <c r="K73" s="34">
        <v>18171000</v>
      </c>
      <c r="L73" s="33"/>
      <c r="M73" s="34">
        <v>24506366985</v>
      </c>
      <c r="N73" s="33"/>
      <c r="O73" s="34">
        <v>44694449970</v>
      </c>
      <c r="P73" s="33"/>
      <c r="Q73" s="54">
        <v>-20188082985</v>
      </c>
    </row>
    <row r="74" spans="1:17" ht="21.75" customHeight="1" x14ac:dyDescent="0.2">
      <c r="A74" s="8" t="s">
        <v>434</v>
      </c>
      <c r="C74" s="34">
        <v>1000</v>
      </c>
      <c r="D74" s="33"/>
      <c r="E74" s="34">
        <v>786797</v>
      </c>
      <c r="F74" s="33"/>
      <c r="G74" s="34">
        <v>1129710</v>
      </c>
      <c r="H74" s="33"/>
      <c r="I74" s="34">
        <v>-342913</v>
      </c>
      <c r="J74" s="33"/>
      <c r="K74" s="34">
        <v>1000</v>
      </c>
      <c r="L74" s="33"/>
      <c r="M74" s="34">
        <v>786797</v>
      </c>
      <c r="N74" s="33"/>
      <c r="O74" s="34">
        <v>1223595</v>
      </c>
      <c r="P74" s="33"/>
      <c r="Q74" s="54">
        <v>-436798</v>
      </c>
    </row>
    <row r="75" spans="1:17" ht="21.75" customHeight="1" x14ac:dyDescent="0.2">
      <c r="A75" s="8" t="s">
        <v>410</v>
      </c>
      <c r="C75" s="34">
        <v>333830000</v>
      </c>
      <c r="D75" s="33"/>
      <c r="E75" s="34">
        <v>126155246656</v>
      </c>
      <c r="F75" s="33"/>
      <c r="G75" s="34">
        <v>214628281238</v>
      </c>
      <c r="H75" s="33"/>
      <c r="I75" s="34">
        <v>-88473034582</v>
      </c>
      <c r="J75" s="33"/>
      <c r="K75" s="34">
        <v>333830000</v>
      </c>
      <c r="L75" s="33"/>
      <c r="M75" s="34">
        <v>126155246656</v>
      </c>
      <c r="N75" s="33"/>
      <c r="O75" s="34">
        <v>235757408798</v>
      </c>
      <c r="P75" s="33"/>
      <c r="Q75" s="54">
        <v>-109602162142</v>
      </c>
    </row>
    <row r="76" spans="1:17" ht="21.75" customHeight="1" x14ac:dyDescent="0.2">
      <c r="A76" s="8" t="s">
        <v>435</v>
      </c>
      <c r="C76" s="34">
        <v>50000</v>
      </c>
      <c r="D76" s="33"/>
      <c r="E76" s="34">
        <v>39939712</v>
      </c>
      <c r="F76" s="33"/>
      <c r="G76" s="34">
        <v>66382902</v>
      </c>
      <c r="H76" s="33"/>
      <c r="I76" s="34">
        <v>-26443190</v>
      </c>
      <c r="J76" s="33"/>
      <c r="K76" s="34">
        <v>50000</v>
      </c>
      <c r="L76" s="33"/>
      <c r="M76" s="34">
        <v>39939712</v>
      </c>
      <c r="N76" s="33"/>
      <c r="O76" s="34">
        <v>66979425</v>
      </c>
      <c r="P76" s="33"/>
      <c r="Q76" s="54">
        <v>-27039713</v>
      </c>
    </row>
    <row r="77" spans="1:17" ht="21.75" customHeight="1" x14ac:dyDescent="0.2">
      <c r="A77" s="8" t="s">
        <v>436</v>
      </c>
      <c r="C77" s="34">
        <v>1097000</v>
      </c>
      <c r="D77" s="33"/>
      <c r="E77" s="34">
        <v>496813037</v>
      </c>
      <c r="F77" s="33"/>
      <c r="G77" s="34">
        <v>796166074</v>
      </c>
      <c r="H77" s="33"/>
      <c r="I77" s="34">
        <v>-299353037</v>
      </c>
      <c r="J77" s="33"/>
      <c r="K77" s="34">
        <v>1097000</v>
      </c>
      <c r="L77" s="33"/>
      <c r="M77" s="34">
        <v>496813037</v>
      </c>
      <c r="N77" s="33"/>
      <c r="O77" s="34">
        <v>796166074</v>
      </c>
      <c r="P77" s="33"/>
      <c r="Q77" s="54">
        <v>-299353037</v>
      </c>
    </row>
    <row r="78" spans="1:17" ht="21.75" customHeight="1" x14ac:dyDescent="0.2">
      <c r="A78" s="8" t="s">
        <v>437</v>
      </c>
      <c r="C78" s="34">
        <v>6080000</v>
      </c>
      <c r="D78" s="33"/>
      <c r="E78" s="34">
        <v>528823792</v>
      </c>
      <c r="F78" s="33"/>
      <c r="G78" s="34">
        <v>483647584</v>
      </c>
      <c r="H78" s="33"/>
      <c r="I78" s="34">
        <v>45176208</v>
      </c>
      <c r="J78" s="33"/>
      <c r="K78" s="34">
        <v>6080000</v>
      </c>
      <c r="L78" s="33"/>
      <c r="M78" s="34">
        <v>528823792</v>
      </c>
      <c r="N78" s="33"/>
      <c r="O78" s="34">
        <v>483647584</v>
      </c>
      <c r="P78" s="33"/>
      <c r="Q78" s="54">
        <v>45176208</v>
      </c>
    </row>
    <row r="79" spans="1:17" ht="21.75" customHeight="1" x14ac:dyDescent="0.2">
      <c r="A79" s="8" t="s">
        <v>397</v>
      </c>
      <c r="C79" s="34">
        <v>319000</v>
      </c>
      <c r="D79" s="33"/>
      <c r="E79" s="34">
        <v>285112564</v>
      </c>
      <c r="F79" s="33"/>
      <c r="G79" s="34">
        <v>438022121</v>
      </c>
      <c r="H79" s="33"/>
      <c r="I79" s="34">
        <v>-152909557</v>
      </c>
      <c r="J79" s="33"/>
      <c r="K79" s="34">
        <v>319000</v>
      </c>
      <c r="L79" s="33"/>
      <c r="M79" s="34">
        <v>285112564</v>
      </c>
      <c r="N79" s="33"/>
      <c r="O79" s="34">
        <v>539601128</v>
      </c>
      <c r="P79" s="33"/>
      <c r="Q79" s="54">
        <v>-254488564</v>
      </c>
    </row>
    <row r="80" spans="1:17" ht="21.75" customHeight="1" x14ac:dyDescent="0.2">
      <c r="A80" s="8" t="s">
        <v>438</v>
      </c>
      <c r="C80" s="34">
        <v>300000</v>
      </c>
      <c r="D80" s="33"/>
      <c r="E80" s="34">
        <v>180253572</v>
      </c>
      <c r="F80" s="33"/>
      <c r="G80" s="34">
        <v>304421590</v>
      </c>
      <c r="H80" s="33"/>
      <c r="I80" s="34">
        <v>-124168018</v>
      </c>
      <c r="J80" s="33"/>
      <c r="K80" s="34">
        <v>300000</v>
      </c>
      <c r="L80" s="33"/>
      <c r="M80" s="34">
        <v>180253572</v>
      </c>
      <c r="N80" s="33"/>
      <c r="O80" s="34">
        <v>303507145</v>
      </c>
      <c r="P80" s="33"/>
      <c r="Q80" s="54">
        <v>-123253573</v>
      </c>
    </row>
    <row r="81" spans="1:17" ht="21.75" customHeight="1" x14ac:dyDescent="0.2">
      <c r="A81" s="8" t="s">
        <v>393</v>
      </c>
      <c r="C81" s="34">
        <v>15945000</v>
      </c>
      <c r="D81" s="33"/>
      <c r="E81" s="34">
        <v>15813367009</v>
      </c>
      <c r="F81" s="33"/>
      <c r="G81" s="34">
        <v>7581578385</v>
      </c>
      <c r="H81" s="33"/>
      <c r="I81" s="34">
        <v>8231788624</v>
      </c>
      <c r="J81" s="33"/>
      <c r="K81" s="34">
        <v>15945000</v>
      </c>
      <c r="L81" s="33"/>
      <c r="M81" s="34">
        <v>15813367009</v>
      </c>
      <c r="N81" s="33"/>
      <c r="O81" s="34">
        <v>27648492483</v>
      </c>
      <c r="P81" s="33"/>
      <c r="Q81" s="54">
        <v>-11835125474</v>
      </c>
    </row>
    <row r="82" spans="1:17" ht="21.75" customHeight="1" x14ac:dyDescent="0.2">
      <c r="A82" s="8" t="s">
        <v>439</v>
      </c>
      <c r="C82" s="34">
        <v>180000</v>
      </c>
      <c r="D82" s="33"/>
      <c r="E82" s="34">
        <v>16375782</v>
      </c>
      <c r="F82" s="33"/>
      <c r="G82" s="34">
        <v>15351565</v>
      </c>
      <c r="H82" s="33"/>
      <c r="I82" s="34">
        <v>1024217</v>
      </c>
      <c r="J82" s="33"/>
      <c r="K82" s="34">
        <v>180000</v>
      </c>
      <c r="L82" s="33"/>
      <c r="M82" s="34">
        <v>16375782</v>
      </c>
      <c r="N82" s="33"/>
      <c r="O82" s="34">
        <v>15351565</v>
      </c>
      <c r="P82" s="33"/>
      <c r="Q82" s="54">
        <v>1024217</v>
      </c>
    </row>
    <row r="83" spans="1:17" ht="21.75" customHeight="1" x14ac:dyDescent="0.2">
      <c r="A83" s="8" t="s">
        <v>420</v>
      </c>
      <c r="C83" s="34">
        <v>115995000</v>
      </c>
      <c r="D83" s="33"/>
      <c r="E83" s="34">
        <v>49169215665</v>
      </c>
      <c r="F83" s="33"/>
      <c r="G83" s="34">
        <v>81383522512</v>
      </c>
      <c r="H83" s="33"/>
      <c r="I83" s="34">
        <v>-32214306847</v>
      </c>
      <c r="J83" s="33"/>
      <c r="K83" s="34">
        <v>115995000</v>
      </c>
      <c r="L83" s="33"/>
      <c r="M83" s="34">
        <v>49169215665</v>
      </c>
      <c r="N83" s="33"/>
      <c r="O83" s="34">
        <v>89913749998</v>
      </c>
      <c r="P83" s="33"/>
      <c r="Q83" s="54">
        <v>-40744534333</v>
      </c>
    </row>
    <row r="84" spans="1:17" ht="21.75" customHeight="1" x14ac:dyDescent="0.2">
      <c r="A84" s="8" t="s">
        <v>440</v>
      </c>
      <c r="C84" s="34">
        <v>34000</v>
      </c>
      <c r="D84" s="33"/>
      <c r="E84" s="34">
        <v>27430934</v>
      </c>
      <c r="F84" s="33"/>
      <c r="G84" s="34">
        <v>45004406</v>
      </c>
      <c r="H84" s="33"/>
      <c r="I84" s="34">
        <v>-17573472</v>
      </c>
      <c r="J84" s="33"/>
      <c r="K84" s="34">
        <v>34000</v>
      </c>
      <c r="L84" s="33"/>
      <c r="M84" s="34">
        <v>27430934</v>
      </c>
      <c r="N84" s="33"/>
      <c r="O84" s="34">
        <v>52481868</v>
      </c>
      <c r="P84" s="33"/>
      <c r="Q84" s="54">
        <v>-25050934</v>
      </c>
    </row>
    <row r="85" spans="1:17" ht="21.75" customHeight="1" x14ac:dyDescent="0.2">
      <c r="A85" s="8" t="s">
        <v>441</v>
      </c>
      <c r="C85" s="34">
        <v>210000</v>
      </c>
      <c r="D85" s="33"/>
      <c r="E85" s="34">
        <v>61934047</v>
      </c>
      <c r="F85" s="33"/>
      <c r="G85" s="34">
        <v>92175819</v>
      </c>
      <c r="H85" s="33"/>
      <c r="I85" s="34">
        <v>-30241772</v>
      </c>
      <c r="J85" s="33"/>
      <c r="K85" s="34">
        <v>210000</v>
      </c>
      <c r="L85" s="33"/>
      <c r="M85" s="34">
        <v>61934047</v>
      </c>
      <c r="N85" s="33"/>
      <c r="O85" s="34">
        <v>110168094</v>
      </c>
      <c r="P85" s="33"/>
      <c r="Q85" s="54">
        <v>-48234047</v>
      </c>
    </row>
    <row r="86" spans="1:17" ht="21.75" customHeight="1" x14ac:dyDescent="0.2">
      <c r="A86" s="8" t="s">
        <v>442</v>
      </c>
      <c r="C86" s="34">
        <v>3298000</v>
      </c>
      <c r="D86" s="33"/>
      <c r="E86" s="34">
        <v>4032415385</v>
      </c>
      <c r="F86" s="33"/>
      <c r="G86" s="34">
        <v>6759159068</v>
      </c>
      <c r="H86" s="33"/>
      <c r="I86" s="34">
        <v>-2726743683</v>
      </c>
      <c r="J86" s="33"/>
      <c r="K86" s="34">
        <v>3298000</v>
      </c>
      <c r="L86" s="33"/>
      <c r="M86" s="34">
        <v>4032415385</v>
      </c>
      <c r="N86" s="33"/>
      <c r="O86" s="34">
        <v>7836754770</v>
      </c>
      <c r="P86" s="33"/>
      <c r="Q86" s="54">
        <v>-3804339385</v>
      </c>
    </row>
    <row r="87" spans="1:17" ht="21.75" customHeight="1" x14ac:dyDescent="0.2">
      <c r="A87" s="8" t="s">
        <v>401</v>
      </c>
      <c r="C87" s="34">
        <v>18960000</v>
      </c>
      <c r="D87" s="33"/>
      <c r="E87" s="34">
        <v>8946815601</v>
      </c>
      <c r="F87" s="33"/>
      <c r="G87" s="34">
        <v>15369036496</v>
      </c>
      <c r="H87" s="33"/>
      <c r="I87" s="34">
        <v>-6422220895</v>
      </c>
      <c r="J87" s="33"/>
      <c r="K87" s="34">
        <v>18960000</v>
      </c>
      <c r="L87" s="33"/>
      <c r="M87" s="34">
        <v>8946815601</v>
      </c>
      <c r="N87" s="33"/>
      <c r="O87" s="34">
        <v>15369036496</v>
      </c>
      <c r="P87" s="33"/>
      <c r="Q87" s="54">
        <v>-6422220895</v>
      </c>
    </row>
    <row r="88" spans="1:17" ht="21.75" customHeight="1" x14ac:dyDescent="0.2">
      <c r="A88" s="8" t="s">
        <v>443</v>
      </c>
      <c r="C88" s="34">
        <v>20433000</v>
      </c>
      <c r="D88" s="33"/>
      <c r="E88" s="34">
        <v>11786805115</v>
      </c>
      <c r="F88" s="33"/>
      <c r="G88" s="34">
        <v>18257280230</v>
      </c>
      <c r="H88" s="33"/>
      <c r="I88" s="34">
        <v>-6470475115</v>
      </c>
      <c r="J88" s="33"/>
      <c r="K88" s="34">
        <v>20433000</v>
      </c>
      <c r="L88" s="33"/>
      <c r="M88" s="34">
        <v>11786805115</v>
      </c>
      <c r="N88" s="33"/>
      <c r="O88" s="34">
        <v>18257280230</v>
      </c>
      <c r="P88" s="33"/>
      <c r="Q88" s="54">
        <v>-6470475115</v>
      </c>
    </row>
    <row r="89" spans="1:17" ht="21.75" customHeight="1" x14ac:dyDescent="0.2">
      <c r="A89" s="8" t="s">
        <v>444</v>
      </c>
      <c r="C89" s="34">
        <v>650000</v>
      </c>
      <c r="D89" s="33"/>
      <c r="E89" s="34">
        <v>844782412</v>
      </c>
      <c r="F89" s="33"/>
      <c r="G89" s="34">
        <v>1540103322</v>
      </c>
      <c r="H89" s="33"/>
      <c r="I89" s="34">
        <v>-695320910</v>
      </c>
      <c r="J89" s="33"/>
      <c r="K89" s="34">
        <v>650000</v>
      </c>
      <c r="L89" s="33"/>
      <c r="M89" s="34">
        <v>844782412</v>
      </c>
      <c r="N89" s="33"/>
      <c r="O89" s="34">
        <v>1592064825</v>
      </c>
      <c r="P89" s="33"/>
      <c r="Q89" s="54">
        <v>-747282413</v>
      </c>
    </row>
    <row r="90" spans="1:17" ht="21.75" customHeight="1" x14ac:dyDescent="0.2">
      <c r="A90" s="8" t="s">
        <v>445</v>
      </c>
      <c r="C90" s="34">
        <v>14805000</v>
      </c>
      <c r="D90" s="33"/>
      <c r="E90" s="34">
        <v>15008404340</v>
      </c>
      <c r="F90" s="33"/>
      <c r="G90" s="34">
        <v>18618034576</v>
      </c>
      <c r="H90" s="33"/>
      <c r="I90" s="34">
        <v>-3609630236</v>
      </c>
      <c r="J90" s="33"/>
      <c r="K90" s="34">
        <v>14805000</v>
      </c>
      <c r="L90" s="33"/>
      <c r="M90" s="34">
        <v>15008404340</v>
      </c>
      <c r="N90" s="33"/>
      <c r="O90" s="34">
        <v>18567890681</v>
      </c>
      <c r="P90" s="33"/>
      <c r="Q90" s="54">
        <v>-3559486341</v>
      </c>
    </row>
    <row r="91" spans="1:17" ht="21.75" customHeight="1" x14ac:dyDescent="0.2">
      <c r="A91" s="8" t="s">
        <v>402</v>
      </c>
      <c r="C91" s="34">
        <v>71611000</v>
      </c>
      <c r="D91" s="33"/>
      <c r="E91" s="34">
        <v>58133158856</v>
      </c>
      <c r="F91" s="33"/>
      <c r="G91" s="34">
        <v>96023807458</v>
      </c>
      <c r="H91" s="33"/>
      <c r="I91" s="34">
        <v>-37890648602</v>
      </c>
      <c r="J91" s="33"/>
      <c r="K91" s="34">
        <v>71611000</v>
      </c>
      <c r="L91" s="33"/>
      <c r="M91" s="34">
        <v>58133158856</v>
      </c>
      <c r="N91" s="33"/>
      <c r="O91" s="34">
        <v>106707216498</v>
      </c>
      <c r="P91" s="33"/>
      <c r="Q91" s="54">
        <v>-48574057642</v>
      </c>
    </row>
    <row r="92" spans="1:17" ht="21.75" customHeight="1" x14ac:dyDescent="0.2">
      <c r="A92" s="8" t="s">
        <v>446</v>
      </c>
      <c r="C92" s="34">
        <v>9522000</v>
      </c>
      <c r="D92" s="33"/>
      <c r="E92" s="34">
        <v>6597046822</v>
      </c>
      <c r="F92" s="33"/>
      <c r="G92" s="34">
        <v>5524733644</v>
      </c>
      <c r="H92" s="33"/>
      <c r="I92" s="34">
        <v>1072313178</v>
      </c>
      <c r="J92" s="33"/>
      <c r="K92" s="34">
        <v>9522000</v>
      </c>
      <c r="L92" s="33"/>
      <c r="M92" s="34">
        <v>6597046822</v>
      </c>
      <c r="N92" s="33"/>
      <c r="O92" s="34">
        <v>5524733644</v>
      </c>
      <c r="P92" s="33"/>
      <c r="Q92" s="54">
        <v>1072313178</v>
      </c>
    </row>
    <row r="93" spans="1:17" ht="21.75" customHeight="1" x14ac:dyDescent="0.2">
      <c r="A93" s="8" t="s">
        <v>447</v>
      </c>
      <c r="C93" s="34">
        <v>6143000</v>
      </c>
      <c r="D93" s="33"/>
      <c r="E93" s="34">
        <v>3328648652</v>
      </c>
      <c r="F93" s="33"/>
      <c r="G93" s="34">
        <v>6014822275</v>
      </c>
      <c r="H93" s="33"/>
      <c r="I93" s="34">
        <v>-2686173623</v>
      </c>
      <c r="J93" s="33"/>
      <c r="K93" s="34">
        <v>6143000</v>
      </c>
      <c r="L93" s="33"/>
      <c r="M93" s="34">
        <v>3328648652</v>
      </c>
      <c r="N93" s="33"/>
      <c r="O93" s="34">
        <v>6017434305</v>
      </c>
      <c r="P93" s="33"/>
      <c r="Q93" s="54">
        <v>-2688785653</v>
      </c>
    </row>
    <row r="94" spans="1:17" ht="21.75" customHeight="1" x14ac:dyDescent="0.2">
      <c r="A94" s="8" t="s">
        <v>421</v>
      </c>
      <c r="C94" s="34">
        <v>31080000</v>
      </c>
      <c r="D94" s="33"/>
      <c r="E94" s="34">
        <v>10191614983</v>
      </c>
      <c r="F94" s="33"/>
      <c r="G94" s="34">
        <v>19032804146</v>
      </c>
      <c r="H94" s="33"/>
      <c r="I94" s="34">
        <v>-8841189163</v>
      </c>
      <c r="J94" s="33"/>
      <c r="K94" s="34">
        <v>31080000</v>
      </c>
      <c r="L94" s="33"/>
      <c r="M94" s="34">
        <v>10191614983</v>
      </c>
      <c r="N94" s="33"/>
      <c r="O94" s="34">
        <v>19016111679</v>
      </c>
      <c r="P94" s="33"/>
      <c r="Q94" s="54">
        <v>-8824496696</v>
      </c>
    </row>
    <row r="95" spans="1:17" ht="21.75" customHeight="1" x14ac:dyDescent="0.2">
      <c r="A95" s="8" t="s">
        <v>408</v>
      </c>
      <c r="C95" s="34">
        <v>1549000</v>
      </c>
      <c r="D95" s="33"/>
      <c r="E95" s="34">
        <v>624086256</v>
      </c>
      <c r="F95" s="33"/>
      <c r="G95" s="34">
        <v>786561286</v>
      </c>
      <c r="H95" s="33"/>
      <c r="I95" s="34">
        <v>-162475030</v>
      </c>
      <c r="J95" s="33"/>
      <c r="K95" s="34">
        <v>1549000</v>
      </c>
      <c r="L95" s="33"/>
      <c r="M95" s="34">
        <v>624086256</v>
      </c>
      <c r="N95" s="33"/>
      <c r="O95" s="34">
        <v>862330695</v>
      </c>
      <c r="P95" s="33"/>
      <c r="Q95" s="54">
        <v>-238244439</v>
      </c>
    </row>
    <row r="96" spans="1:17" ht="21.75" customHeight="1" x14ac:dyDescent="0.2">
      <c r="A96" s="8" t="s">
        <v>417</v>
      </c>
      <c r="C96" s="34">
        <v>150000</v>
      </c>
      <c r="D96" s="33"/>
      <c r="E96" s="34">
        <v>172305619</v>
      </c>
      <c r="F96" s="33"/>
      <c r="G96" s="34">
        <v>280127848</v>
      </c>
      <c r="H96" s="33"/>
      <c r="I96" s="34">
        <v>-107822229</v>
      </c>
      <c r="J96" s="33"/>
      <c r="K96" s="34">
        <v>150000</v>
      </c>
      <c r="L96" s="33"/>
      <c r="M96" s="34">
        <v>172305619</v>
      </c>
      <c r="N96" s="33"/>
      <c r="O96" s="34">
        <v>307111239</v>
      </c>
      <c r="P96" s="33"/>
      <c r="Q96" s="54">
        <v>-134805620</v>
      </c>
    </row>
    <row r="97" spans="1:17" ht="21.75" customHeight="1" x14ac:dyDescent="0.2">
      <c r="A97" s="8" t="s">
        <v>448</v>
      </c>
      <c r="C97" s="34">
        <v>9907000</v>
      </c>
      <c r="D97" s="33"/>
      <c r="E97" s="34">
        <v>4764039943</v>
      </c>
      <c r="F97" s="33"/>
      <c r="G97" s="34">
        <v>4432287886</v>
      </c>
      <c r="H97" s="33"/>
      <c r="I97" s="34">
        <v>331752057</v>
      </c>
      <c r="J97" s="33"/>
      <c r="K97" s="34">
        <v>9907000</v>
      </c>
      <c r="L97" s="33"/>
      <c r="M97" s="34">
        <v>4764039943</v>
      </c>
      <c r="N97" s="33"/>
      <c r="O97" s="34">
        <v>4432287886</v>
      </c>
      <c r="P97" s="33"/>
      <c r="Q97" s="54">
        <v>331752057</v>
      </c>
    </row>
    <row r="98" spans="1:17" ht="21.75" customHeight="1" x14ac:dyDescent="0.2">
      <c r="A98" s="8" t="s">
        <v>449</v>
      </c>
      <c r="C98" s="34">
        <v>767000</v>
      </c>
      <c r="D98" s="33"/>
      <c r="E98" s="34">
        <v>236941971</v>
      </c>
      <c r="F98" s="33"/>
      <c r="G98" s="34">
        <v>351195542</v>
      </c>
      <c r="H98" s="33"/>
      <c r="I98" s="34">
        <v>-114253571</v>
      </c>
      <c r="J98" s="33"/>
      <c r="K98" s="34">
        <v>767000</v>
      </c>
      <c r="L98" s="33"/>
      <c r="M98" s="34">
        <v>236941971</v>
      </c>
      <c r="N98" s="33"/>
      <c r="O98" s="34">
        <v>167083942</v>
      </c>
      <c r="P98" s="33"/>
      <c r="Q98" s="54">
        <v>69858029</v>
      </c>
    </row>
    <row r="99" spans="1:17" ht="21.75" customHeight="1" x14ac:dyDescent="0.2">
      <c r="A99" s="8" t="s">
        <v>450</v>
      </c>
      <c r="C99" s="34">
        <v>45000</v>
      </c>
      <c r="D99" s="33"/>
      <c r="E99" s="34">
        <v>24833603</v>
      </c>
      <c r="F99" s="33"/>
      <c r="G99" s="34">
        <v>28972538</v>
      </c>
      <c r="H99" s="33"/>
      <c r="I99" s="34">
        <v>-4138935</v>
      </c>
      <c r="J99" s="33"/>
      <c r="K99" s="34">
        <v>45000</v>
      </c>
      <c r="L99" s="33"/>
      <c r="M99" s="34">
        <v>24833603</v>
      </c>
      <c r="N99" s="33"/>
      <c r="O99" s="34">
        <v>37517207</v>
      </c>
      <c r="P99" s="33"/>
      <c r="Q99" s="54">
        <v>-12683604</v>
      </c>
    </row>
    <row r="100" spans="1:17" ht="21.75" customHeight="1" x14ac:dyDescent="0.2">
      <c r="A100" s="8" t="s">
        <v>451</v>
      </c>
      <c r="C100" s="34">
        <v>451000</v>
      </c>
      <c r="D100" s="33"/>
      <c r="E100" s="34">
        <v>628532111</v>
      </c>
      <c r="F100" s="33"/>
      <c r="G100" s="34">
        <v>762305381</v>
      </c>
      <c r="H100" s="33"/>
      <c r="I100" s="34">
        <v>-133773270</v>
      </c>
      <c r="J100" s="33"/>
      <c r="K100" s="34">
        <v>451000</v>
      </c>
      <c r="L100" s="33"/>
      <c r="M100" s="34">
        <v>628532111</v>
      </c>
      <c r="N100" s="33"/>
      <c r="O100" s="34">
        <v>828909223</v>
      </c>
      <c r="P100" s="33"/>
      <c r="Q100" s="54">
        <v>-200377112</v>
      </c>
    </row>
    <row r="101" spans="1:17" ht="21.75" customHeight="1" x14ac:dyDescent="0.2">
      <c r="A101" s="8" t="s">
        <v>452</v>
      </c>
      <c r="C101" s="34">
        <v>1017000</v>
      </c>
      <c r="D101" s="33"/>
      <c r="E101" s="34">
        <v>1459019205</v>
      </c>
      <c r="F101" s="33"/>
      <c r="G101" s="34">
        <v>1419258411</v>
      </c>
      <c r="H101" s="33"/>
      <c r="I101" s="34">
        <v>39760794</v>
      </c>
      <c r="J101" s="33"/>
      <c r="K101" s="34">
        <v>1017000</v>
      </c>
      <c r="L101" s="33"/>
      <c r="M101" s="34">
        <v>1459019205</v>
      </c>
      <c r="N101" s="33"/>
      <c r="O101" s="34">
        <v>1419258411</v>
      </c>
      <c r="P101" s="33"/>
      <c r="Q101" s="54">
        <v>39760794</v>
      </c>
    </row>
    <row r="102" spans="1:17" ht="21.75" customHeight="1" x14ac:dyDescent="0.2">
      <c r="A102" s="8" t="s">
        <v>396</v>
      </c>
      <c r="C102" s="34">
        <v>113777000</v>
      </c>
      <c r="D102" s="33"/>
      <c r="E102" s="34">
        <v>13080985778</v>
      </c>
      <c r="F102" s="33"/>
      <c r="G102" s="34">
        <v>11505925734</v>
      </c>
      <c r="H102" s="33"/>
      <c r="I102" s="34">
        <v>1575060044</v>
      </c>
      <c r="J102" s="33"/>
      <c r="K102" s="34">
        <v>113777000</v>
      </c>
      <c r="L102" s="33"/>
      <c r="M102" s="34">
        <v>13080985778</v>
      </c>
      <c r="N102" s="33"/>
      <c r="O102" s="34">
        <v>11503152710</v>
      </c>
      <c r="P102" s="33"/>
      <c r="Q102" s="54">
        <v>1577833068</v>
      </c>
    </row>
    <row r="103" spans="1:17" ht="21.75" customHeight="1" thickBot="1" x14ac:dyDescent="0.25">
      <c r="A103" s="12" t="s">
        <v>814</v>
      </c>
      <c r="C103" s="55">
        <f>SUM(C59:C102)</f>
        <v>3035151901</v>
      </c>
      <c r="D103" s="33"/>
      <c r="E103" s="55">
        <f>SUM(E59:E102)</f>
        <v>5655285687442</v>
      </c>
      <c r="F103" s="33"/>
      <c r="G103" s="55">
        <f>SUM(G59:G102)</f>
        <v>5034065605897</v>
      </c>
      <c r="H103" s="33"/>
      <c r="I103" s="55">
        <f>SUM(I59:I102)</f>
        <v>621220081548</v>
      </c>
      <c r="J103" s="33"/>
      <c r="K103" s="55">
        <f>SUM(K59:K102)</f>
        <v>3035151901</v>
      </c>
      <c r="L103" s="33"/>
      <c r="M103" s="55">
        <f>SUM(M59:M102)</f>
        <v>5655285687442</v>
      </c>
      <c r="N103" s="33"/>
      <c r="O103" s="55">
        <f>SUM(O59:O102)</f>
        <v>4984209117695</v>
      </c>
      <c r="P103" s="33"/>
      <c r="Q103" s="55">
        <f>SUM(Q59:Q102)</f>
        <v>656819302778</v>
      </c>
    </row>
    <row r="104" spans="1:17" ht="21.75" customHeight="1" thickTop="1" x14ac:dyDescent="0.2">
      <c r="A104" s="149" t="s">
        <v>0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</row>
    <row r="105" spans="1:17" ht="21.75" customHeight="1" x14ac:dyDescent="0.2">
      <c r="A105" s="149" t="s">
        <v>311</v>
      </c>
      <c r="B105" s="149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</row>
    <row r="106" spans="1:17" ht="21.75" customHeight="1" x14ac:dyDescent="0.2">
      <c r="A106" s="149" t="s">
        <v>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</row>
    <row r="107" spans="1:17" ht="21.75" customHeight="1" x14ac:dyDescent="0.2">
      <c r="A107" s="20" t="s">
        <v>422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</row>
    <row r="108" spans="1:17" ht="21.75" customHeight="1" x14ac:dyDescent="0.2">
      <c r="A108" s="49" t="s">
        <v>314</v>
      </c>
      <c r="C108" s="160" t="s">
        <v>326</v>
      </c>
      <c r="D108" s="160"/>
      <c r="E108" s="160"/>
      <c r="F108" s="160"/>
      <c r="G108" s="160"/>
      <c r="H108" s="160"/>
      <c r="I108" s="160"/>
      <c r="K108" s="160" t="s">
        <v>327</v>
      </c>
      <c r="L108" s="160"/>
      <c r="M108" s="160"/>
      <c r="N108" s="160"/>
      <c r="O108" s="160"/>
      <c r="P108" s="160"/>
      <c r="Q108" s="160"/>
    </row>
    <row r="109" spans="1:17" ht="42" x14ac:dyDescent="0.2">
      <c r="A109" s="50"/>
      <c r="C109" s="15" t="s">
        <v>13</v>
      </c>
      <c r="D109" s="3"/>
      <c r="E109" s="15" t="s">
        <v>15</v>
      </c>
      <c r="F109" s="3"/>
      <c r="G109" s="15" t="s">
        <v>391</v>
      </c>
      <c r="H109" s="3"/>
      <c r="I109" s="15" t="s">
        <v>423</v>
      </c>
      <c r="K109" s="15" t="s">
        <v>13</v>
      </c>
      <c r="L109" s="3"/>
      <c r="M109" s="15" t="s">
        <v>15</v>
      </c>
      <c r="N109" s="3"/>
      <c r="O109" s="15" t="s">
        <v>391</v>
      </c>
      <c r="P109" s="3"/>
      <c r="Q109" s="39" t="s">
        <v>423</v>
      </c>
    </row>
    <row r="110" spans="1:17" ht="21.75" customHeight="1" x14ac:dyDescent="0.2">
      <c r="A110" s="49" t="s">
        <v>815</v>
      </c>
      <c r="C110" s="56">
        <f>C103</f>
        <v>3035151901</v>
      </c>
      <c r="E110" s="56">
        <f>E103</f>
        <v>5655285687442</v>
      </c>
      <c r="G110" s="56">
        <f>G103</f>
        <v>5034065605897</v>
      </c>
      <c r="I110" s="56">
        <f>I103</f>
        <v>621220081548</v>
      </c>
      <c r="K110" s="56">
        <f>K103</f>
        <v>3035151901</v>
      </c>
      <c r="M110" s="56">
        <f>M103</f>
        <v>5655285687442</v>
      </c>
      <c r="O110" s="56">
        <f>O103</f>
        <v>4984209117695</v>
      </c>
      <c r="Q110" s="56">
        <f>Q103</f>
        <v>656819302778</v>
      </c>
    </row>
    <row r="111" spans="1:17" ht="21.75" customHeight="1" x14ac:dyDescent="0.2">
      <c r="A111" s="8" t="s">
        <v>453</v>
      </c>
      <c r="C111" s="34">
        <v>7180000</v>
      </c>
      <c r="D111" s="33"/>
      <c r="E111" s="34">
        <v>1292067207</v>
      </c>
      <c r="F111" s="33"/>
      <c r="G111" s="34">
        <v>1363734414</v>
      </c>
      <c r="H111" s="33"/>
      <c r="I111" s="34">
        <v>-71667207</v>
      </c>
      <c r="J111" s="33"/>
      <c r="K111" s="34">
        <v>7180000</v>
      </c>
      <c r="L111" s="33"/>
      <c r="M111" s="34">
        <v>1292067207</v>
      </c>
      <c r="N111" s="33"/>
      <c r="O111" s="34">
        <v>1363734414</v>
      </c>
      <c r="P111" s="33"/>
      <c r="Q111" s="54">
        <v>-71667207</v>
      </c>
    </row>
    <row r="112" spans="1:17" ht="21.75" customHeight="1" x14ac:dyDescent="0.2">
      <c r="A112" s="8" t="s">
        <v>454</v>
      </c>
      <c r="C112" s="34">
        <v>310000</v>
      </c>
      <c r="D112" s="33"/>
      <c r="E112" s="34">
        <v>480376271</v>
      </c>
      <c r="F112" s="33"/>
      <c r="G112" s="34">
        <v>619840351</v>
      </c>
      <c r="H112" s="33"/>
      <c r="I112" s="34">
        <v>-139464080</v>
      </c>
      <c r="J112" s="33"/>
      <c r="K112" s="34">
        <v>310000</v>
      </c>
      <c r="L112" s="33"/>
      <c r="M112" s="34">
        <v>480376271</v>
      </c>
      <c r="N112" s="33"/>
      <c r="O112" s="34">
        <v>743752543</v>
      </c>
      <c r="P112" s="33"/>
      <c r="Q112" s="54">
        <v>-263376272</v>
      </c>
    </row>
    <row r="113" spans="1:17" ht="21.75" customHeight="1" x14ac:dyDescent="0.2">
      <c r="A113" s="8" t="s">
        <v>455</v>
      </c>
      <c r="C113" s="34">
        <v>16016000</v>
      </c>
      <c r="D113" s="33"/>
      <c r="E113" s="34">
        <v>13481999490</v>
      </c>
      <c r="F113" s="33"/>
      <c r="G113" s="34">
        <v>20657143980</v>
      </c>
      <c r="H113" s="33"/>
      <c r="I113" s="34">
        <v>-7175144490</v>
      </c>
      <c r="J113" s="33"/>
      <c r="K113" s="34">
        <v>16016000</v>
      </c>
      <c r="L113" s="33"/>
      <c r="M113" s="34">
        <v>13481999490</v>
      </c>
      <c r="N113" s="33"/>
      <c r="O113" s="34">
        <v>20657143980</v>
      </c>
      <c r="P113" s="33"/>
      <c r="Q113" s="54">
        <v>-7175144490</v>
      </c>
    </row>
    <row r="114" spans="1:17" ht="21.75" customHeight="1" x14ac:dyDescent="0.2">
      <c r="A114" s="8" t="s">
        <v>456</v>
      </c>
      <c r="C114" s="34">
        <v>20000</v>
      </c>
      <c r="D114" s="33"/>
      <c r="E114" s="34">
        <v>7378099</v>
      </c>
      <c r="F114" s="33"/>
      <c r="G114" s="34">
        <v>6756199</v>
      </c>
      <c r="H114" s="33"/>
      <c r="I114" s="34">
        <v>621900</v>
      </c>
      <c r="J114" s="33"/>
      <c r="K114" s="34">
        <v>20000</v>
      </c>
      <c r="L114" s="33"/>
      <c r="M114" s="34">
        <v>7378099</v>
      </c>
      <c r="N114" s="33"/>
      <c r="O114" s="34">
        <v>6756199</v>
      </c>
      <c r="P114" s="33"/>
      <c r="Q114" s="54">
        <v>621900</v>
      </c>
    </row>
    <row r="115" spans="1:17" ht="21.75" customHeight="1" x14ac:dyDescent="0.2">
      <c r="A115" s="8" t="s">
        <v>457</v>
      </c>
      <c r="C115" s="34">
        <v>4237000</v>
      </c>
      <c r="D115" s="33"/>
      <c r="E115" s="34">
        <v>2304334481</v>
      </c>
      <c r="F115" s="33"/>
      <c r="G115" s="34">
        <v>3558163537</v>
      </c>
      <c r="H115" s="33"/>
      <c r="I115" s="34">
        <v>-1253829056</v>
      </c>
      <c r="J115" s="33"/>
      <c r="K115" s="34">
        <v>4237000</v>
      </c>
      <c r="L115" s="33"/>
      <c r="M115" s="34">
        <v>2304334481</v>
      </c>
      <c r="N115" s="33"/>
      <c r="O115" s="34">
        <v>4215868963</v>
      </c>
      <c r="P115" s="33"/>
      <c r="Q115" s="54">
        <v>-1911534482</v>
      </c>
    </row>
    <row r="116" spans="1:17" ht="21.75" customHeight="1" x14ac:dyDescent="0.2">
      <c r="A116" s="8" t="s">
        <v>458</v>
      </c>
      <c r="C116" s="34">
        <v>5004000</v>
      </c>
      <c r="D116" s="33"/>
      <c r="E116" s="34">
        <v>3501898029</v>
      </c>
      <c r="F116" s="33"/>
      <c r="G116" s="34">
        <v>5977996058</v>
      </c>
      <c r="H116" s="33"/>
      <c r="I116" s="34">
        <v>-2476098029</v>
      </c>
      <c r="J116" s="33"/>
      <c r="K116" s="34">
        <v>5004000</v>
      </c>
      <c r="L116" s="33"/>
      <c r="M116" s="34">
        <v>3501898029</v>
      </c>
      <c r="N116" s="33"/>
      <c r="O116" s="34">
        <v>5977996058</v>
      </c>
      <c r="P116" s="33"/>
      <c r="Q116" s="54">
        <v>-2476098029</v>
      </c>
    </row>
    <row r="117" spans="1:17" ht="21.75" customHeight="1" x14ac:dyDescent="0.2">
      <c r="A117" s="8" t="s">
        <v>459</v>
      </c>
      <c r="C117" s="34">
        <v>11000</v>
      </c>
      <c r="D117" s="33"/>
      <c r="E117" s="34">
        <v>20245785</v>
      </c>
      <c r="F117" s="33"/>
      <c r="G117" s="34">
        <v>29054516</v>
      </c>
      <c r="H117" s="33"/>
      <c r="I117" s="34">
        <v>-8808731</v>
      </c>
      <c r="J117" s="33"/>
      <c r="K117" s="34">
        <v>11000</v>
      </c>
      <c r="L117" s="33"/>
      <c r="M117" s="34">
        <v>20245785</v>
      </c>
      <c r="N117" s="33"/>
      <c r="O117" s="34">
        <v>37181570</v>
      </c>
      <c r="P117" s="33"/>
      <c r="Q117" s="54">
        <v>-16935785</v>
      </c>
    </row>
    <row r="118" spans="1:17" ht="21.75" customHeight="1" x14ac:dyDescent="0.2">
      <c r="A118" s="8" t="s">
        <v>460</v>
      </c>
      <c r="C118" s="34">
        <v>20000</v>
      </c>
      <c r="D118" s="33"/>
      <c r="E118" s="34">
        <v>30192223</v>
      </c>
      <c r="F118" s="33"/>
      <c r="G118" s="34">
        <v>48187589</v>
      </c>
      <c r="H118" s="33"/>
      <c r="I118" s="34">
        <v>-17995366</v>
      </c>
      <c r="J118" s="33"/>
      <c r="K118" s="34">
        <v>20000</v>
      </c>
      <c r="L118" s="33"/>
      <c r="M118" s="34">
        <v>30192223</v>
      </c>
      <c r="N118" s="33"/>
      <c r="O118" s="34">
        <v>56184447</v>
      </c>
      <c r="P118" s="33"/>
      <c r="Q118" s="54">
        <v>-25992224</v>
      </c>
    </row>
    <row r="119" spans="1:17" ht="21.75" customHeight="1" x14ac:dyDescent="0.2">
      <c r="A119" s="8" t="s">
        <v>461</v>
      </c>
      <c r="C119" s="34">
        <v>403000</v>
      </c>
      <c r="D119" s="33"/>
      <c r="E119" s="34">
        <v>218772651</v>
      </c>
      <c r="F119" s="33"/>
      <c r="G119" s="34">
        <v>350922614</v>
      </c>
      <c r="H119" s="33"/>
      <c r="I119" s="34">
        <v>-132149963</v>
      </c>
      <c r="J119" s="33"/>
      <c r="K119" s="34">
        <v>403000</v>
      </c>
      <c r="L119" s="33"/>
      <c r="M119" s="34">
        <v>218772651</v>
      </c>
      <c r="N119" s="33"/>
      <c r="O119" s="34">
        <v>397245302</v>
      </c>
      <c r="P119" s="33"/>
      <c r="Q119" s="54">
        <v>-178472651</v>
      </c>
    </row>
    <row r="120" spans="1:17" ht="21.75" customHeight="1" x14ac:dyDescent="0.2">
      <c r="A120" s="8" t="s">
        <v>462</v>
      </c>
      <c r="C120" s="34">
        <v>28866000</v>
      </c>
      <c r="D120" s="33"/>
      <c r="E120" s="34">
        <v>16853403130</v>
      </c>
      <c r="F120" s="33"/>
      <c r="G120" s="34">
        <v>26572559907</v>
      </c>
      <c r="H120" s="33"/>
      <c r="I120" s="34">
        <v>-9719156777</v>
      </c>
      <c r="J120" s="33"/>
      <c r="K120" s="34">
        <v>28866000</v>
      </c>
      <c r="L120" s="33"/>
      <c r="M120" s="34">
        <v>16853403130</v>
      </c>
      <c r="N120" s="33"/>
      <c r="O120" s="34">
        <v>30276671260</v>
      </c>
      <c r="P120" s="33"/>
      <c r="Q120" s="54">
        <v>-13423268130</v>
      </c>
    </row>
    <row r="121" spans="1:17" ht="21.75" customHeight="1" x14ac:dyDescent="0.2">
      <c r="A121" s="8" t="s">
        <v>463</v>
      </c>
      <c r="C121" s="34">
        <v>600000</v>
      </c>
      <c r="D121" s="33"/>
      <c r="E121" s="34">
        <v>371304364</v>
      </c>
      <c r="F121" s="33"/>
      <c r="G121" s="34">
        <v>555456932</v>
      </c>
      <c r="H121" s="33"/>
      <c r="I121" s="34">
        <v>-184152568</v>
      </c>
      <c r="J121" s="33"/>
      <c r="K121" s="34">
        <v>600000</v>
      </c>
      <c r="L121" s="33"/>
      <c r="M121" s="34">
        <v>371304364</v>
      </c>
      <c r="N121" s="33"/>
      <c r="O121" s="34">
        <v>652608728</v>
      </c>
      <c r="P121" s="33"/>
      <c r="Q121" s="54">
        <v>-281304364</v>
      </c>
    </row>
    <row r="122" spans="1:17" ht="21.75" customHeight="1" x14ac:dyDescent="0.2">
      <c r="A122" s="8" t="s">
        <v>464</v>
      </c>
      <c r="C122" s="34">
        <v>21602000</v>
      </c>
      <c r="D122" s="33"/>
      <c r="E122" s="34">
        <v>4276094622</v>
      </c>
      <c r="F122" s="33"/>
      <c r="G122" s="34">
        <v>6586344345</v>
      </c>
      <c r="H122" s="33"/>
      <c r="I122" s="34">
        <v>-2310249723</v>
      </c>
      <c r="J122" s="33"/>
      <c r="K122" s="34">
        <v>21602000</v>
      </c>
      <c r="L122" s="33"/>
      <c r="M122" s="34">
        <v>4276094622</v>
      </c>
      <c r="N122" s="33"/>
      <c r="O122" s="34">
        <v>6585870244</v>
      </c>
      <c r="P122" s="33"/>
      <c r="Q122" s="54">
        <v>-2309775622</v>
      </c>
    </row>
    <row r="123" spans="1:17" ht="21.75" customHeight="1" x14ac:dyDescent="0.2">
      <c r="A123" s="8" t="s">
        <v>465</v>
      </c>
      <c r="C123" s="34">
        <v>7027000</v>
      </c>
      <c r="D123" s="33"/>
      <c r="E123" s="34">
        <v>2430715929</v>
      </c>
      <c r="F123" s="33"/>
      <c r="G123" s="34">
        <v>4215114328</v>
      </c>
      <c r="H123" s="33"/>
      <c r="I123" s="34">
        <v>-1784398399</v>
      </c>
      <c r="J123" s="33"/>
      <c r="K123" s="34">
        <v>7027000</v>
      </c>
      <c r="L123" s="33"/>
      <c r="M123" s="34">
        <v>2430715929</v>
      </c>
      <c r="N123" s="33"/>
      <c r="O123" s="34">
        <v>4744749858</v>
      </c>
      <c r="P123" s="33"/>
      <c r="Q123" s="54">
        <v>-2314033929</v>
      </c>
    </row>
    <row r="124" spans="1:17" ht="21.75" customHeight="1" x14ac:dyDescent="0.2">
      <c r="A124" s="8" t="s">
        <v>466</v>
      </c>
      <c r="C124" s="34">
        <v>15000</v>
      </c>
      <c r="D124" s="33"/>
      <c r="E124" s="34">
        <v>11951921</v>
      </c>
      <c r="F124" s="33"/>
      <c r="G124" s="34">
        <v>17065603</v>
      </c>
      <c r="H124" s="33"/>
      <c r="I124" s="34">
        <v>-5113682</v>
      </c>
      <c r="J124" s="33"/>
      <c r="K124" s="34">
        <v>15000</v>
      </c>
      <c r="L124" s="33"/>
      <c r="M124" s="34">
        <v>11951921</v>
      </c>
      <c r="N124" s="33"/>
      <c r="O124" s="34">
        <v>18803842</v>
      </c>
      <c r="P124" s="33"/>
      <c r="Q124" s="54">
        <v>-6851921</v>
      </c>
    </row>
    <row r="125" spans="1:17" ht="21.75" customHeight="1" x14ac:dyDescent="0.2">
      <c r="A125" s="8" t="s">
        <v>467</v>
      </c>
      <c r="C125" s="34">
        <v>20840000</v>
      </c>
      <c r="D125" s="33"/>
      <c r="E125" s="34">
        <v>8521365183</v>
      </c>
      <c r="F125" s="33"/>
      <c r="G125" s="34">
        <v>12296686366</v>
      </c>
      <c r="H125" s="33"/>
      <c r="I125" s="34">
        <v>-3775321183</v>
      </c>
      <c r="J125" s="33"/>
      <c r="K125" s="34">
        <v>20840000</v>
      </c>
      <c r="L125" s="33"/>
      <c r="M125" s="34">
        <v>8521365183</v>
      </c>
      <c r="N125" s="33"/>
      <c r="O125" s="34">
        <v>12296686366</v>
      </c>
      <c r="P125" s="33"/>
      <c r="Q125" s="54">
        <v>-3775321183</v>
      </c>
    </row>
    <row r="126" spans="1:17" ht="21.75" customHeight="1" x14ac:dyDescent="0.2">
      <c r="A126" s="8" t="s">
        <v>468</v>
      </c>
      <c r="C126" s="34">
        <v>2401000</v>
      </c>
      <c r="D126" s="33"/>
      <c r="E126" s="34">
        <v>801727501</v>
      </c>
      <c r="F126" s="33"/>
      <c r="G126" s="34">
        <v>1300105002</v>
      </c>
      <c r="H126" s="33"/>
      <c r="I126" s="34">
        <v>-498377501</v>
      </c>
      <c r="J126" s="33"/>
      <c r="K126" s="34">
        <v>2401000</v>
      </c>
      <c r="L126" s="33"/>
      <c r="M126" s="34">
        <v>801727501</v>
      </c>
      <c r="N126" s="33"/>
      <c r="O126" s="34">
        <v>1300105002</v>
      </c>
      <c r="P126" s="33"/>
      <c r="Q126" s="54">
        <v>-498377501</v>
      </c>
    </row>
    <row r="127" spans="1:17" ht="21.75" customHeight="1" x14ac:dyDescent="0.2">
      <c r="A127" s="8" t="s">
        <v>469</v>
      </c>
      <c r="C127" s="34">
        <v>5501000</v>
      </c>
      <c r="D127" s="33"/>
      <c r="E127" s="34">
        <v>8755336920</v>
      </c>
      <c r="F127" s="33"/>
      <c r="G127" s="34">
        <v>14716885426</v>
      </c>
      <c r="H127" s="33"/>
      <c r="I127" s="34">
        <v>-5961548506</v>
      </c>
      <c r="J127" s="33"/>
      <c r="K127" s="34">
        <v>5501000</v>
      </c>
      <c r="L127" s="33"/>
      <c r="M127" s="34">
        <v>8755336920</v>
      </c>
      <c r="N127" s="33"/>
      <c r="O127" s="34">
        <v>16409974841</v>
      </c>
      <c r="P127" s="33"/>
      <c r="Q127" s="54">
        <v>-7654637921</v>
      </c>
    </row>
    <row r="128" spans="1:17" ht="21.75" customHeight="1" x14ac:dyDescent="0.2">
      <c r="A128" s="8" t="s">
        <v>470</v>
      </c>
      <c r="C128" s="34">
        <v>43476000</v>
      </c>
      <c r="D128" s="33"/>
      <c r="E128" s="34">
        <v>20993500781</v>
      </c>
      <c r="F128" s="33"/>
      <c r="G128" s="34">
        <v>34206801480</v>
      </c>
      <c r="H128" s="33"/>
      <c r="I128" s="34">
        <v>-13213300699</v>
      </c>
      <c r="J128" s="33"/>
      <c r="K128" s="34">
        <v>43476000</v>
      </c>
      <c r="L128" s="33"/>
      <c r="M128" s="34">
        <v>20993500781</v>
      </c>
      <c r="N128" s="33"/>
      <c r="O128" s="34">
        <v>38689371563</v>
      </c>
      <c r="P128" s="33"/>
      <c r="Q128" s="54">
        <v>-17695870782</v>
      </c>
    </row>
    <row r="129" spans="1:17" ht="21.75" customHeight="1" x14ac:dyDescent="0.2">
      <c r="A129" s="8" t="s">
        <v>400</v>
      </c>
      <c r="C129" s="34">
        <v>15258000</v>
      </c>
      <c r="D129" s="33"/>
      <c r="E129" s="34">
        <v>427113989</v>
      </c>
      <c r="F129" s="33"/>
      <c r="G129" s="34">
        <v>-807665594</v>
      </c>
      <c r="H129" s="33"/>
      <c r="I129" s="34">
        <v>1234779583</v>
      </c>
      <c r="J129" s="33"/>
      <c r="K129" s="34">
        <v>15258000</v>
      </c>
      <c r="L129" s="33"/>
      <c r="M129" s="34">
        <v>427113989</v>
      </c>
      <c r="N129" s="33"/>
      <c r="O129" s="34">
        <v>-807665594</v>
      </c>
      <c r="P129" s="33"/>
      <c r="Q129" s="54">
        <v>1234779583</v>
      </c>
    </row>
    <row r="130" spans="1:17" ht="21.75" customHeight="1" x14ac:dyDescent="0.2">
      <c r="A130" s="8" t="s">
        <v>471</v>
      </c>
      <c r="C130" s="34">
        <v>14144000</v>
      </c>
      <c r="D130" s="33"/>
      <c r="E130" s="34">
        <v>3224001605</v>
      </c>
      <c r="F130" s="33"/>
      <c r="G130" s="34">
        <v>3286211210</v>
      </c>
      <c r="H130" s="33"/>
      <c r="I130" s="34">
        <v>-62209605</v>
      </c>
      <c r="J130" s="33"/>
      <c r="K130" s="34">
        <v>14144000</v>
      </c>
      <c r="L130" s="33"/>
      <c r="M130" s="34">
        <v>3224001605</v>
      </c>
      <c r="N130" s="33"/>
      <c r="O130" s="34">
        <v>3286211210</v>
      </c>
      <c r="P130" s="33"/>
      <c r="Q130" s="54">
        <v>-62209605</v>
      </c>
    </row>
    <row r="131" spans="1:17" ht="21.75" customHeight="1" x14ac:dyDescent="0.2">
      <c r="A131" s="8" t="s">
        <v>472</v>
      </c>
      <c r="C131" s="34">
        <v>430000</v>
      </c>
      <c r="D131" s="33"/>
      <c r="E131" s="34">
        <v>214514748</v>
      </c>
      <c r="F131" s="33"/>
      <c r="G131" s="34">
        <v>214029496</v>
      </c>
      <c r="H131" s="33"/>
      <c r="I131" s="34">
        <v>485252</v>
      </c>
      <c r="J131" s="33"/>
      <c r="K131" s="34">
        <v>430000</v>
      </c>
      <c r="L131" s="33"/>
      <c r="M131" s="34">
        <v>214514748</v>
      </c>
      <c r="N131" s="33"/>
      <c r="O131" s="34">
        <v>214029496</v>
      </c>
      <c r="P131" s="33"/>
      <c r="Q131" s="54">
        <v>485252</v>
      </c>
    </row>
    <row r="132" spans="1:17" ht="21.75" customHeight="1" x14ac:dyDescent="0.2">
      <c r="A132" s="8" t="s">
        <v>411</v>
      </c>
      <c r="C132" s="34">
        <v>3225000</v>
      </c>
      <c r="D132" s="33"/>
      <c r="E132" s="34">
        <v>467504586</v>
      </c>
      <c r="F132" s="33"/>
      <c r="G132" s="34">
        <v>473655007</v>
      </c>
      <c r="H132" s="33"/>
      <c r="I132" s="34">
        <v>-6150421</v>
      </c>
      <c r="J132" s="33"/>
      <c r="K132" s="34">
        <v>3225000</v>
      </c>
      <c r="L132" s="33"/>
      <c r="M132" s="34">
        <v>467504586</v>
      </c>
      <c r="N132" s="33"/>
      <c r="O132" s="34">
        <v>473655007</v>
      </c>
      <c r="P132" s="33"/>
      <c r="Q132" s="54">
        <v>-6150421</v>
      </c>
    </row>
    <row r="133" spans="1:17" ht="21.75" customHeight="1" x14ac:dyDescent="0.2">
      <c r="A133" s="8" t="s">
        <v>473</v>
      </c>
      <c r="C133" s="34">
        <v>20858000</v>
      </c>
      <c r="D133" s="33"/>
      <c r="E133" s="34">
        <v>1230305114</v>
      </c>
      <c r="F133" s="33"/>
      <c r="G133" s="34">
        <v>1376984228</v>
      </c>
      <c r="H133" s="33"/>
      <c r="I133" s="34">
        <v>-146679114</v>
      </c>
      <c r="J133" s="33"/>
      <c r="K133" s="34">
        <v>20858000</v>
      </c>
      <c r="L133" s="33"/>
      <c r="M133" s="34">
        <v>1230305114</v>
      </c>
      <c r="N133" s="33"/>
      <c r="O133" s="34">
        <v>1376984228</v>
      </c>
      <c r="P133" s="33"/>
      <c r="Q133" s="54">
        <v>-146679114</v>
      </c>
    </row>
    <row r="134" spans="1:17" ht="21.75" customHeight="1" x14ac:dyDescent="0.2">
      <c r="A134" s="8" t="s">
        <v>474</v>
      </c>
      <c r="C134" s="34">
        <v>14052000</v>
      </c>
      <c r="D134" s="33"/>
      <c r="E134" s="34">
        <v>9960302561</v>
      </c>
      <c r="F134" s="33"/>
      <c r="G134" s="34">
        <v>12536760122</v>
      </c>
      <c r="H134" s="33"/>
      <c r="I134" s="34">
        <v>-2576457561</v>
      </c>
      <c r="J134" s="33"/>
      <c r="K134" s="34">
        <v>14052000</v>
      </c>
      <c r="L134" s="33"/>
      <c r="M134" s="34">
        <v>9960302561</v>
      </c>
      <c r="N134" s="33"/>
      <c r="O134" s="34">
        <v>12536760122</v>
      </c>
      <c r="P134" s="33"/>
      <c r="Q134" s="54">
        <v>-2576457561</v>
      </c>
    </row>
    <row r="135" spans="1:17" ht="21.75" customHeight="1" x14ac:dyDescent="0.2">
      <c r="A135" s="8" t="s">
        <v>414</v>
      </c>
      <c r="C135" s="34">
        <v>98084000</v>
      </c>
      <c r="D135" s="33"/>
      <c r="E135" s="34">
        <v>8138875699</v>
      </c>
      <c r="F135" s="33"/>
      <c r="G135" s="34">
        <v>8428512990</v>
      </c>
      <c r="H135" s="33"/>
      <c r="I135" s="34">
        <v>-289637291</v>
      </c>
      <c r="J135" s="33"/>
      <c r="K135" s="34">
        <v>98084000</v>
      </c>
      <c r="L135" s="33"/>
      <c r="M135" s="34">
        <v>8138875699</v>
      </c>
      <c r="N135" s="33"/>
      <c r="O135" s="34">
        <v>8428512990</v>
      </c>
      <c r="P135" s="33"/>
      <c r="Q135" s="54">
        <v>-289637291</v>
      </c>
    </row>
    <row r="136" spans="1:17" ht="21.75" customHeight="1" x14ac:dyDescent="0.2">
      <c r="A136" s="8" t="s">
        <v>475</v>
      </c>
      <c r="C136" s="34">
        <v>5147000</v>
      </c>
      <c r="D136" s="33"/>
      <c r="E136" s="34">
        <v>5140528972</v>
      </c>
      <c r="F136" s="33"/>
      <c r="G136" s="34">
        <v>8670461781</v>
      </c>
      <c r="H136" s="33"/>
      <c r="I136" s="34">
        <v>-3529932809</v>
      </c>
      <c r="J136" s="33"/>
      <c r="K136" s="34">
        <v>5147000</v>
      </c>
      <c r="L136" s="33"/>
      <c r="M136" s="34">
        <v>5140528972</v>
      </c>
      <c r="N136" s="33"/>
      <c r="O136" s="34">
        <v>9239957945</v>
      </c>
      <c r="P136" s="33"/>
      <c r="Q136" s="54">
        <v>-4099428973</v>
      </c>
    </row>
    <row r="137" spans="1:17" ht="21.75" customHeight="1" x14ac:dyDescent="0.2">
      <c r="A137" s="8" t="s">
        <v>476</v>
      </c>
      <c r="C137" s="34">
        <v>255000</v>
      </c>
      <c r="D137" s="33"/>
      <c r="E137" s="34">
        <v>403051187</v>
      </c>
      <c r="F137" s="33"/>
      <c r="G137" s="34">
        <v>342437375</v>
      </c>
      <c r="H137" s="33"/>
      <c r="I137" s="34">
        <v>60613812</v>
      </c>
      <c r="J137" s="33"/>
      <c r="K137" s="34">
        <v>255000</v>
      </c>
      <c r="L137" s="33"/>
      <c r="M137" s="34">
        <v>403051187</v>
      </c>
      <c r="N137" s="33"/>
      <c r="O137" s="34">
        <v>342437375</v>
      </c>
      <c r="P137" s="33"/>
      <c r="Q137" s="54">
        <v>60613812</v>
      </c>
    </row>
    <row r="138" spans="1:17" ht="21.75" customHeight="1" x14ac:dyDescent="0.2">
      <c r="A138" s="8" t="s">
        <v>477</v>
      </c>
      <c r="C138" s="34">
        <v>2000000</v>
      </c>
      <c r="D138" s="33"/>
      <c r="E138" s="34">
        <v>777799665</v>
      </c>
      <c r="F138" s="33"/>
      <c r="G138" s="34">
        <v>1385599330</v>
      </c>
      <c r="H138" s="33"/>
      <c r="I138" s="34">
        <v>-607799665</v>
      </c>
      <c r="J138" s="33"/>
      <c r="K138" s="34">
        <v>2000000</v>
      </c>
      <c r="L138" s="33"/>
      <c r="M138" s="34">
        <v>777799665</v>
      </c>
      <c r="N138" s="33"/>
      <c r="O138" s="34">
        <v>1385599330</v>
      </c>
      <c r="P138" s="33"/>
      <c r="Q138" s="54">
        <v>-607799665</v>
      </c>
    </row>
    <row r="139" spans="1:17" ht="21.75" customHeight="1" x14ac:dyDescent="0.2">
      <c r="A139" s="8" t="s">
        <v>418</v>
      </c>
      <c r="C139" s="34">
        <v>4800000</v>
      </c>
      <c r="D139" s="33"/>
      <c r="E139" s="34">
        <v>4011766704</v>
      </c>
      <c r="F139" s="33"/>
      <c r="G139" s="34">
        <v>7600745613</v>
      </c>
      <c r="H139" s="33"/>
      <c r="I139" s="34">
        <v>-3588978909</v>
      </c>
      <c r="J139" s="33"/>
      <c r="K139" s="34">
        <v>4800000</v>
      </c>
      <c r="L139" s="33"/>
      <c r="M139" s="34">
        <v>4011766704</v>
      </c>
      <c r="N139" s="33"/>
      <c r="O139" s="34">
        <v>7654399667</v>
      </c>
      <c r="P139" s="33"/>
      <c r="Q139" s="54">
        <v>-3642632963</v>
      </c>
    </row>
    <row r="140" spans="1:17" ht="21.75" customHeight="1" x14ac:dyDescent="0.2">
      <c r="A140" s="8" t="s">
        <v>478</v>
      </c>
      <c r="C140" s="34">
        <v>2025000</v>
      </c>
      <c r="D140" s="33"/>
      <c r="E140" s="34">
        <v>718689889</v>
      </c>
      <c r="F140" s="33"/>
      <c r="G140" s="34">
        <v>759129778</v>
      </c>
      <c r="H140" s="33"/>
      <c r="I140" s="34">
        <v>-40439889</v>
      </c>
      <c r="J140" s="33"/>
      <c r="K140" s="34">
        <v>2025000</v>
      </c>
      <c r="L140" s="33"/>
      <c r="M140" s="34">
        <v>718689889</v>
      </c>
      <c r="N140" s="33"/>
      <c r="O140" s="34">
        <v>759129778</v>
      </c>
      <c r="P140" s="33"/>
      <c r="Q140" s="54">
        <v>-40439889</v>
      </c>
    </row>
    <row r="141" spans="1:17" ht="21.75" customHeight="1" x14ac:dyDescent="0.2">
      <c r="A141" s="8" t="s">
        <v>479</v>
      </c>
      <c r="C141" s="34">
        <v>1843000</v>
      </c>
      <c r="D141" s="33"/>
      <c r="E141" s="34">
        <v>1529296104</v>
      </c>
      <c r="F141" s="33"/>
      <c r="G141" s="34">
        <v>2157597274</v>
      </c>
      <c r="H141" s="33"/>
      <c r="I141" s="34">
        <v>-628301170</v>
      </c>
      <c r="J141" s="33"/>
      <c r="K141" s="34">
        <v>1843000</v>
      </c>
      <c r="L141" s="33"/>
      <c r="M141" s="34">
        <v>1529296104</v>
      </c>
      <c r="N141" s="33"/>
      <c r="O141" s="34">
        <v>2865272208</v>
      </c>
      <c r="P141" s="33"/>
      <c r="Q141" s="54">
        <v>-1335976104</v>
      </c>
    </row>
    <row r="142" spans="1:17" ht="21.75" customHeight="1" x14ac:dyDescent="0.2">
      <c r="A142" s="8" t="s">
        <v>480</v>
      </c>
      <c r="C142" s="34">
        <v>2000000</v>
      </c>
      <c r="D142" s="33"/>
      <c r="E142" s="34">
        <v>7274126430</v>
      </c>
      <c r="F142" s="33"/>
      <c r="G142" s="34">
        <v>13038641685</v>
      </c>
      <c r="H142" s="33"/>
      <c r="I142" s="34">
        <v>-5764515255</v>
      </c>
      <c r="J142" s="33"/>
      <c r="K142" s="34">
        <v>2000000</v>
      </c>
      <c r="L142" s="33"/>
      <c r="M142" s="34">
        <v>7274126430</v>
      </c>
      <c r="N142" s="33"/>
      <c r="O142" s="34">
        <v>13536752860</v>
      </c>
      <c r="P142" s="33"/>
      <c r="Q142" s="54">
        <v>-6262626430</v>
      </c>
    </row>
    <row r="143" spans="1:17" ht="21.75" customHeight="1" x14ac:dyDescent="0.2">
      <c r="A143" s="8" t="s">
        <v>481</v>
      </c>
      <c r="C143" s="34">
        <v>126000</v>
      </c>
      <c r="D143" s="33"/>
      <c r="E143" s="34">
        <v>212633232</v>
      </c>
      <c r="F143" s="33"/>
      <c r="G143" s="34">
        <v>301440358</v>
      </c>
      <c r="H143" s="33"/>
      <c r="I143" s="34">
        <v>-88807126</v>
      </c>
      <c r="J143" s="33"/>
      <c r="K143" s="34">
        <v>126000</v>
      </c>
      <c r="L143" s="33"/>
      <c r="M143" s="34">
        <v>212633232</v>
      </c>
      <c r="N143" s="33"/>
      <c r="O143" s="34">
        <v>357830464</v>
      </c>
      <c r="P143" s="33"/>
      <c r="Q143" s="54">
        <v>-145197232</v>
      </c>
    </row>
    <row r="144" spans="1:17" ht="21.75" customHeight="1" x14ac:dyDescent="0.2">
      <c r="A144" s="8" t="s">
        <v>399</v>
      </c>
      <c r="C144" s="34">
        <v>11374000</v>
      </c>
      <c r="D144" s="33"/>
      <c r="E144" s="34">
        <v>10768404421</v>
      </c>
      <c r="F144" s="33"/>
      <c r="G144" s="34">
        <v>16397133892</v>
      </c>
      <c r="H144" s="33"/>
      <c r="I144" s="34">
        <v>-5628729471</v>
      </c>
      <c r="J144" s="33"/>
      <c r="K144" s="34">
        <v>11374000</v>
      </c>
      <c r="L144" s="33"/>
      <c r="M144" s="34">
        <v>10768404421</v>
      </c>
      <c r="N144" s="33"/>
      <c r="O144" s="34">
        <v>18983948194</v>
      </c>
      <c r="P144" s="33"/>
      <c r="Q144" s="54">
        <v>-8215543773</v>
      </c>
    </row>
    <row r="145" spans="1:17" ht="21.75" customHeight="1" x14ac:dyDescent="0.2">
      <c r="A145" s="8" t="s">
        <v>482</v>
      </c>
      <c r="C145" s="34">
        <v>3400000</v>
      </c>
      <c r="D145" s="33"/>
      <c r="E145" s="34">
        <v>3307348138</v>
      </c>
      <c r="F145" s="33"/>
      <c r="G145" s="34">
        <v>6033445988</v>
      </c>
      <c r="H145" s="33"/>
      <c r="I145" s="34">
        <v>-2726097850</v>
      </c>
      <c r="J145" s="33"/>
      <c r="K145" s="34">
        <v>3400000</v>
      </c>
      <c r="L145" s="33"/>
      <c r="M145" s="34">
        <v>3307348138</v>
      </c>
      <c r="N145" s="33"/>
      <c r="O145" s="34">
        <v>6553646277</v>
      </c>
      <c r="P145" s="33"/>
      <c r="Q145" s="54">
        <v>-3246298139</v>
      </c>
    </row>
    <row r="146" spans="1:17" ht="21.75" customHeight="1" x14ac:dyDescent="0.2">
      <c r="A146" s="8" t="s">
        <v>483</v>
      </c>
      <c r="C146" s="34">
        <v>93000</v>
      </c>
      <c r="D146" s="33"/>
      <c r="E146" s="34">
        <v>139092174</v>
      </c>
      <c r="F146" s="33"/>
      <c r="G146" s="34">
        <v>181117350</v>
      </c>
      <c r="H146" s="33"/>
      <c r="I146" s="34">
        <v>-42025176</v>
      </c>
      <c r="J146" s="33"/>
      <c r="K146" s="34">
        <v>93000</v>
      </c>
      <c r="L146" s="33"/>
      <c r="M146" s="34">
        <v>139092174</v>
      </c>
      <c r="N146" s="33"/>
      <c r="O146" s="34">
        <v>227134348</v>
      </c>
      <c r="P146" s="33"/>
      <c r="Q146" s="54">
        <v>-88042174</v>
      </c>
    </row>
    <row r="147" spans="1:17" ht="21.75" customHeight="1" x14ac:dyDescent="0.2">
      <c r="A147" s="8" t="s">
        <v>409</v>
      </c>
      <c r="C147" s="34">
        <v>17141000</v>
      </c>
      <c r="D147" s="33"/>
      <c r="E147" s="34">
        <v>4609741685</v>
      </c>
      <c r="F147" s="33"/>
      <c r="G147" s="34">
        <v>4913088336</v>
      </c>
      <c r="H147" s="33"/>
      <c r="I147" s="34">
        <v>-303346651</v>
      </c>
      <c r="J147" s="33"/>
      <c r="K147" s="34">
        <v>17141000</v>
      </c>
      <c r="L147" s="33"/>
      <c r="M147" s="34">
        <v>4609741685</v>
      </c>
      <c r="N147" s="33"/>
      <c r="O147" s="34">
        <v>4913088336</v>
      </c>
      <c r="P147" s="33"/>
      <c r="Q147" s="54">
        <v>-303346651</v>
      </c>
    </row>
    <row r="148" spans="1:17" ht="21.75" customHeight="1" x14ac:dyDescent="0.2">
      <c r="A148" s="8" t="s">
        <v>404</v>
      </c>
      <c r="C148" s="34">
        <v>15820000</v>
      </c>
      <c r="D148" s="33"/>
      <c r="E148" s="34">
        <v>6310554613</v>
      </c>
      <c r="F148" s="33"/>
      <c r="G148" s="34">
        <v>9021179379</v>
      </c>
      <c r="H148" s="33"/>
      <c r="I148" s="34">
        <v>-2710624766</v>
      </c>
      <c r="J148" s="33"/>
      <c r="K148" s="34">
        <v>15820000</v>
      </c>
      <c r="L148" s="33"/>
      <c r="M148" s="34">
        <v>6310554613</v>
      </c>
      <c r="N148" s="33"/>
      <c r="O148" s="34">
        <v>9037495342</v>
      </c>
      <c r="P148" s="33"/>
      <c r="Q148" s="54">
        <v>-2726940729</v>
      </c>
    </row>
    <row r="149" spans="1:17" ht="21.75" customHeight="1" x14ac:dyDescent="0.2">
      <c r="A149" s="8" t="s">
        <v>484</v>
      </c>
      <c r="C149" s="34">
        <v>2585000</v>
      </c>
      <c r="D149" s="33"/>
      <c r="E149" s="34">
        <v>1224974487</v>
      </c>
      <c r="F149" s="33"/>
      <c r="G149" s="34">
        <v>2257108975</v>
      </c>
      <c r="H149" s="33"/>
      <c r="I149" s="34">
        <v>-1032134488</v>
      </c>
      <c r="J149" s="33"/>
      <c r="K149" s="34">
        <v>2585000</v>
      </c>
      <c r="L149" s="33"/>
      <c r="M149" s="34">
        <v>1224974487</v>
      </c>
      <c r="N149" s="33"/>
      <c r="O149" s="34">
        <v>2257108975</v>
      </c>
      <c r="P149" s="33"/>
      <c r="Q149" s="54">
        <v>-1032134488</v>
      </c>
    </row>
    <row r="150" spans="1:17" ht="21.75" customHeight="1" x14ac:dyDescent="0.2">
      <c r="A150" s="8" t="s">
        <v>485</v>
      </c>
      <c r="C150" s="34">
        <v>27212000</v>
      </c>
      <c r="D150" s="33"/>
      <c r="E150" s="34">
        <v>15806100880</v>
      </c>
      <c r="F150" s="33"/>
      <c r="G150" s="34">
        <v>15556429760</v>
      </c>
      <c r="H150" s="33"/>
      <c r="I150" s="34">
        <v>249671120</v>
      </c>
      <c r="J150" s="33"/>
      <c r="K150" s="34">
        <v>27212000</v>
      </c>
      <c r="L150" s="33"/>
      <c r="M150" s="34">
        <v>15806100880</v>
      </c>
      <c r="N150" s="33"/>
      <c r="O150" s="34">
        <v>15556429760</v>
      </c>
      <c r="P150" s="33"/>
      <c r="Q150" s="54">
        <v>249671120</v>
      </c>
    </row>
    <row r="151" spans="1:17" ht="21.75" customHeight="1" x14ac:dyDescent="0.2">
      <c r="A151" s="8" t="s">
        <v>486</v>
      </c>
      <c r="C151" s="34">
        <v>11040000</v>
      </c>
      <c r="D151" s="33"/>
      <c r="E151" s="34">
        <v>6809925992</v>
      </c>
      <c r="F151" s="33"/>
      <c r="G151" s="34">
        <v>11931166932</v>
      </c>
      <c r="H151" s="33"/>
      <c r="I151" s="34">
        <v>-5121240940</v>
      </c>
      <c r="J151" s="33"/>
      <c r="K151" s="34">
        <v>11040000</v>
      </c>
      <c r="L151" s="33"/>
      <c r="M151" s="34">
        <v>6809925992</v>
      </c>
      <c r="N151" s="33"/>
      <c r="O151" s="34">
        <v>12892851984</v>
      </c>
      <c r="P151" s="33"/>
      <c r="Q151" s="54">
        <v>-6082925992</v>
      </c>
    </row>
    <row r="152" spans="1:17" ht="21.75" customHeight="1" x14ac:dyDescent="0.2">
      <c r="A152" s="8" t="s">
        <v>487</v>
      </c>
      <c r="C152" s="34">
        <v>12280000</v>
      </c>
      <c r="D152" s="33"/>
      <c r="E152" s="34">
        <v>503350353</v>
      </c>
      <c r="F152" s="33"/>
      <c r="G152" s="34">
        <v>424370706</v>
      </c>
      <c r="H152" s="33"/>
      <c r="I152" s="34">
        <v>78979647</v>
      </c>
      <c r="J152" s="33"/>
      <c r="K152" s="34">
        <v>12280000</v>
      </c>
      <c r="L152" s="33"/>
      <c r="M152" s="34">
        <v>503350353</v>
      </c>
      <c r="N152" s="33"/>
      <c r="O152" s="34">
        <v>424370706</v>
      </c>
      <c r="P152" s="33"/>
      <c r="Q152" s="54">
        <v>78979647</v>
      </c>
    </row>
    <row r="153" spans="1:17" ht="21.75" customHeight="1" x14ac:dyDescent="0.2">
      <c r="A153" s="8" t="s">
        <v>488</v>
      </c>
      <c r="C153" s="34">
        <v>360000</v>
      </c>
      <c r="D153" s="33"/>
      <c r="E153" s="34">
        <v>10797219</v>
      </c>
      <c r="F153" s="33"/>
      <c r="G153" s="34">
        <v>20874623</v>
      </c>
      <c r="H153" s="33"/>
      <c r="I153" s="34">
        <v>-10077404</v>
      </c>
      <c r="J153" s="33"/>
      <c r="K153" s="34">
        <v>360000</v>
      </c>
      <c r="L153" s="33"/>
      <c r="M153" s="34">
        <v>10797219</v>
      </c>
      <c r="N153" s="33"/>
      <c r="O153" s="34">
        <v>20874438</v>
      </c>
      <c r="P153" s="33"/>
      <c r="Q153" s="54">
        <v>-10077219</v>
      </c>
    </row>
    <row r="154" spans="1:17" ht="21.75" customHeight="1" thickBot="1" x14ac:dyDescent="0.25">
      <c r="A154" s="12" t="s">
        <v>814</v>
      </c>
      <c r="C154" s="55">
        <f>SUM(C110:C153)</f>
        <v>3484232901</v>
      </c>
      <c r="D154" s="33"/>
      <c r="E154" s="55">
        <f>SUM(E110:E153)</f>
        <v>5832859152476</v>
      </c>
      <c r="F154" s="33"/>
      <c r="G154" s="55">
        <f>SUM(G110:G153)</f>
        <v>5293644881138</v>
      </c>
      <c r="H154" s="33"/>
      <c r="I154" s="55">
        <f>SUM(I110:I153)</f>
        <v>539214271341</v>
      </c>
      <c r="J154" s="33"/>
      <c r="K154" s="55">
        <f>SUM(K110:K153)</f>
        <v>3484232901</v>
      </c>
      <c r="L154" s="33"/>
      <c r="M154" s="55">
        <f>SUM(M110:M153)</f>
        <v>5832859152476</v>
      </c>
      <c r="N154" s="33"/>
      <c r="O154" s="55">
        <f>SUM(O110:O153)</f>
        <v>5261156638321</v>
      </c>
      <c r="P154" s="33"/>
      <c r="Q154" s="55">
        <f>SUM(Q110:Q153)</f>
        <v>557445247186</v>
      </c>
    </row>
    <row r="155" spans="1:17" ht="21.75" customHeight="1" thickTop="1" x14ac:dyDescent="0.2">
      <c r="A155" s="149" t="s">
        <v>0</v>
      </c>
      <c r="B155" s="149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</row>
    <row r="156" spans="1:17" ht="21.75" customHeight="1" x14ac:dyDescent="0.2">
      <c r="A156" s="149" t="s">
        <v>311</v>
      </c>
      <c r="B156" s="149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</row>
    <row r="157" spans="1:17" ht="21.75" customHeight="1" x14ac:dyDescent="0.2">
      <c r="A157" s="149" t="s">
        <v>2</v>
      </c>
      <c r="B157" s="149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</row>
    <row r="158" spans="1:17" ht="21.75" customHeight="1" x14ac:dyDescent="0.2">
      <c r="A158" s="20" t="s">
        <v>422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</row>
    <row r="159" spans="1:17" ht="21.75" customHeight="1" x14ac:dyDescent="0.2">
      <c r="A159" s="49" t="s">
        <v>314</v>
      </c>
      <c r="C159" s="160" t="s">
        <v>326</v>
      </c>
      <c r="D159" s="160"/>
      <c r="E159" s="160"/>
      <c r="F159" s="160"/>
      <c r="G159" s="160"/>
      <c r="H159" s="160"/>
      <c r="I159" s="160"/>
      <c r="K159" s="160" t="s">
        <v>327</v>
      </c>
      <c r="L159" s="160"/>
      <c r="M159" s="160"/>
      <c r="N159" s="160"/>
      <c r="O159" s="160"/>
      <c r="P159" s="160"/>
      <c r="Q159" s="160"/>
    </row>
    <row r="160" spans="1:17" ht="42" x14ac:dyDescent="0.2">
      <c r="A160" s="50"/>
      <c r="C160" s="15" t="s">
        <v>13</v>
      </c>
      <c r="D160" s="3"/>
      <c r="E160" s="15" t="s">
        <v>15</v>
      </c>
      <c r="F160" s="3"/>
      <c r="G160" s="15" t="s">
        <v>391</v>
      </c>
      <c r="H160" s="3"/>
      <c r="I160" s="15" t="s">
        <v>423</v>
      </c>
      <c r="K160" s="15" t="s">
        <v>13</v>
      </c>
      <c r="L160" s="3"/>
      <c r="M160" s="15" t="s">
        <v>15</v>
      </c>
      <c r="N160" s="3"/>
      <c r="O160" s="15" t="s">
        <v>391</v>
      </c>
      <c r="P160" s="3"/>
      <c r="Q160" s="39" t="s">
        <v>423</v>
      </c>
    </row>
    <row r="161" spans="1:17" ht="21.75" customHeight="1" x14ac:dyDescent="0.2">
      <c r="A161" s="49" t="s">
        <v>815</v>
      </c>
      <c r="C161" s="56">
        <f>C154</f>
        <v>3484232901</v>
      </c>
      <c r="E161" s="56">
        <f>E154</f>
        <v>5832859152476</v>
      </c>
      <c r="G161" s="56">
        <f>G154</f>
        <v>5293644881138</v>
      </c>
      <c r="I161" s="56">
        <f>I154</f>
        <v>539214271341</v>
      </c>
      <c r="K161" s="56">
        <f>K154</f>
        <v>3484232901</v>
      </c>
      <c r="M161" s="56">
        <f>M154</f>
        <v>5832859152476</v>
      </c>
      <c r="O161" s="56">
        <f>O154</f>
        <v>5261156638321</v>
      </c>
      <c r="Q161" s="56">
        <f>Q154</f>
        <v>557445247186</v>
      </c>
    </row>
    <row r="162" spans="1:17" ht="21.75" customHeight="1" x14ac:dyDescent="0.2">
      <c r="A162" s="8" t="s">
        <v>489</v>
      </c>
      <c r="C162" s="34">
        <v>1523000</v>
      </c>
      <c r="D162" s="33"/>
      <c r="E162" s="34">
        <v>607520523</v>
      </c>
      <c r="F162" s="33"/>
      <c r="G162" s="34">
        <v>905027046</v>
      </c>
      <c r="H162" s="33"/>
      <c r="I162" s="34">
        <v>-297506523</v>
      </c>
      <c r="J162" s="33"/>
      <c r="K162" s="34">
        <v>1523000</v>
      </c>
      <c r="L162" s="33"/>
      <c r="M162" s="34">
        <v>607520523</v>
      </c>
      <c r="N162" s="33"/>
      <c r="O162" s="34">
        <v>905027046</v>
      </c>
      <c r="P162" s="33"/>
      <c r="Q162" s="54">
        <v>-297506523</v>
      </c>
    </row>
    <row r="163" spans="1:17" ht="21.75" customHeight="1" x14ac:dyDescent="0.2">
      <c r="A163" s="8" t="s">
        <v>490</v>
      </c>
      <c r="C163" s="34">
        <v>4023000</v>
      </c>
      <c r="D163" s="33"/>
      <c r="E163" s="34">
        <v>2332739164</v>
      </c>
      <c r="F163" s="33"/>
      <c r="G163" s="34">
        <v>4102403357</v>
      </c>
      <c r="H163" s="33"/>
      <c r="I163" s="34">
        <v>-1769664193</v>
      </c>
      <c r="J163" s="33"/>
      <c r="K163" s="34">
        <v>4023000</v>
      </c>
      <c r="L163" s="33"/>
      <c r="M163" s="34">
        <v>2332739164</v>
      </c>
      <c r="N163" s="33"/>
      <c r="O163" s="34">
        <v>4102672328</v>
      </c>
      <c r="P163" s="33"/>
      <c r="Q163" s="54">
        <v>-1769933164</v>
      </c>
    </row>
    <row r="164" spans="1:17" ht="21.75" customHeight="1" x14ac:dyDescent="0.2">
      <c r="A164" s="8" t="s">
        <v>491</v>
      </c>
      <c r="C164" s="34">
        <v>320000</v>
      </c>
      <c r="D164" s="33"/>
      <c r="E164" s="34">
        <v>223622402</v>
      </c>
      <c r="F164" s="33"/>
      <c r="G164" s="34">
        <v>383261284</v>
      </c>
      <c r="H164" s="33"/>
      <c r="I164" s="34">
        <v>-159638882</v>
      </c>
      <c r="J164" s="33"/>
      <c r="K164" s="34">
        <v>320000</v>
      </c>
      <c r="L164" s="33"/>
      <c r="M164" s="34">
        <v>223622402</v>
      </c>
      <c r="N164" s="33"/>
      <c r="O164" s="34">
        <v>415244804</v>
      </c>
      <c r="P164" s="33"/>
      <c r="Q164" s="54">
        <v>-191622402</v>
      </c>
    </row>
    <row r="165" spans="1:17" ht="21.75" customHeight="1" x14ac:dyDescent="0.2">
      <c r="A165" s="8" t="s">
        <v>492</v>
      </c>
      <c r="C165" s="34">
        <v>8020000</v>
      </c>
      <c r="D165" s="33"/>
      <c r="E165" s="34">
        <v>5275801131</v>
      </c>
      <c r="F165" s="33"/>
      <c r="G165" s="34">
        <v>6541862262</v>
      </c>
      <c r="H165" s="33"/>
      <c r="I165" s="34">
        <v>-1266061131</v>
      </c>
      <c r="J165" s="33"/>
      <c r="K165" s="34">
        <v>8020000</v>
      </c>
      <c r="L165" s="33"/>
      <c r="M165" s="34">
        <v>5275801131</v>
      </c>
      <c r="N165" s="33"/>
      <c r="O165" s="34">
        <v>6541862262</v>
      </c>
      <c r="P165" s="33"/>
      <c r="Q165" s="54">
        <v>-1266061131</v>
      </c>
    </row>
    <row r="166" spans="1:17" ht="21.75" customHeight="1" x14ac:dyDescent="0.2">
      <c r="A166" s="8" t="s">
        <v>407</v>
      </c>
      <c r="C166" s="34">
        <v>5656000</v>
      </c>
      <c r="D166" s="33"/>
      <c r="E166" s="34">
        <v>28272717</v>
      </c>
      <c r="F166" s="33"/>
      <c r="G166" s="34">
        <v>-2560177</v>
      </c>
      <c r="H166" s="33"/>
      <c r="I166" s="34">
        <v>30832894</v>
      </c>
      <c r="J166" s="33"/>
      <c r="K166" s="34">
        <v>5656000</v>
      </c>
      <c r="L166" s="33"/>
      <c r="M166" s="34">
        <v>28272717</v>
      </c>
      <c r="N166" s="33"/>
      <c r="O166" s="34">
        <v>-2560177</v>
      </c>
      <c r="P166" s="33"/>
      <c r="Q166" s="54">
        <v>30832894</v>
      </c>
    </row>
    <row r="167" spans="1:17" ht="21.75" customHeight="1" x14ac:dyDescent="0.2">
      <c r="A167" s="8" t="s">
        <v>403</v>
      </c>
      <c r="C167" s="34">
        <v>46649000</v>
      </c>
      <c r="D167" s="33"/>
      <c r="E167" s="34">
        <v>13244904558</v>
      </c>
      <c r="F167" s="33"/>
      <c r="G167" s="34">
        <v>20358192647</v>
      </c>
      <c r="H167" s="33"/>
      <c r="I167" s="34">
        <v>-7113288089</v>
      </c>
      <c r="J167" s="33"/>
      <c r="K167" s="34">
        <v>46649000</v>
      </c>
      <c r="L167" s="33"/>
      <c r="M167" s="34">
        <v>13244904558</v>
      </c>
      <c r="N167" s="33"/>
      <c r="O167" s="34">
        <v>21791822754</v>
      </c>
      <c r="P167" s="33"/>
      <c r="Q167" s="54">
        <v>-8546918196</v>
      </c>
    </row>
    <row r="168" spans="1:17" ht="21.75" customHeight="1" x14ac:dyDescent="0.2">
      <c r="A168" s="8" t="s">
        <v>406</v>
      </c>
      <c r="C168" s="34">
        <v>18333000</v>
      </c>
      <c r="D168" s="33"/>
      <c r="E168" s="34">
        <v>1649545132</v>
      </c>
      <c r="F168" s="33"/>
      <c r="G168" s="34">
        <v>488559665</v>
      </c>
      <c r="H168" s="33"/>
      <c r="I168" s="34">
        <v>1160985467</v>
      </c>
      <c r="J168" s="33"/>
      <c r="K168" s="34">
        <v>18333000</v>
      </c>
      <c r="L168" s="33"/>
      <c r="M168" s="34">
        <v>1649545132</v>
      </c>
      <c r="N168" s="33"/>
      <c r="O168" s="34">
        <v>488559665</v>
      </c>
      <c r="P168" s="33"/>
      <c r="Q168" s="54">
        <v>1160985467</v>
      </c>
    </row>
    <row r="169" spans="1:17" ht="21.75" customHeight="1" x14ac:dyDescent="0.2">
      <c r="A169" s="8" t="s">
        <v>493</v>
      </c>
      <c r="C169" s="34">
        <v>16308000</v>
      </c>
      <c r="D169" s="33"/>
      <c r="E169" s="34">
        <v>13450635569</v>
      </c>
      <c r="F169" s="33"/>
      <c r="G169" s="34">
        <v>20314535659</v>
      </c>
      <c r="H169" s="33"/>
      <c r="I169" s="34">
        <v>-6863900090</v>
      </c>
      <c r="J169" s="33"/>
      <c r="K169" s="34">
        <v>16308000</v>
      </c>
      <c r="L169" s="33"/>
      <c r="M169" s="34">
        <v>13450635569</v>
      </c>
      <c r="N169" s="33"/>
      <c r="O169" s="34">
        <v>22447239138</v>
      </c>
      <c r="P169" s="33"/>
      <c r="Q169" s="54">
        <v>-8996603569</v>
      </c>
    </row>
    <row r="170" spans="1:17" ht="21.75" customHeight="1" x14ac:dyDescent="0.2">
      <c r="A170" s="8" t="s">
        <v>415</v>
      </c>
      <c r="C170" s="34">
        <v>64822000</v>
      </c>
      <c r="D170" s="33"/>
      <c r="E170" s="34">
        <v>11146513033</v>
      </c>
      <c r="F170" s="33"/>
      <c r="G170" s="34">
        <v>15206403427</v>
      </c>
      <c r="H170" s="33"/>
      <c r="I170" s="34">
        <v>-4059890394</v>
      </c>
      <c r="J170" s="33"/>
      <c r="K170" s="34">
        <v>64822000</v>
      </c>
      <c r="L170" s="33"/>
      <c r="M170" s="34">
        <v>11146513033</v>
      </c>
      <c r="N170" s="33"/>
      <c r="O170" s="34">
        <v>15206573985</v>
      </c>
      <c r="P170" s="33"/>
      <c r="Q170" s="54">
        <v>-4060060952</v>
      </c>
    </row>
    <row r="171" spans="1:17" ht="21.75" customHeight="1" x14ac:dyDescent="0.2">
      <c r="A171" s="8" t="s">
        <v>494</v>
      </c>
      <c r="C171" s="34">
        <v>7015000</v>
      </c>
      <c r="D171" s="33"/>
      <c r="E171" s="34">
        <v>4656760575</v>
      </c>
      <c r="F171" s="33"/>
      <c r="G171" s="34">
        <v>7209563058</v>
      </c>
      <c r="H171" s="33"/>
      <c r="I171" s="34">
        <v>-2552802483</v>
      </c>
      <c r="J171" s="33"/>
      <c r="K171" s="34">
        <v>7015000</v>
      </c>
      <c r="L171" s="33"/>
      <c r="M171" s="34">
        <v>4656760575</v>
      </c>
      <c r="N171" s="33"/>
      <c r="O171" s="34">
        <v>8346491150</v>
      </c>
      <c r="P171" s="33"/>
      <c r="Q171" s="54">
        <v>-3689730575</v>
      </c>
    </row>
    <row r="172" spans="1:17" ht="21.75" customHeight="1" x14ac:dyDescent="0.2">
      <c r="A172" s="8" t="s">
        <v>495</v>
      </c>
      <c r="C172" s="34">
        <v>5107000</v>
      </c>
      <c r="D172" s="33"/>
      <c r="E172" s="34">
        <v>1138567743</v>
      </c>
      <c r="F172" s="33"/>
      <c r="G172" s="34">
        <v>1578771486</v>
      </c>
      <c r="H172" s="33"/>
      <c r="I172" s="34">
        <v>-440203743</v>
      </c>
      <c r="J172" s="33"/>
      <c r="K172" s="34">
        <v>5107000</v>
      </c>
      <c r="L172" s="33"/>
      <c r="M172" s="34">
        <v>1138567743</v>
      </c>
      <c r="N172" s="33"/>
      <c r="O172" s="34">
        <v>1578771486</v>
      </c>
      <c r="P172" s="33"/>
      <c r="Q172" s="54">
        <v>-440203743</v>
      </c>
    </row>
    <row r="173" spans="1:17" ht="21.75" customHeight="1" x14ac:dyDescent="0.2">
      <c r="A173" s="8" t="s">
        <v>416</v>
      </c>
      <c r="C173" s="34">
        <v>15029000</v>
      </c>
      <c r="D173" s="33"/>
      <c r="E173" s="34">
        <v>5213720121</v>
      </c>
      <c r="F173" s="33"/>
      <c r="G173" s="34">
        <v>4771975312</v>
      </c>
      <c r="H173" s="33"/>
      <c r="I173" s="34">
        <v>441744809</v>
      </c>
      <c r="J173" s="33"/>
      <c r="K173" s="34">
        <v>15029000</v>
      </c>
      <c r="L173" s="33"/>
      <c r="M173" s="34">
        <v>5213720121</v>
      </c>
      <c r="N173" s="33"/>
      <c r="O173" s="34">
        <v>4771975312</v>
      </c>
      <c r="P173" s="33"/>
      <c r="Q173" s="54">
        <v>441744809</v>
      </c>
    </row>
    <row r="174" spans="1:17" ht="21.75" customHeight="1" x14ac:dyDescent="0.2">
      <c r="A174" s="8" t="s">
        <v>496</v>
      </c>
      <c r="C174" s="34">
        <v>12040000</v>
      </c>
      <c r="D174" s="33"/>
      <c r="E174" s="34">
        <v>3117557022</v>
      </c>
      <c r="F174" s="33"/>
      <c r="G174" s="34">
        <v>4525874286</v>
      </c>
      <c r="H174" s="33"/>
      <c r="I174" s="34">
        <v>-1408317264</v>
      </c>
      <c r="J174" s="33"/>
      <c r="K174" s="34">
        <v>12040000</v>
      </c>
      <c r="L174" s="33"/>
      <c r="M174" s="34">
        <v>3117557022</v>
      </c>
      <c r="N174" s="33"/>
      <c r="O174" s="34">
        <v>4466634044</v>
      </c>
      <c r="P174" s="33"/>
      <c r="Q174" s="54">
        <v>-1349077022</v>
      </c>
    </row>
    <row r="175" spans="1:17" ht="21.75" customHeight="1" x14ac:dyDescent="0.2">
      <c r="A175" s="8" t="s">
        <v>413</v>
      </c>
      <c r="C175" s="34">
        <v>14793000</v>
      </c>
      <c r="D175" s="33"/>
      <c r="E175" s="34">
        <v>488043296</v>
      </c>
      <c r="F175" s="33"/>
      <c r="G175" s="34">
        <v>402205607</v>
      </c>
      <c r="H175" s="33"/>
      <c r="I175" s="34">
        <v>85837689</v>
      </c>
      <c r="J175" s="33"/>
      <c r="K175" s="34">
        <v>14793000</v>
      </c>
      <c r="L175" s="33"/>
      <c r="M175" s="34">
        <v>488043296</v>
      </c>
      <c r="N175" s="33"/>
      <c r="O175" s="34">
        <v>402205607</v>
      </c>
      <c r="P175" s="33"/>
      <c r="Q175" s="54">
        <v>85837689</v>
      </c>
    </row>
    <row r="176" spans="1:17" ht="21.75" customHeight="1" x14ac:dyDescent="0.2">
      <c r="A176" s="8" t="s">
        <v>497</v>
      </c>
      <c r="C176" s="34">
        <v>21481000</v>
      </c>
      <c r="D176" s="33"/>
      <c r="E176" s="34">
        <v>13228888683</v>
      </c>
      <c r="F176" s="33"/>
      <c r="G176" s="34">
        <v>22205634575</v>
      </c>
      <c r="H176" s="33"/>
      <c r="I176" s="34">
        <v>-8976745892</v>
      </c>
      <c r="J176" s="33"/>
      <c r="K176" s="34">
        <v>21481000</v>
      </c>
      <c r="L176" s="33"/>
      <c r="M176" s="34">
        <v>13228888683</v>
      </c>
      <c r="N176" s="33"/>
      <c r="O176" s="34">
        <v>24080357367</v>
      </c>
      <c r="P176" s="33"/>
      <c r="Q176" s="54">
        <v>-10851468684</v>
      </c>
    </row>
    <row r="177" spans="1:19" ht="21.75" customHeight="1" x14ac:dyDescent="0.2">
      <c r="A177" s="8" t="s">
        <v>498</v>
      </c>
      <c r="C177" s="34">
        <v>2050000</v>
      </c>
      <c r="D177" s="33"/>
      <c r="E177" s="34">
        <v>1116962308</v>
      </c>
      <c r="F177" s="33"/>
      <c r="G177" s="34">
        <v>1618924616</v>
      </c>
      <c r="H177" s="33"/>
      <c r="I177" s="34">
        <v>-501962308</v>
      </c>
      <c r="J177" s="33"/>
      <c r="K177" s="34">
        <v>2050000</v>
      </c>
      <c r="L177" s="33"/>
      <c r="M177" s="34">
        <v>1116962308</v>
      </c>
      <c r="N177" s="33"/>
      <c r="O177" s="34">
        <v>1618924616</v>
      </c>
      <c r="P177" s="33"/>
      <c r="Q177" s="54">
        <v>-501962308</v>
      </c>
    </row>
    <row r="178" spans="1:19" ht="21.75" customHeight="1" x14ac:dyDescent="0.2">
      <c r="A178" s="8" t="s">
        <v>499</v>
      </c>
      <c r="C178" s="34">
        <v>19278000</v>
      </c>
      <c r="D178" s="33"/>
      <c r="E178" s="34">
        <v>5126627553</v>
      </c>
      <c r="F178" s="33"/>
      <c r="G178" s="34">
        <v>7917598106</v>
      </c>
      <c r="H178" s="33"/>
      <c r="I178" s="34">
        <v>-2790970553</v>
      </c>
      <c r="J178" s="33"/>
      <c r="K178" s="34">
        <v>19278000</v>
      </c>
      <c r="L178" s="33"/>
      <c r="M178" s="34">
        <v>5126627553</v>
      </c>
      <c r="N178" s="33"/>
      <c r="O178" s="34">
        <v>7917598106</v>
      </c>
      <c r="P178" s="33"/>
      <c r="Q178" s="54">
        <v>-2790970553</v>
      </c>
    </row>
    <row r="179" spans="1:19" ht="21.75" customHeight="1" x14ac:dyDescent="0.2">
      <c r="A179" s="8" t="s">
        <v>500</v>
      </c>
      <c r="C179" s="34">
        <v>20128000</v>
      </c>
      <c r="D179" s="33"/>
      <c r="E179" s="34">
        <v>2092772972</v>
      </c>
      <c r="F179" s="33"/>
      <c r="G179" s="34">
        <v>2246850945</v>
      </c>
      <c r="H179" s="33"/>
      <c r="I179" s="34">
        <v>-154077973</v>
      </c>
      <c r="J179" s="33"/>
      <c r="K179" s="34">
        <v>20128000</v>
      </c>
      <c r="L179" s="33"/>
      <c r="M179" s="34">
        <v>2092772972</v>
      </c>
      <c r="N179" s="33"/>
      <c r="O179" s="34">
        <v>2246850945</v>
      </c>
      <c r="P179" s="33"/>
      <c r="Q179" s="54">
        <v>-154077973</v>
      </c>
    </row>
    <row r="180" spans="1:19" ht="21.75" customHeight="1" x14ac:dyDescent="0.2">
      <c r="A180" s="8" t="s">
        <v>501</v>
      </c>
      <c r="C180" s="34">
        <v>43338000</v>
      </c>
      <c r="D180" s="33"/>
      <c r="E180" s="34">
        <v>6802313953</v>
      </c>
      <c r="F180" s="33"/>
      <c r="G180" s="34">
        <v>4909122906</v>
      </c>
      <c r="H180" s="33"/>
      <c r="I180" s="34">
        <v>1893191047</v>
      </c>
      <c r="J180" s="33"/>
      <c r="K180" s="34">
        <v>43338000</v>
      </c>
      <c r="L180" s="33"/>
      <c r="M180" s="34">
        <v>6802313953</v>
      </c>
      <c r="N180" s="33"/>
      <c r="O180" s="34">
        <v>4909122906</v>
      </c>
      <c r="P180" s="33"/>
      <c r="Q180" s="54">
        <v>1893191047</v>
      </c>
    </row>
    <row r="181" spans="1:19" ht="21.75" customHeight="1" x14ac:dyDescent="0.2">
      <c r="A181" s="8" t="s">
        <v>502</v>
      </c>
      <c r="C181" s="34">
        <v>36358000</v>
      </c>
      <c r="D181" s="33"/>
      <c r="E181" s="34">
        <v>4907066105</v>
      </c>
      <c r="F181" s="33"/>
      <c r="G181" s="34">
        <v>8750854560</v>
      </c>
      <c r="H181" s="33"/>
      <c r="I181" s="34">
        <v>-3843788455</v>
      </c>
      <c r="J181" s="33"/>
      <c r="K181" s="34">
        <v>36358000</v>
      </c>
      <c r="L181" s="33"/>
      <c r="M181" s="34">
        <v>4907066105</v>
      </c>
      <c r="N181" s="33"/>
      <c r="O181" s="34">
        <v>8720808210</v>
      </c>
      <c r="P181" s="33"/>
      <c r="Q181" s="54">
        <v>-3813742105</v>
      </c>
    </row>
    <row r="182" spans="1:19" ht="21.75" customHeight="1" x14ac:dyDescent="0.2">
      <c r="A182" s="8" t="s">
        <v>503</v>
      </c>
      <c r="C182" s="34">
        <v>1183000</v>
      </c>
      <c r="D182" s="33"/>
      <c r="E182" s="34">
        <v>579520734</v>
      </c>
      <c r="F182" s="33"/>
      <c r="G182" s="34">
        <v>941425518</v>
      </c>
      <c r="H182" s="33"/>
      <c r="I182" s="34">
        <v>-361904784</v>
      </c>
      <c r="J182" s="33"/>
      <c r="K182" s="34">
        <v>1183000</v>
      </c>
      <c r="L182" s="33"/>
      <c r="M182" s="34">
        <v>579520734</v>
      </c>
      <c r="N182" s="33"/>
      <c r="O182" s="34">
        <v>1079638468</v>
      </c>
      <c r="P182" s="33"/>
      <c r="Q182" s="54">
        <v>-500117734</v>
      </c>
    </row>
    <row r="183" spans="1:19" ht="21.75" customHeight="1" x14ac:dyDescent="0.2">
      <c r="A183" s="8" t="s">
        <v>504</v>
      </c>
      <c r="C183" s="34">
        <v>976000</v>
      </c>
      <c r="D183" s="33"/>
      <c r="E183" s="34">
        <v>3718578219</v>
      </c>
      <c r="F183" s="33"/>
      <c r="G183" s="34">
        <v>6996201369</v>
      </c>
      <c r="H183" s="33"/>
      <c r="I183" s="34">
        <v>-3277623150</v>
      </c>
      <c r="J183" s="33"/>
      <c r="K183" s="34">
        <v>976000</v>
      </c>
      <c r="L183" s="33"/>
      <c r="M183" s="34">
        <v>3718578219</v>
      </c>
      <c r="N183" s="33"/>
      <c r="O183" s="34">
        <v>6952406439</v>
      </c>
      <c r="P183" s="33"/>
      <c r="Q183" s="54">
        <v>-3233828220</v>
      </c>
    </row>
    <row r="184" spans="1:19" ht="21.75" customHeight="1" x14ac:dyDescent="0.2">
      <c r="A184" s="8" t="s">
        <v>412</v>
      </c>
      <c r="C184" s="34">
        <v>214000</v>
      </c>
      <c r="D184" s="33"/>
      <c r="E184" s="34">
        <v>42788979</v>
      </c>
      <c r="F184" s="33"/>
      <c r="G184" s="34">
        <v>38497958</v>
      </c>
      <c r="H184" s="33"/>
      <c r="I184" s="34">
        <v>4291021</v>
      </c>
      <c r="J184" s="33"/>
      <c r="K184" s="34">
        <v>214000</v>
      </c>
      <c r="L184" s="33"/>
      <c r="M184" s="34">
        <v>42788979</v>
      </c>
      <c r="N184" s="33"/>
      <c r="O184" s="34">
        <v>38497958</v>
      </c>
      <c r="P184" s="33"/>
      <c r="Q184" s="54">
        <v>4291021</v>
      </c>
    </row>
    <row r="185" spans="1:19" ht="21.75" customHeight="1" x14ac:dyDescent="0.2">
      <c r="A185" s="8" t="s">
        <v>398</v>
      </c>
      <c r="C185" s="34">
        <v>22801000</v>
      </c>
      <c r="D185" s="33"/>
      <c r="E185" s="34">
        <v>31274916634</v>
      </c>
      <c r="F185" s="33"/>
      <c r="G185" s="34">
        <v>41868880442</v>
      </c>
      <c r="H185" s="33"/>
      <c r="I185" s="34">
        <v>-10593963808</v>
      </c>
      <c r="J185" s="33"/>
      <c r="K185" s="34">
        <v>22801000</v>
      </c>
      <c r="L185" s="33"/>
      <c r="M185" s="34">
        <v>31274916634</v>
      </c>
      <c r="N185" s="33"/>
      <c r="O185" s="34">
        <v>53577166801</v>
      </c>
      <c r="P185" s="33"/>
      <c r="Q185" s="54">
        <v>-22302250167</v>
      </c>
    </row>
    <row r="186" spans="1:19" ht="21.75" customHeight="1" x14ac:dyDescent="0.2">
      <c r="A186" s="8" t="s">
        <v>505</v>
      </c>
      <c r="C186" s="34">
        <v>1978000</v>
      </c>
      <c r="D186" s="33"/>
      <c r="E186" s="34">
        <v>812748663</v>
      </c>
      <c r="F186" s="33"/>
      <c r="G186" s="34">
        <v>1130997327</v>
      </c>
      <c r="H186" s="33"/>
      <c r="I186" s="34">
        <v>-318248664</v>
      </c>
      <c r="J186" s="33"/>
      <c r="K186" s="34">
        <v>1978000</v>
      </c>
      <c r="L186" s="33"/>
      <c r="M186" s="34">
        <v>812748663</v>
      </c>
      <c r="N186" s="33"/>
      <c r="O186" s="34">
        <v>1130997327</v>
      </c>
      <c r="P186" s="33"/>
      <c r="Q186" s="54">
        <v>-318248664</v>
      </c>
    </row>
    <row r="187" spans="1:19" ht="21.75" customHeight="1" x14ac:dyDescent="0.2">
      <c r="A187" s="8" t="s">
        <v>506</v>
      </c>
      <c r="C187" s="34">
        <v>1000000</v>
      </c>
      <c r="D187" s="33"/>
      <c r="E187" s="34">
        <v>999742500</v>
      </c>
      <c r="F187" s="33"/>
      <c r="G187" s="34">
        <v>1749549375</v>
      </c>
      <c r="H187" s="33"/>
      <c r="I187" s="34">
        <v>-749806875</v>
      </c>
      <c r="J187" s="33"/>
      <c r="K187" s="34">
        <v>1000000</v>
      </c>
      <c r="L187" s="33"/>
      <c r="M187" s="34">
        <v>999742500</v>
      </c>
      <c r="N187" s="33"/>
      <c r="O187" s="34">
        <v>1884485000</v>
      </c>
      <c r="P187" s="33"/>
      <c r="Q187" s="54">
        <v>-884742500</v>
      </c>
    </row>
    <row r="188" spans="1:19" ht="21.75" customHeight="1" x14ac:dyDescent="0.2">
      <c r="A188" s="8" t="s">
        <v>507</v>
      </c>
      <c r="C188" s="34">
        <v>179000</v>
      </c>
      <c r="D188" s="33"/>
      <c r="E188" s="34">
        <v>9842464</v>
      </c>
      <c r="F188" s="33"/>
      <c r="G188" s="34">
        <v>10555928</v>
      </c>
      <c r="H188" s="33"/>
      <c r="I188" s="34">
        <v>-713464</v>
      </c>
      <c r="J188" s="33"/>
      <c r="K188" s="34">
        <v>179000</v>
      </c>
      <c r="L188" s="33"/>
      <c r="M188" s="34">
        <v>9842464</v>
      </c>
      <c r="N188" s="33"/>
      <c r="O188" s="34">
        <v>10555928</v>
      </c>
      <c r="P188" s="33"/>
      <c r="Q188" s="54">
        <v>-713464</v>
      </c>
      <c r="S188" s="16"/>
    </row>
    <row r="189" spans="1:19" ht="21.75" customHeight="1" x14ac:dyDescent="0.2">
      <c r="A189" s="8" t="s">
        <v>508</v>
      </c>
      <c r="C189" s="34">
        <v>4991000</v>
      </c>
      <c r="D189" s="33"/>
      <c r="E189" s="34">
        <v>7000569888</v>
      </c>
      <c r="F189" s="33"/>
      <c r="G189" s="34">
        <v>6946489046</v>
      </c>
      <c r="H189" s="33"/>
      <c r="I189" s="34">
        <v>54080842</v>
      </c>
      <c r="J189" s="33"/>
      <c r="K189" s="34">
        <v>4991000</v>
      </c>
      <c r="L189" s="33"/>
      <c r="M189" s="34">
        <v>7000569888</v>
      </c>
      <c r="N189" s="33"/>
      <c r="O189" s="34">
        <v>7141891776</v>
      </c>
      <c r="P189" s="33"/>
      <c r="Q189" s="54">
        <v>-141321888</v>
      </c>
    </row>
    <row r="190" spans="1:19" ht="21.75" customHeight="1" x14ac:dyDescent="0.2">
      <c r="A190" s="8" t="s">
        <v>509</v>
      </c>
      <c r="C190" s="34">
        <v>200000</v>
      </c>
      <c r="D190" s="33"/>
      <c r="E190" s="34">
        <v>102973477</v>
      </c>
      <c r="F190" s="33"/>
      <c r="G190" s="34">
        <v>115946955</v>
      </c>
      <c r="H190" s="33"/>
      <c r="I190" s="34">
        <v>-12973478</v>
      </c>
      <c r="J190" s="33"/>
      <c r="K190" s="34">
        <v>200000</v>
      </c>
      <c r="L190" s="33"/>
      <c r="M190" s="34">
        <v>102973477</v>
      </c>
      <c r="N190" s="33"/>
      <c r="O190" s="34">
        <v>115946955</v>
      </c>
      <c r="P190" s="33"/>
      <c r="Q190" s="54">
        <v>-12973478</v>
      </c>
      <c r="S190" s="16"/>
    </row>
    <row r="191" spans="1:19" ht="21.75" customHeight="1" x14ac:dyDescent="0.2">
      <c r="A191" s="8" t="s">
        <v>419</v>
      </c>
      <c r="C191" s="34">
        <v>99670000</v>
      </c>
      <c r="D191" s="33"/>
      <c r="E191" s="34">
        <v>68455658127</v>
      </c>
      <c r="F191" s="33"/>
      <c r="G191" s="34">
        <v>111904886725</v>
      </c>
      <c r="H191" s="33"/>
      <c r="I191" s="34">
        <v>-43449228598</v>
      </c>
      <c r="J191" s="33"/>
      <c r="K191" s="34">
        <v>99670000</v>
      </c>
      <c r="L191" s="33"/>
      <c r="M191" s="34">
        <v>68455658127</v>
      </c>
      <c r="N191" s="33"/>
      <c r="O191" s="34">
        <v>116364398679</v>
      </c>
      <c r="P191" s="33"/>
      <c r="Q191" s="54">
        <v>-47908740552</v>
      </c>
      <c r="S191" s="16"/>
    </row>
    <row r="192" spans="1:19" ht="21.75" customHeight="1" x14ac:dyDescent="0.2">
      <c r="A192" s="8" t="s">
        <v>394</v>
      </c>
      <c r="C192" s="38">
        <v>69743000</v>
      </c>
      <c r="D192" s="51"/>
      <c r="E192" s="38">
        <v>53758006747</v>
      </c>
      <c r="F192" s="51"/>
      <c r="G192" s="38">
        <v>79902559545</v>
      </c>
      <c r="H192" s="51"/>
      <c r="I192" s="38">
        <v>-26144552798</v>
      </c>
      <c r="J192" s="51"/>
      <c r="K192" s="38">
        <v>69743000</v>
      </c>
      <c r="L192" s="51"/>
      <c r="M192" s="38">
        <v>53758006747</v>
      </c>
      <c r="N192" s="51"/>
      <c r="O192" s="38">
        <v>100698342052</v>
      </c>
      <c r="P192" s="51"/>
      <c r="Q192" s="52">
        <v>-46940335305</v>
      </c>
    </row>
    <row r="193" spans="1:17" ht="21.75" customHeight="1" x14ac:dyDescent="0.2">
      <c r="A193" s="8" t="s">
        <v>819</v>
      </c>
      <c r="C193" s="38">
        <v>999000</v>
      </c>
      <c r="D193" s="33"/>
      <c r="E193" s="38">
        <v>1149505630</v>
      </c>
      <c r="F193" s="33"/>
      <c r="G193" s="38">
        <v>1148802717</v>
      </c>
      <c r="H193" s="33"/>
      <c r="I193" s="38">
        <v>702913</v>
      </c>
      <c r="J193" s="33"/>
      <c r="K193" s="38">
        <v>999000</v>
      </c>
      <c r="L193" s="33"/>
      <c r="M193" s="38">
        <v>1149505630</v>
      </c>
      <c r="N193" s="33"/>
      <c r="O193" s="38">
        <v>1148802717</v>
      </c>
      <c r="P193" s="33"/>
      <c r="Q193" s="52">
        <v>702913</v>
      </c>
    </row>
    <row r="194" spans="1:17" ht="21.75" customHeight="1" x14ac:dyDescent="0.2">
      <c r="A194" s="8" t="s">
        <v>820</v>
      </c>
      <c r="C194" s="38">
        <v>24145000</v>
      </c>
      <c r="D194" s="51"/>
      <c r="E194" s="38">
        <v>3636454294</v>
      </c>
      <c r="F194" s="51"/>
      <c r="G194" s="38">
        <v>4288017658</v>
      </c>
      <c r="H194" s="51"/>
      <c r="I194" s="52">
        <v>-651563364</v>
      </c>
      <c r="J194" s="33"/>
      <c r="K194" s="38">
        <v>24145000</v>
      </c>
      <c r="L194" s="33"/>
      <c r="M194" s="38">
        <v>3636454294</v>
      </c>
      <c r="N194" s="33"/>
      <c r="O194" s="38">
        <v>4288017658</v>
      </c>
      <c r="P194" s="33"/>
      <c r="Q194" s="52">
        <v>-651563364</v>
      </c>
    </row>
    <row r="195" spans="1:17" ht="21.75" customHeight="1" thickBot="1" x14ac:dyDescent="0.25">
      <c r="A195" s="12" t="s">
        <v>88</v>
      </c>
      <c r="C195" s="55">
        <f>SUM(C161:C194)</f>
        <v>4074582901</v>
      </c>
      <c r="D195" s="33"/>
      <c r="E195" s="55">
        <f>SUM(E161:E194)</f>
        <v>6100249293392</v>
      </c>
      <c r="F195" s="33"/>
      <c r="G195" s="55">
        <f>SUM(G161:G194)</f>
        <v>5685122752328</v>
      </c>
      <c r="H195" s="33"/>
      <c r="I195" s="55">
        <f>SUM(I161:I194)</f>
        <v>415126541067</v>
      </c>
      <c r="J195" s="33"/>
      <c r="K195" s="55">
        <f>SUM(K161:K194)</f>
        <v>4074582901</v>
      </c>
      <c r="L195" s="33"/>
      <c r="M195" s="55">
        <f>SUM(M161:M194)</f>
        <v>6100249293392</v>
      </c>
      <c r="N195" s="33"/>
      <c r="O195" s="55">
        <f>SUM(O161:O194)</f>
        <v>5696543967633</v>
      </c>
      <c r="P195" s="33"/>
      <c r="Q195" s="55">
        <f>SUM(Q161:Q194)</f>
        <v>389448058790</v>
      </c>
    </row>
    <row r="196" spans="1:17" ht="13.5" thickTop="1" x14ac:dyDescent="0.2"/>
  </sheetData>
  <mergeCells count="20">
    <mergeCell ref="A1:Q1"/>
    <mergeCell ref="C6:I6"/>
    <mergeCell ref="A2:Q2"/>
    <mergeCell ref="A3:Q3"/>
    <mergeCell ref="K6:Q6"/>
    <mergeCell ref="A54:Q54"/>
    <mergeCell ref="A55:Q55"/>
    <mergeCell ref="C57:I57"/>
    <mergeCell ref="K57:Q57"/>
    <mergeCell ref="A53:Q53"/>
    <mergeCell ref="C159:I159"/>
    <mergeCell ref="K159:Q159"/>
    <mergeCell ref="A104:Q104"/>
    <mergeCell ref="A105:Q105"/>
    <mergeCell ref="A106:Q106"/>
    <mergeCell ref="C108:I108"/>
    <mergeCell ref="K108:Q108"/>
    <mergeCell ref="A155:Q155"/>
    <mergeCell ref="A156:Q156"/>
    <mergeCell ref="A157:Q157"/>
  </mergeCells>
  <printOptions horizontalCentered="1"/>
  <pageMargins left="0" right="0" top="0" bottom="0" header="0" footer="0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83"/>
  <sheetViews>
    <sheetView rightToLeft="1" view="pageBreakPreview" zoomScaleNormal="100" zoomScaleSheetLayoutView="100" workbookViewId="0">
      <selection activeCell="Y79" sqref="Y79:Y82"/>
    </sheetView>
  </sheetViews>
  <sheetFormatPr defaultRowHeight="18.75" customHeight="1" x14ac:dyDescent="0.45"/>
  <cols>
    <col min="1" max="1" width="3.28515625" style="58" bestFit="1" customWidth="1"/>
    <col min="2" max="2" width="2.5703125" style="58" customWidth="1"/>
    <col min="3" max="3" width="23.42578125" style="58" customWidth="1"/>
    <col min="4" max="4" width="1" style="58" customWidth="1"/>
    <col min="5" max="5" width="13.140625" style="58" customWidth="1"/>
    <col min="6" max="6" width="0.7109375" style="58" customWidth="1"/>
    <col min="7" max="7" width="17" style="58" customWidth="1"/>
    <col min="8" max="8" width="1" style="58" customWidth="1"/>
    <col min="9" max="9" width="19.28515625" style="106" bestFit="1" customWidth="1"/>
    <col min="10" max="10" width="1.140625" style="58" customWidth="1"/>
    <col min="11" max="11" width="13.7109375" style="58" bestFit="1" customWidth="1"/>
    <col min="12" max="12" width="0.85546875" style="58" customWidth="1"/>
    <col min="13" max="13" width="17.5703125" style="58" bestFit="1" customWidth="1"/>
    <col min="14" max="14" width="1.28515625" style="58" customWidth="1"/>
    <col min="15" max="15" width="14.42578125" style="58" bestFit="1" customWidth="1"/>
    <col min="16" max="16" width="1.28515625" style="58" customWidth="1"/>
    <col min="17" max="17" width="17.7109375" style="58" bestFit="1" customWidth="1"/>
    <col min="18" max="18" width="1.28515625" style="58" customWidth="1"/>
    <col min="19" max="19" width="15.140625" style="58" bestFit="1" customWidth="1"/>
    <col min="20" max="20" width="1.28515625" style="58" customWidth="1"/>
    <col min="21" max="21" width="9.42578125" style="106" customWidth="1"/>
    <col min="22" max="22" width="1.28515625" style="58" customWidth="1"/>
    <col min="23" max="23" width="19.140625" style="58" bestFit="1" customWidth="1"/>
    <col min="24" max="24" width="1.28515625" style="58" customWidth="1"/>
    <col min="25" max="25" width="17.7109375" style="58" customWidth="1"/>
    <col min="26" max="26" width="1.28515625" style="58" customWidth="1"/>
    <col min="27" max="27" width="9.28515625" style="110" customWidth="1"/>
    <col min="28" max="28" width="0.28515625" style="58" customWidth="1"/>
    <col min="29" max="29" width="9.140625" style="58"/>
    <col min="30" max="30" width="17.42578125" style="58" bestFit="1" customWidth="1"/>
    <col min="31" max="16384" width="9.140625" style="58"/>
  </cols>
  <sheetData>
    <row r="1" spans="1:30" ht="18.75" customHeight="1" x14ac:dyDescent="0.4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</row>
    <row r="2" spans="1:30" ht="18.75" customHeight="1" x14ac:dyDescent="0.45">
      <c r="A2" s="155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</row>
    <row r="3" spans="1:30" ht="18.75" customHeight="1" x14ac:dyDescent="0.45">
      <c r="A3" s="155" t="s">
        <v>2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</row>
    <row r="4" spans="1:30" ht="18.75" customHeight="1" x14ac:dyDescent="0.45">
      <c r="A4" s="57" t="s">
        <v>3</v>
      </c>
      <c r="B4" s="156" t="s">
        <v>4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</row>
    <row r="5" spans="1:30" ht="18.75" customHeight="1" x14ac:dyDescent="0.45">
      <c r="A5" s="156" t="s">
        <v>5</v>
      </c>
      <c r="B5" s="156"/>
      <c r="C5" s="156" t="s">
        <v>6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</row>
    <row r="6" spans="1:30" ht="18.75" customHeight="1" x14ac:dyDescent="0.45">
      <c r="E6" s="152" t="s">
        <v>7</v>
      </c>
      <c r="F6" s="152"/>
      <c r="G6" s="152"/>
      <c r="H6" s="152"/>
      <c r="I6" s="152"/>
      <c r="K6" s="152" t="s">
        <v>8</v>
      </c>
      <c r="L6" s="152"/>
      <c r="M6" s="152"/>
      <c r="N6" s="152"/>
      <c r="O6" s="152"/>
      <c r="P6" s="152"/>
      <c r="Q6" s="152"/>
      <c r="S6" s="152" t="s">
        <v>9</v>
      </c>
      <c r="T6" s="152"/>
      <c r="U6" s="152"/>
      <c r="V6" s="152"/>
      <c r="W6" s="152"/>
      <c r="X6" s="152"/>
      <c r="Y6" s="152"/>
      <c r="Z6" s="152"/>
      <c r="AA6" s="152"/>
    </row>
    <row r="7" spans="1:30" ht="18.75" customHeight="1" x14ac:dyDescent="0.45">
      <c r="E7" s="59"/>
      <c r="F7" s="59"/>
      <c r="G7" s="59"/>
      <c r="H7" s="59"/>
      <c r="I7" s="105"/>
      <c r="K7" s="154" t="s">
        <v>10</v>
      </c>
      <c r="L7" s="154"/>
      <c r="M7" s="154"/>
      <c r="N7" s="59"/>
      <c r="O7" s="154" t="s">
        <v>11</v>
      </c>
      <c r="P7" s="154"/>
      <c r="Q7" s="154"/>
      <c r="S7" s="59"/>
      <c r="T7" s="59"/>
      <c r="U7" s="105"/>
      <c r="V7" s="59"/>
      <c r="W7" s="59"/>
      <c r="X7" s="59"/>
      <c r="Y7" s="59"/>
      <c r="Z7" s="59"/>
      <c r="AA7" s="107"/>
    </row>
    <row r="8" spans="1:30" ht="39" customHeight="1" x14ac:dyDescent="0.45">
      <c r="A8" s="152" t="s">
        <v>12</v>
      </c>
      <c r="B8" s="152"/>
      <c r="C8" s="152"/>
      <c r="E8" s="2" t="s">
        <v>13</v>
      </c>
      <c r="G8" s="14" t="s">
        <v>14</v>
      </c>
      <c r="I8" s="14" t="s">
        <v>15</v>
      </c>
      <c r="K8" s="4" t="s">
        <v>13</v>
      </c>
      <c r="L8" s="59"/>
      <c r="M8" s="15" t="s">
        <v>14</v>
      </c>
      <c r="O8" s="4" t="s">
        <v>13</v>
      </c>
      <c r="P8" s="59"/>
      <c r="Q8" s="15" t="s">
        <v>16</v>
      </c>
      <c r="S8" s="2" t="s">
        <v>13</v>
      </c>
      <c r="U8" s="63" t="s">
        <v>17</v>
      </c>
      <c r="W8" s="14" t="s">
        <v>14</v>
      </c>
      <c r="Y8" s="14" t="s">
        <v>15</v>
      </c>
      <c r="AA8" s="62" t="s">
        <v>18</v>
      </c>
      <c r="AD8" s="61">
        <v>5319865062156</v>
      </c>
    </row>
    <row r="9" spans="1:30" ht="18.75" customHeight="1" x14ac:dyDescent="0.45">
      <c r="A9" s="153" t="s">
        <v>19</v>
      </c>
      <c r="B9" s="153"/>
      <c r="C9" s="153"/>
      <c r="E9" s="64">
        <v>4546882</v>
      </c>
      <c r="F9" s="60"/>
      <c r="G9" s="32">
        <v>32236575176</v>
      </c>
      <c r="H9" s="60"/>
      <c r="I9" s="147">
        <v>25627425055.407001</v>
      </c>
      <c r="J9" s="60"/>
      <c r="K9" s="32">
        <v>0</v>
      </c>
      <c r="L9" s="60"/>
      <c r="M9" s="32">
        <v>0</v>
      </c>
      <c r="N9" s="60"/>
      <c r="O9" s="32">
        <v>-3750682</v>
      </c>
      <c r="P9" s="60"/>
      <c r="Q9" s="32">
        <v>22044226093</v>
      </c>
      <c r="R9" s="60"/>
      <c r="S9" s="32">
        <v>796200</v>
      </c>
      <c r="T9" s="60"/>
      <c r="U9" s="143">
        <v>6070</v>
      </c>
      <c r="V9" s="60"/>
      <c r="W9" s="32">
        <v>5644914726</v>
      </c>
      <c r="X9" s="60"/>
      <c r="Y9" s="32">
        <v>4804178042.6999998</v>
      </c>
      <c r="Z9" s="60"/>
      <c r="AA9" s="108">
        <f>(Y9/$AD$8)*100</f>
        <v>9.030638910139939E-2</v>
      </c>
    </row>
    <row r="10" spans="1:30" ht="18.75" customHeight="1" x14ac:dyDescent="0.45">
      <c r="A10" s="151" t="s">
        <v>20</v>
      </c>
      <c r="B10" s="151"/>
      <c r="C10" s="151"/>
      <c r="E10" s="64">
        <v>12000000</v>
      </c>
      <c r="F10" s="60"/>
      <c r="G10" s="34">
        <v>38226766544</v>
      </c>
      <c r="H10" s="60"/>
      <c r="I10" s="147">
        <v>50866898400</v>
      </c>
      <c r="J10" s="60"/>
      <c r="K10" s="34">
        <v>1000</v>
      </c>
      <c r="L10" s="60"/>
      <c r="M10" s="34">
        <v>6991797</v>
      </c>
      <c r="N10" s="60"/>
      <c r="O10" s="34">
        <v>0</v>
      </c>
      <c r="P10" s="60"/>
      <c r="Q10" s="34">
        <v>0</v>
      </c>
      <c r="R10" s="60"/>
      <c r="S10" s="34">
        <v>11986000</v>
      </c>
      <c r="T10" s="60"/>
      <c r="U10" s="144">
        <v>9999</v>
      </c>
      <c r="V10" s="60"/>
      <c r="W10" s="34">
        <v>38185973295</v>
      </c>
      <c r="X10" s="60"/>
      <c r="Y10" s="34">
        <v>119817153136.395</v>
      </c>
      <c r="Z10" s="60"/>
      <c r="AA10" s="109">
        <f t="shared" ref="AA10:AA73" si="0">(Y10/$AD$8)*100</f>
        <v>2.2522592535051311</v>
      </c>
    </row>
    <row r="11" spans="1:30" ht="18.75" customHeight="1" x14ac:dyDescent="0.45">
      <c r="A11" s="151" t="s">
        <v>21</v>
      </c>
      <c r="B11" s="151"/>
      <c r="C11" s="151"/>
      <c r="E11" s="64">
        <v>6000000</v>
      </c>
      <c r="F11" s="60"/>
      <c r="G11" s="34">
        <v>30607879492</v>
      </c>
      <c r="H11" s="60"/>
      <c r="I11" s="147">
        <v>34970992650</v>
      </c>
      <c r="J11" s="60"/>
      <c r="K11" s="34">
        <v>2000</v>
      </c>
      <c r="L11" s="60"/>
      <c r="M11" s="34">
        <v>20204196</v>
      </c>
      <c r="N11" s="60"/>
      <c r="O11" s="34">
        <v>0</v>
      </c>
      <c r="P11" s="60"/>
      <c r="Q11" s="34">
        <v>0</v>
      </c>
      <c r="R11" s="60"/>
      <c r="S11" s="34">
        <v>5596000</v>
      </c>
      <c r="T11" s="60"/>
      <c r="U11" s="144">
        <v>11500</v>
      </c>
      <c r="V11" s="60"/>
      <c r="W11" s="34">
        <v>28556950169</v>
      </c>
      <c r="X11" s="60"/>
      <c r="Y11" s="34">
        <v>64337428845</v>
      </c>
      <c r="Z11" s="60"/>
      <c r="AA11" s="109">
        <f t="shared" si="0"/>
        <v>1.2093808413051317</v>
      </c>
    </row>
    <row r="12" spans="1:30" ht="18.75" customHeight="1" x14ac:dyDescent="0.45">
      <c r="A12" s="151" t="s">
        <v>22</v>
      </c>
      <c r="B12" s="151"/>
      <c r="C12" s="151"/>
      <c r="E12" s="64">
        <v>100000</v>
      </c>
      <c r="F12" s="60"/>
      <c r="G12" s="34">
        <v>200051500</v>
      </c>
      <c r="H12" s="60"/>
      <c r="I12" s="147">
        <v>199948500</v>
      </c>
      <c r="J12" s="60"/>
      <c r="K12" s="34">
        <v>7503000</v>
      </c>
      <c r="L12" s="60"/>
      <c r="M12" s="34">
        <v>14338688253</v>
      </c>
      <c r="N12" s="60"/>
      <c r="O12" s="34">
        <v>0</v>
      </c>
      <c r="P12" s="60"/>
      <c r="Q12" s="34">
        <v>0</v>
      </c>
      <c r="R12" s="60"/>
      <c r="S12" s="34">
        <v>7600000</v>
      </c>
      <c r="T12" s="60"/>
      <c r="U12" s="144">
        <v>8588</v>
      </c>
      <c r="V12" s="60"/>
      <c r="W12" s="34">
        <v>14533004655</v>
      </c>
      <c r="X12" s="60"/>
      <c r="Y12" s="34">
        <v>65251993284</v>
      </c>
      <c r="Z12" s="60"/>
      <c r="AA12" s="109">
        <f t="shared" si="0"/>
        <v>1.2265723382381264</v>
      </c>
    </row>
    <row r="13" spans="1:30" ht="18.75" customHeight="1" x14ac:dyDescent="0.45">
      <c r="A13" s="151" t="s">
        <v>23</v>
      </c>
      <c r="B13" s="151"/>
      <c r="C13" s="151"/>
      <c r="E13" s="64">
        <v>600000</v>
      </c>
      <c r="F13" s="60"/>
      <c r="G13" s="34">
        <v>195650350</v>
      </c>
      <c r="H13" s="60"/>
      <c r="I13" s="147">
        <v>450483970.5</v>
      </c>
      <c r="J13" s="60"/>
      <c r="K13" s="34">
        <v>0</v>
      </c>
      <c r="L13" s="60"/>
      <c r="M13" s="34">
        <v>0</v>
      </c>
      <c r="N13" s="60"/>
      <c r="O13" s="34">
        <v>0</v>
      </c>
      <c r="P13" s="60"/>
      <c r="Q13" s="34">
        <v>0</v>
      </c>
      <c r="R13" s="60"/>
      <c r="S13" s="34">
        <v>0</v>
      </c>
      <c r="T13" s="60"/>
      <c r="U13" s="144">
        <v>0</v>
      </c>
      <c r="V13" s="60"/>
      <c r="W13" s="34">
        <v>0</v>
      </c>
      <c r="X13" s="60"/>
      <c r="Y13" s="34">
        <v>0</v>
      </c>
      <c r="Z13" s="60"/>
      <c r="AA13" s="109">
        <f t="shared" si="0"/>
        <v>0</v>
      </c>
    </row>
    <row r="14" spans="1:30" ht="18.75" customHeight="1" x14ac:dyDescent="0.45">
      <c r="A14" s="151" t="s">
        <v>24</v>
      </c>
      <c r="B14" s="151"/>
      <c r="C14" s="151"/>
      <c r="E14" s="64">
        <v>766000</v>
      </c>
      <c r="F14" s="60"/>
      <c r="G14" s="34">
        <v>892879855</v>
      </c>
      <c r="H14" s="60"/>
      <c r="I14" s="147">
        <v>724449406.23000002</v>
      </c>
      <c r="J14" s="60"/>
      <c r="K14" s="34">
        <v>164000</v>
      </c>
      <c r="L14" s="60"/>
      <c r="M14" s="34">
        <v>311430172</v>
      </c>
      <c r="N14" s="60"/>
      <c r="O14" s="34">
        <v>0</v>
      </c>
      <c r="P14" s="60"/>
      <c r="Q14" s="34">
        <v>0</v>
      </c>
      <c r="R14" s="60"/>
      <c r="S14" s="34">
        <v>930000</v>
      </c>
      <c r="T14" s="60"/>
      <c r="U14" s="144">
        <v>6648</v>
      </c>
      <c r="V14" s="60"/>
      <c r="W14" s="34">
        <v>1204310027</v>
      </c>
      <c r="X14" s="60"/>
      <c r="Y14" s="34">
        <v>6181047970.1999998</v>
      </c>
      <c r="Z14" s="60"/>
      <c r="AA14" s="109">
        <f t="shared" si="0"/>
        <v>0.11618805924552879</v>
      </c>
    </row>
    <row r="15" spans="1:30" ht="18.75" customHeight="1" x14ac:dyDescent="0.45">
      <c r="A15" s="151" t="s">
        <v>25</v>
      </c>
      <c r="B15" s="151"/>
      <c r="C15" s="151"/>
      <c r="E15" s="64">
        <v>2000</v>
      </c>
      <c r="F15" s="60"/>
      <c r="G15" s="34">
        <v>1858472</v>
      </c>
      <c r="H15" s="60"/>
      <c r="I15" s="147">
        <v>1247678.6399999999</v>
      </c>
      <c r="J15" s="60"/>
      <c r="K15" s="34">
        <v>0</v>
      </c>
      <c r="L15" s="60"/>
      <c r="M15" s="34">
        <v>0</v>
      </c>
      <c r="N15" s="60"/>
      <c r="O15" s="34">
        <v>0</v>
      </c>
      <c r="P15" s="60"/>
      <c r="Q15" s="34">
        <v>0</v>
      </c>
      <c r="R15" s="60"/>
      <c r="S15" s="34">
        <v>2000</v>
      </c>
      <c r="T15" s="60"/>
      <c r="U15" s="144">
        <v>5890</v>
      </c>
      <c r="V15" s="60"/>
      <c r="W15" s="34">
        <v>1858472</v>
      </c>
      <c r="X15" s="60"/>
      <c r="Y15" s="34">
        <v>11776966.65</v>
      </c>
      <c r="Z15" s="60"/>
      <c r="AA15" s="109">
        <f t="shared" si="0"/>
        <v>2.2137716863869305E-4</v>
      </c>
    </row>
    <row r="16" spans="1:30" ht="18.75" customHeight="1" x14ac:dyDescent="0.45">
      <c r="A16" s="151" t="s">
        <v>26</v>
      </c>
      <c r="B16" s="151"/>
      <c r="C16" s="151"/>
      <c r="E16" s="64">
        <v>44000</v>
      </c>
      <c r="F16" s="60"/>
      <c r="G16" s="34">
        <v>21961652</v>
      </c>
      <c r="H16" s="60"/>
      <c r="I16" s="147">
        <v>11261099.52</v>
      </c>
      <c r="J16" s="60"/>
      <c r="K16" s="34">
        <v>0</v>
      </c>
      <c r="L16" s="60"/>
      <c r="M16" s="34">
        <v>0</v>
      </c>
      <c r="N16" s="60"/>
      <c r="O16" s="34">
        <v>0</v>
      </c>
      <c r="P16" s="60"/>
      <c r="Q16" s="34">
        <v>0</v>
      </c>
      <c r="R16" s="60"/>
      <c r="S16" s="34">
        <v>44000</v>
      </c>
      <c r="T16" s="60"/>
      <c r="U16" s="144">
        <v>4717</v>
      </c>
      <c r="V16" s="60"/>
      <c r="W16" s="34">
        <v>21961652</v>
      </c>
      <c r="X16" s="60"/>
      <c r="Y16" s="34">
        <v>207494556.38999999</v>
      </c>
      <c r="Z16" s="60"/>
      <c r="AA16" s="109">
        <f t="shared" si="0"/>
        <v>3.9003725464026705E-3</v>
      </c>
    </row>
    <row r="17" spans="1:27" ht="18.75" customHeight="1" x14ac:dyDescent="0.45">
      <c r="A17" s="151" t="s">
        <v>27</v>
      </c>
      <c r="B17" s="151"/>
      <c r="C17" s="151"/>
      <c r="E17" s="64">
        <v>16670000</v>
      </c>
      <c r="F17" s="60"/>
      <c r="G17" s="34">
        <v>8519147047</v>
      </c>
      <c r="H17" s="60"/>
      <c r="I17" s="147">
        <v>10149415852.275</v>
      </c>
      <c r="J17" s="60"/>
      <c r="K17" s="34">
        <v>32192000</v>
      </c>
      <c r="L17" s="60"/>
      <c r="M17" s="34">
        <v>30316238350</v>
      </c>
      <c r="N17" s="60"/>
      <c r="O17" s="34">
        <v>0</v>
      </c>
      <c r="P17" s="60"/>
      <c r="Q17" s="34">
        <v>0</v>
      </c>
      <c r="R17" s="60"/>
      <c r="S17" s="34">
        <v>48862000</v>
      </c>
      <c r="T17" s="60"/>
      <c r="U17" s="144">
        <v>1138</v>
      </c>
      <c r="V17" s="60"/>
      <c r="W17" s="34">
        <v>38835385397</v>
      </c>
      <c r="X17" s="60"/>
      <c r="Y17" s="34">
        <v>55590637723.830002</v>
      </c>
      <c r="Z17" s="60"/>
      <c r="AA17" s="109">
        <f t="shared" si="0"/>
        <v>1.0449633040372754</v>
      </c>
    </row>
    <row r="18" spans="1:27" ht="18.75" customHeight="1" x14ac:dyDescent="0.45">
      <c r="A18" s="151" t="s">
        <v>28</v>
      </c>
      <c r="B18" s="151"/>
      <c r="C18" s="151"/>
      <c r="E18" s="64">
        <v>3184000</v>
      </c>
      <c r="F18" s="60"/>
      <c r="G18" s="34">
        <v>636963975</v>
      </c>
      <c r="H18" s="60"/>
      <c r="I18" s="147">
        <v>2403300990.5999999</v>
      </c>
      <c r="J18" s="60"/>
      <c r="K18" s="34">
        <v>1000</v>
      </c>
      <c r="L18" s="60"/>
      <c r="M18" s="34">
        <v>2433624</v>
      </c>
      <c r="N18" s="60"/>
      <c r="O18" s="34">
        <v>0</v>
      </c>
      <c r="P18" s="60"/>
      <c r="Q18" s="34">
        <v>0</v>
      </c>
      <c r="R18" s="60"/>
      <c r="S18" s="34">
        <v>3185000</v>
      </c>
      <c r="T18" s="60"/>
      <c r="U18" s="144">
        <v>2197</v>
      </c>
      <c r="V18" s="60"/>
      <c r="W18" s="34">
        <v>639397599</v>
      </c>
      <c r="X18" s="60"/>
      <c r="Y18" s="34">
        <v>6995643157.9125004</v>
      </c>
      <c r="Z18" s="60"/>
      <c r="AA18" s="109">
        <f t="shared" si="0"/>
        <v>0.13150038724999827</v>
      </c>
    </row>
    <row r="19" spans="1:27" ht="18.75" customHeight="1" x14ac:dyDescent="0.45">
      <c r="A19" s="151" t="s">
        <v>29</v>
      </c>
      <c r="B19" s="151"/>
      <c r="C19" s="151"/>
      <c r="E19" s="64">
        <v>3138000</v>
      </c>
      <c r="F19" s="60"/>
      <c r="G19" s="34">
        <v>2825008248</v>
      </c>
      <c r="H19" s="60"/>
      <c r="I19" s="147">
        <v>3093271277.4899998</v>
      </c>
      <c r="J19" s="60"/>
      <c r="K19" s="34">
        <v>2000</v>
      </c>
      <c r="L19" s="60"/>
      <c r="M19" s="34">
        <v>3450887</v>
      </c>
      <c r="N19" s="60"/>
      <c r="O19" s="34">
        <v>0</v>
      </c>
      <c r="P19" s="60"/>
      <c r="Q19" s="34">
        <v>0</v>
      </c>
      <c r="R19" s="60"/>
      <c r="S19" s="34">
        <v>3140000</v>
      </c>
      <c r="T19" s="60"/>
      <c r="U19" s="144">
        <v>2747</v>
      </c>
      <c r="V19" s="60"/>
      <c r="W19" s="34">
        <v>2828459135</v>
      </c>
      <c r="X19" s="60"/>
      <c r="Y19" s="34">
        <v>8623358913.1499996</v>
      </c>
      <c r="Z19" s="60"/>
      <c r="AA19" s="109">
        <f t="shared" si="0"/>
        <v>0.16209732413128503</v>
      </c>
    </row>
    <row r="20" spans="1:27" ht="18.75" customHeight="1" x14ac:dyDescent="0.45">
      <c r="A20" s="151" t="s">
        <v>30</v>
      </c>
      <c r="B20" s="151"/>
      <c r="C20" s="151"/>
      <c r="E20" s="64">
        <v>6051000</v>
      </c>
      <c r="F20" s="60"/>
      <c r="G20" s="34">
        <v>3478945592</v>
      </c>
      <c r="H20" s="60"/>
      <c r="I20" s="147">
        <v>3182006422.3049998</v>
      </c>
      <c r="J20" s="60"/>
      <c r="K20" s="34">
        <v>44000</v>
      </c>
      <c r="L20" s="60"/>
      <c r="M20" s="34">
        <v>51463245</v>
      </c>
      <c r="N20" s="60"/>
      <c r="O20" s="34">
        <v>0</v>
      </c>
      <c r="P20" s="60"/>
      <c r="Q20" s="34">
        <v>0</v>
      </c>
      <c r="R20" s="60"/>
      <c r="S20" s="34">
        <v>6095000</v>
      </c>
      <c r="T20" s="60"/>
      <c r="U20" s="144">
        <v>2594</v>
      </c>
      <c r="V20" s="60"/>
      <c r="W20" s="34">
        <v>3530408837</v>
      </c>
      <c r="X20" s="60"/>
      <c r="Y20" s="34">
        <v>15806358814.275</v>
      </c>
      <c r="Z20" s="60"/>
      <c r="AA20" s="109">
        <f t="shared" si="0"/>
        <v>0.29711954400341689</v>
      </c>
    </row>
    <row r="21" spans="1:27" ht="18.75" customHeight="1" x14ac:dyDescent="0.45">
      <c r="A21" s="151" t="s">
        <v>31</v>
      </c>
      <c r="B21" s="151"/>
      <c r="C21" s="151"/>
      <c r="E21" s="64">
        <v>1490000</v>
      </c>
      <c r="F21" s="65"/>
      <c r="G21" s="64">
        <v>571992229</v>
      </c>
      <c r="H21" s="65"/>
      <c r="I21" s="147">
        <v>2606828568.75</v>
      </c>
      <c r="J21" s="65"/>
      <c r="K21" s="64">
        <v>0</v>
      </c>
      <c r="L21" s="65"/>
      <c r="M21" s="64">
        <v>0</v>
      </c>
      <c r="N21" s="65"/>
      <c r="O21" s="64">
        <v>0</v>
      </c>
      <c r="P21" s="65"/>
      <c r="Q21" s="64">
        <v>0</v>
      </c>
      <c r="R21" s="65"/>
      <c r="S21" s="34">
        <v>0</v>
      </c>
      <c r="T21" s="65"/>
      <c r="U21" s="145">
        <v>0</v>
      </c>
      <c r="V21" s="65"/>
      <c r="W21" s="34">
        <v>0</v>
      </c>
      <c r="X21" s="65"/>
      <c r="Y21" s="64">
        <v>0</v>
      </c>
      <c r="Z21" s="65"/>
      <c r="AA21" s="109">
        <f t="shared" si="0"/>
        <v>0</v>
      </c>
    </row>
    <row r="22" spans="1:27" ht="18.75" customHeight="1" x14ac:dyDescent="0.45">
      <c r="A22" s="151" t="s">
        <v>32</v>
      </c>
      <c r="B22" s="151"/>
      <c r="C22" s="151"/>
      <c r="E22" s="64">
        <v>2001000</v>
      </c>
      <c r="F22" s="65"/>
      <c r="G22" s="64">
        <v>1001427799</v>
      </c>
      <c r="H22" s="65"/>
      <c r="I22" s="147">
        <v>3468840543.4949999</v>
      </c>
      <c r="J22" s="65"/>
      <c r="K22" s="64">
        <v>1000</v>
      </c>
      <c r="L22" s="65"/>
      <c r="M22" s="64">
        <v>3099794</v>
      </c>
      <c r="N22" s="65"/>
      <c r="O22" s="64">
        <v>0</v>
      </c>
      <c r="P22" s="65"/>
      <c r="Q22" s="64">
        <v>0</v>
      </c>
      <c r="R22" s="65"/>
      <c r="S22" s="34">
        <v>2002000</v>
      </c>
      <c r="T22" s="65"/>
      <c r="U22" s="145">
        <v>5009</v>
      </c>
      <c r="V22" s="65"/>
      <c r="W22" s="34">
        <v>1004527593</v>
      </c>
      <c r="X22" s="65"/>
      <c r="Y22" s="64">
        <v>10025435785.365</v>
      </c>
      <c r="Z22" s="65"/>
      <c r="AA22" s="109">
        <f t="shared" si="0"/>
        <v>0.18845282104396002</v>
      </c>
    </row>
    <row r="23" spans="1:27" ht="18.75" customHeight="1" x14ac:dyDescent="0.45">
      <c r="A23" s="151" t="s">
        <v>33</v>
      </c>
      <c r="B23" s="151"/>
      <c r="C23" s="151"/>
      <c r="E23" s="64">
        <v>582000</v>
      </c>
      <c r="F23" s="65"/>
      <c r="G23" s="64">
        <v>149612512</v>
      </c>
      <c r="H23" s="65"/>
      <c r="I23" s="147">
        <v>144298833.47999999</v>
      </c>
      <c r="J23" s="65"/>
      <c r="K23" s="64">
        <v>11331000</v>
      </c>
      <c r="L23" s="65"/>
      <c r="M23" s="64">
        <v>3479061576</v>
      </c>
      <c r="N23" s="65"/>
      <c r="O23" s="64">
        <v>0</v>
      </c>
      <c r="P23" s="65"/>
      <c r="Q23" s="64">
        <v>0</v>
      </c>
      <c r="R23" s="65"/>
      <c r="S23" s="34">
        <v>0</v>
      </c>
      <c r="T23" s="65"/>
      <c r="U23" s="145">
        <v>0</v>
      </c>
      <c r="V23" s="65"/>
      <c r="W23" s="34">
        <v>0</v>
      </c>
      <c r="X23" s="65"/>
      <c r="Y23" s="64">
        <v>0</v>
      </c>
      <c r="Z23" s="65"/>
      <c r="AA23" s="109">
        <f t="shared" si="0"/>
        <v>0</v>
      </c>
    </row>
    <row r="24" spans="1:27" ht="18.75" customHeight="1" x14ac:dyDescent="0.45">
      <c r="A24" s="151" t="s">
        <v>34</v>
      </c>
      <c r="B24" s="151"/>
      <c r="C24" s="151"/>
      <c r="E24" s="64">
        <v>1000</v>
      </c>
      <c r="F24" s="65"/>
      <c r="G24" s="64">
        <v>750192</v>
      </c>
      <c r="H24" s="65"/>
      <c r="I24" s="147">
        <v>889770.82499999995</v>
      </c>
      <c r="J24" s="65"/>
      <c r="K24" s="64">
        <v>0</v>
      </c>
      <c r="L24" s="65"/>
      <c r="M24" s="64">
        <v>0</v>
      </c>
      <c r="N24" s="65"/>
      <c r="O24" s="64">
        <v>0</v>
      </c>
      <c r="P24" s="65"/>
      <c r="Q24" s="64">
        <v>0</v>
      </c>
      <c r="R24" s="65"/>
      <c r="S24" s="34">
        <v>0</v>
      </c>
      <c r="T24" s="65"/>
      <c r="U24" s="145">
        <v>0</v>
      </c>
      <c r="V24" s="65"/>
      <c r="W24" s="34">
        <v>0</v>
      </c>
      <c r="X24" s="65"/>
      <c r="Y24" s="64">
        <v>0</v>
      </c>
      <c r="Z24" s="65"/>
      <c r="AA24" s="109">
        <f t="shared" si="0"/>
        <v>0</v>
      </c>
    </row>
    <row r="25" spans="1:27" ht="18.75" customHeight="1" x14ac:dyDescent="0.45">
      <c r="A25" s="151" t="s">
        <v>35</v>
      </c>
      <c r="B25" s="151"/>
      <c r="C25" s="151"/>
      <c r="E25" s="64">
        <v>6003000</v>
      </c>
      <c r="F25" s="65"/>
      <c r="G25" s="64">
        <v>1805403974</v>
      </c>
      <c r="H25" s="65"/>
      <c r="I25" s="147">
        <v>4801163382</v>
      </c>
      <c r="J25" s="65"/>
      <c r="K25" s="64">
        <v>2000</v>
      </c>
      <c r="L25" s="65"/>
      <c r="M25" s="64">
        <v>2300592</v>
      </c>
      <c r="N25" s="65"/>
      <c r="O25" s="64">
        <v>0</v>
      </c>
      <c r="P25" s="65"/>
      <c r="Q25" s="64">
        <v>0</v>
      </c>
      <c r="R25" s="65"/>
      <c r="S25" s="34">
        <v>0</v>
      </c>
      <c r="T25" s="65"/>
      <c r="U25" s="145">
        <v>0</v>
      </c>
      <c r="V25" s="65"/>
      <c r="W25" s="34">
        <v>0</v>
      </c>
      <c r="X25" s="65"/>
      <c r="Y25" s="64">
        <v>0</v>
      </c>
      <c r="Z25" s="65"/>
      <c r="AA25" s="109">
        <f t="shared" si="0"/>
        <v>0</v>
      </c>
    </row>
    <row r="26" spans="1:27" ht="18.75" customHeight="1" x14ac:dyDescent="0.45">
      <c r="A26" s="151" t="s">
        <v>36</v>
      </c>
      <c r="B26" s="151"/>
      <c r="C26" s="151"/>
      <c r="E26" s="64">
        <v>4004000</v>
      </c>
      <c r="F26" s="65"/>
      <c r="G26" s="64">
        <v>1201829629</v>
      </c>
      <c r="H26" s="65"/>
      <c r="I26" s="147">
        <v>1801336036.5</v>
      </c>
      <c r="J26" s="65"/>
      <c r="K26" s="64">
        <v>2000</v>
      </c>
      <c r="L26" s="65"/>
      <c r="M26" s="64">
        <v>1470373</v>
      </c>
      <c r="N26" s="65"/>
      <c r="O26" s="64">
        <v>0</v>
      </c>
      <c r="P26" s="65"/>
      <c r="Q26" s="64">
        <v>0</v>
      </c>
      <c r="R26" s="65"/>
      <c r="S26" s="34">
        <v>0</v>
      </c>
      <c r="T26" s="65"/>
      <c r="U26" s="145">
        <v>0</v>
      </c>
      <c r="V26" s="65"/>
      <c r="W26" s="34">
        <v>0</v>
      </c>
      <c r="X26" s="65"/>
      <c r="Y26" s="64">
        <v>0</v>
      </c>
      <c r="Z26" s="65"/>
      <c r="AA26" s="109">
        <f t="shared" si="0"/>
        <v>0</v>
      </c>
    </row>
    <row r="27" spans="1:27" ht="18.75" customHeight="1" x14ac:dyDescent="0.45">
      <c r="A27" s="151" t="s">
        <v>37</v>
      </c>
      <c r="B27" s="151"/>
      <c r="C27" s="151"/>
      <c r="E27" s="64">
        <v>5052000</v>
      </c>
      <c r="F27" s="65"/>
      <c r="G27" s="64">
        <v>1498395694</v>
      </c>
      <c r="H27" s="65"/>
      <c r="I27" s="147">
        <v>4656744579.4200001</v>
      </c>
      <c r="J27" s="65"/>
      <c r="K27" s="64">
        <v>2000</v>
      </c>
      <c r="L27" s="65"/>
      <c r="M27" s="64">
        <v>2500643</v>
      </c>
      <c r="N27" s="65"/>
      <c r="O27" s="64">
        <v>0</v>
      </c>
      <c r="P27" s="65"/>
      <c r="Q27" s="64">
        <v>0</v>
      </c>
      <c r="R27" s="65"/>
      <c r="S27" s="34">
        <v>5052000</v>
      </c>
      <c r="T27" s="65"/>
      <c r="U27" s="145">
        <v>2000</v>
      </c>
      <c r="V27" s="65"/>
      <c r="W27" s="34">
        <v>1500302393</v>
      </c>
      <c r="X27" s="65"/>
      <c r="Y27" s="64">
        <v>10101398220</v>
      </c>
      <c r="Z27" s="65"/>
      <c r="AA27" s="109">
        <f t="shared" si="0"/>
        <v>0.18988072257430852</v>
      </c>
    </row>
    <row r="28" spans="1:27" ht="18.75" customHeight="1" x14ac:dyDescent="0.45">
      <c r="A28" s="151" t="s">
        <v>38</v>
      </c>
      <c r="B28" s="151"/>
      <c r="C28" s="151"/>
      <c r="E28" s="64">
        <v>3000000</v>
      </c>
      <c r="F28" s="65"/>
      <c r="G28" s="64">
        <v>300077247</v>
      </c>
      <c r="H28" s="65"/>
      <c r="I28" s="147">
        <v>557856315</v>
      </c>
      <c r="J28" s="65"/>
      <c r="K28" s="64">
        <v>0</v>
      </c>
      <c r="L28" s="65"/>
      <c r="M28" s="64">
        <v>0</v>
      </c>
      <c r="N28" s="65"/>
      <c r="O28" s="64">
        <v>0</v>
      </c>
      <c r="P28" s="65"/>
      <c r="Q28" s="64">
        <v>0</v>
      </c>
      <c r="R28" s="65"/>
      <c r="S28" s="34">
        <v>3000000</v>
      </c>
      <c r="T28" s="65"/>
      <c r="U28" s="145">
        <v>1300</v>
      </c>
      <c r="V28" s="65"/>
      <c r="W28" s="34">
        <v>300077247</v>
      </c>
      <c r="X28" s="65"/>
      <c r="Y28" s="64">
        <v>3898995750</v>
      </c>
      <c r="Z28" s="65"/>
      <c r="AA28" s="109">
        <f t="shared" si="0"/>
        <v>7.3291252775119095E-2</v>
      </c>
    </row>
    <row r="29" spans="1:27" ht="18.75" customHeight="1" x14ac:dyDescent="0.45">
      <c r="A29" s="151" t="s">
        <v>39</v>
      </c>
      <c r="B29" s="151"/>
      <c r="C29" s="151"/>
      <c r="E29" s="64">
        <v>11795000</v>
      </c>
      <c r="F29" s="65"/>
      <c r="G29" s="64">
        <v>460237456</v>
      </c>
      <c r="H29" s="65"/>
      <c r="I29" s="147">
        <v>58959813.9375</v>
      </c>
      <c r="J29" s="65"/>
      <c r="K29" s="64">
        <v>0</v>
      </c>
      <c r="L29" s="65"/>
      <c r="M29" s="64">
        <v>0</v>
      </c>
      <c r="N29" s="65"/>
      <c r="O29" s="64">
        <v>0</v>
      </c>
      <c r="P29" s="65"/>
      <c r="Q29" s="64">
        <v>0</v>
      </c>
      <c r="R29" s="65"/>
      <c r="S29" s="34">
        <v>0</v>
      </c>
      <c r="T29" s="65"/>
      <c r="U29" s="145">
        <v>0</v>
      </c>
      <c r="V29" s="65"/>
      <c r="W29" s="34">
        <v>0</v>
      </c>
      <c r="X29" s="65"/>
      <c r="Y29" s="64">
        <v>0</v>
      </c>
      <c r="Z29" s="65"/>
      <c r="AA29" s="109">
        <f t="shared" si="0"/>
        <v>0</v>
      </c>
    </row>
    <row r="30" spans="1:27" ht="18.75" customHeight="1" x14ac:dyDescent="0.45">
      <c r="A30" s="151" t="s">
        <v>40</v>
      </c>
      <c r="B30" s="151"/>
      <c r="C30" s="151"/>
      <c r="E30" s="64">
        <v>3000000</v>
      </c>
      <c r="F30" s="65"/>
      <c r="G30" s="64">
        <v>2460633438</v>
      </c>
      <c r="H30" s="65"/>
      <c r="I30" s="147">
        <v>2696305522.5</v>
      </c>
      <c r="J30" s="65"/>
      <c r="K30" s="64">
        <v>0</v>
      </c>
      <c r="L30" s="65"/>
      <c r="M30" s="64">
        <v>0</v>
      </c>
      <c r="N30" s="65"/>
      <c r="O30" s="64">
        <v>0</v>
      </c>
      <c r="P30" s="65"/>
      <c r="Q30" s="64">
        <v>0</v>
      </c>
      <c r="R30" s="65"/>
      <c r="S30" s="34">
        <v>3000000</v>
      </c>
      <c r="T30" s="65"/>
      <c r="U30" s="145">
        <v>750</v>
      </c>
      <c r="V30" s="65"/>
      <c r="W30" s="34">
        <v>2460633438</v>
      </c>
      <c r="X30" s="65"/>
      <c r="Y30" s="64">
        <v>2249420625</v>
      </c>
      <c r="Z30" s="65"/>
      <c r="AA30" s="109">
        <f t="shared" si="0"/>
        <v>4.2283415062568705E-2</v>
      </c>
    </row>
    <row r="31" spans="1:27" ht="18.75" customHeight="1" x14ac:dyDescent="0.45">
      <c r="A31" s="151" t="s">
        <v>41</v>
      </c>
      <c r="B31" s="151"/>
      <c r="C31" s="151"/>
      <c r="E31" s="64">
        <v>262260</v>
      </c>
      <c r="F31" s="65"/>
      <c r="G31" s="64">
        <v>631513088</v>
      </c>
      <c r="H31" s="65"/>
      <c r="I31" s="147">
        <v>356636988.50400001</v>
      </c>
      <c r="J31" s="65"/>
      <c r="K31" s="64">
        <v>0</v>
      </c>
      <c r="L31" s="65"/>
      <c r="M31" s="64">
        <v>0</v>
      </c>
      <c r="N31" s="65"/>
      <c r="O31" s="64">
        <v>0</v>
      </c>
      <c r="P31" s="65"/>
      <c r="Q31" s="64">
        <v>0</v>
      </c>
      <c r="R31" s="65"/>
      <c r="S31" s="34">
        <v>262260</v>
      </c>
      <c r="T31" s="65"/>
      <c r="U31" s="145">
        <v>1592</v>
      </c>
      <c r="V31" s="65"/>
      <c r="W31" s="34">
        <v>631513088</v>
      </c>
      <c r="X31" s="65"/>
      <c r="Y31" s="64">
        <v>415033688.37599999</v>
      </c>
      <c r="Z31" s="65"/>
      <c r="AA31" s="109">
        <f t="shared" si="0"/>
        <v>7.8015830012011216E-3</v>
      </c>
    </row>
    <row r="32" spans="1:27" ht="18.75" customHeight="1" x14ac:dyDescent="0.45">
      <c r="A32" s="151" t="s">
        <v>42</v>
      </c>
      <c r="B32" s="151"/>
      <c r="C32" s="151"/>
      <c r="E32" s="64">
        <v>409000000</v>
      </c>
      <c r="F32" s="65"/>
      <c r="G32" s="64">
        <v>1104273579117</v>
      </c>
      <c r="H32" s="65"/>
      <c r="I32" s="147">
        <v>1187174034000</v>
      </c>
      <c r="J32" s="65"/>
      <c r="K32" s="64">
        <v>594000</v>
      </c>
      <c r="L32" s="65"/>
      <c r="M32" s="64">
        <v>0</v>
      </c>
      <c r="N32" s="65"/>
      <c r="O32" s="64">
        <v>-573000</v>
      </c>
      <c r="P32" s="65"/>
      <c r="Q32" s="64">
        <v>1924202471</v>
      </c>
      <c r="R32" s="65"/>
      <c r="S32" s="34">
        <v>409021000</v>
      </c>
      <c r="T32" s="65"/>
      <c r="U32" s="145">
        <v>3360</v>
      </c>
      <c r="V32" s="65"/>
      <c r="W32" s="34">
        <v>1104685903435</v>
      </c>
      <c r="X32" s="65"/>
      <c r="Y32" s="64">
        <v>1366133412168</v>
      </c>
      <c r="Z32" s="65"/>
      <c r="AA32" s="109">
        <f t="shared" si="0"/>
        <v>25.679850827162564</v>
      </c>
    </row>
    <row r="33" spans="1:27" ht="18.75" customHeight="1" x14ac:dyDescent="0.45">
      <c r="A33" s="151" t="s">
        <v>43</v>
      </c>
      <c r="B33" s="151"/>
      <c r="C33" s="151"/>
      <c r="E33" s="64">
        <v>53200000</v>
      </c>
      <c r="F33" s="65"/>
      <c r="G33" s="64">
        <v>77016824507</v>
      </c>
      <c r="H33" s="65"/>
      <c r="I33" s="147">
        <v>76733900460</v>
      </c>
      <c r="J33" s="65"/>
      <c r="K33" s="64">
        <v>22000000</v>
      </c>
      <c r="L33" s="65"/>
      <c r="M33" s="64">
        <v>44018811305</v>
      </c>
      <c r="N33" s="65"/>
      <c r="O33" s="64">
        <v>0</v>
      </c>
      <c r="P33" s="65"/>
      <c r="Q33" s="64">
        <v>0</v>
      </c>
      <c r="R33" s="65"/>
      <c r="S33" s="34">
        <v>75200000</v>
      </c>
      <c r="T33" s="65"/>
      <c r="U33" s="145">
        <v>1907</v>
      </c>
      <c r="V33" s="65"/>
      <c r="W33" s="34">
        <v>121035635812</v>
      </c>
      <c r="X33" s="65"/>
      <c r="Y33" s="64">
        <v>142553131920</v>
      </c>
      <c r="Z33" s="65"/>
      <c r="AA33" s="109">
        <f t="shared" si="0"/>
        <v>2.6796381159003868</v>
      </c>
    </row>
    <row r="34" spans="1:27" ht="18.75" customHeight="1" x14ac:dyDescent="0.45">
      <c r="A34" s="151" t="s">
        <v>44</v>
      </c>
      <c r="B34" s="151"/>
      <c r="C34" s="151"/>
      <c r="E34" s="64">
        <v>28299000</v>
      </c>
      <c r="F34" s="65"/>
      <c r="G34" s="64">
        <v>51597773282</v>
      </c>
      <c r="H34" s="65"/>
      <c r="I34" s="147">
        <v>49200456041.550003</v>
      </c>
      <c r="J34" s="65"/>
      <c r="K34" s="64">
        <v>85711000</v>
      </c>
      <c r="L34" s="65"/>
      <c r="M34" s="64">
        <v>153938052560</v>
      </c>
      <c r="N34" s="65"/>
      <c r="O34" s="64">
        <v>-10000</v>
      </c>
      <c r="P34" s="65"/>
      <c r="Q34" s="64">
        <v>0</v>
      </c>
      <c r="R34" s="65"/>
      <c r="S34" s="34">
        <v>114000000</v>
      </c>
      <c r="T34" s="65"/>
      <c r="U34" s="145">
        <v>2221</v>
      </c>
      <c r="V34" s="65"/>
      <c r="W34" s="34">
        <v>244947586780</v>
      </c>
      <c r="X34" s="65"/>
      <c r="Y34" s="64">
        <v>251687495700</v>
      </c>
      <c r="Z34" s="65"/>
      <c r="AA34" s="109">
        <f t="shared" si="0"/>
        <v>4.7310879648138622</v>
      </c>
    </row>
    <row r="35" spans="1:27" ht="18.75" customHeight="1" x14ac:dyDescent="0.45">
      <c r="A35" s="151" t="s">
        <v>45</v>
      </c>
      <c r="B35" s="151"/>
      <c r="C35" s="151"/>
      <c r="E35" s="64">
        <v>91800000</v>
      </c>
      <c r="F35" s="65"/>
      <c r="G35" s="64">
        <v>209348992431</v>
      </c>
      <c r="H35" s="65"/>
      <c r="I35" s="147">
        <v>211617539010</v>
      </c>
      <c r="J35" s="65"/>
      <c r="K35" s="64">
        <v>12167000</v>
      </c>
      <c r="L35" s="65"/>
      <c r="M35" s="64">
        <v>38058885721</v>
      </c>
      <c r="N35" s="65"/>
      <c r="O35" s="64">
        <v>-14710000</v>
      </c>
      <c r="P35" s="65"/>
      <c r="Q35" s="64">
        <v>0</v>
      </c>
      <c r="R35" s="65"/>
      <c r="S35" s="34">
        <v>89257000</v>
      </c>
      <c r="T35" s="65"/>
      <c r="U35" s="145">
        <v>3208</v>
      </c>
      <c r="V35" s="65"/>
      <c r="W35" s="34">
        <v>213965008976</v>
      </c>
      <c r="X35" s="65"/>
      <c r="Y35" s="64">
        <v>284632754086.79999</v>
      </c>
      <c r="Z35" s="65"/>
      <c r="AA35" s="109">
        <f t="shared" si="0"/>
        <v>5.3503754467683038</v>
      </c>
    </row>
    <row r="36" spans="1:27" ht="18.75" customHeight="1" x14ac:dyDescent="0.45">
      <c r="A36" s="151" t="s">
        <v>46</v>
      </c>
      <c r="B36" s="151"/>
      <c r="C36" s="151"/>
      <c r="E36" s="64">
        <v>1054634</v>
      </c>
      <c r="F36" s="65"/>
      <c r="G36" s="64">
        <v>2488309186</v>
      </c>
      <c r="H36" s="65"/>
      <c r="I36" s="147">
        <v>2653396446.0086999</v>
      </c>
      <c r="J36" s="65"/>
      <c r="K36" s="64">
        <v>0</v>
      </c>
      <c r="L36" s="65"/>
      <c r="M36" s="64">
        <v>0</v>
      </c>
      <c r="N36" s="65"/>
      <c r="O36" s="64">
        <v>-1008823</v>
      </c>
      <c r="P36" s="65"/>
      <c r="Q36" s="64">
        <v>3185724913</v>
      </c>
      <c r="R36" s="65"/>
      <c r="S36" s="34">
        <v>45811</v>
      </c>
      <c r="T36" s="65"/>
      <c r="U36" s="145">
        <v>2997</v>
      </c>
      <c r="V36" s="65"/>
      <c r="W36" s="34">
        <v>108086722</v>
      </c>
      <c r="X36" s="65"/>
      <c r="Y36" s="64">
        <v>136478658.37634999</v>
      </c>
      <c r="Z36" s="65"/>
      <c r="AA36" s="109">
        <f t="shared" si="0"/>
        <v>2.5654533861623704E-3</v>
      </c>
    </row>
    <row r="37" spans="1:27" ht="18.75" customHeight="1" x14ac:dyDescent="0.45">
      <c r="A37" s="151" t="s">
        <v>47</v>
      </c>
      <c r="B37" s="151"/>
      <c r="C37" s="151"/>
      <c r="E37" s="64">
        <v>159620</v>
      </c>
      <c r="F37" s="65"/>
      <c r="G37" s="64">
        <v>890728556</v>
      </c>
      <c r="H37" s="65"/>
      <c r="I37" s="147">
        <v>738768735.21599996</v>
      </c>
      <c r="J37" s="65"/>
      <c r="K37" s="64">
        <v>0</v>
      </c>
      <c r="L37" s="65"/>
      <c r="M37" s="64">
        <v>0</v>
      </c>
      <c r="N37" s="65"/>
      <c r="O37" s="64">
        <v>-159620</v>
      </c>
      <c r="P37" s="65"/>
      <c r="Q37" s="64">
        <v>792557955</v>
      </c>
      <c r="R37" s="65"/>
      <c r="S37" s="34">
        <v>0</v>
      </c>
      <c r="T37" s="65"/>
      <c r="U37" s="145">
        <v>0</v>
      </c>
      <c r="V37" s="65"/>
      <c r="W37" s="34">
        <v>0</v>
      </c>
      <c r="X37" s="65"/>
      <c r="Y37" s="64">
        <v>0</v>
      </c>
      <c r="Z37" s="65"/>
      <c r="AA37" s="109">
        <f t="shared" si="0"/>
        <v>0</v>
      </c>
    </row>
    <row r="38" spans="1:27" ht="18.75" customHeight="1" x14ac:dyDescent="0.45">
      <c r="A38" s="151" t="s">
        <v>48</v>
      </c>
      <c r="B38" s="151"/>
      <c r="C38" s="151"/>
      <c r="E38" s="64">
        <v>16999000</v>
      </c>
      <c r="F38" s="65"/>
      <c r="G38" s="64">
        <v>98957406963</v>
      </c>
      <c r="H38" s="65"/>
      <c r="I38" s="147">
        <v>62116518472.199997</v>
      </c>
      <c r="J38" s="65"/>
      <c r="K38" s="64">
        <v>0</v>
      </c>
      <c r="L38" s="65"/>
      <c r="M38" s="64">
        <v>0</v>
      </c>
      <c r="N38" s="65"/>
      <c r="O38" s="64">
        <v>0</v>
      </c>
      <c r="P38" s="65"/>
      <c r="Q38" s="64">
        <v>0</v>
      </c>
      <c r="R38" s="65"/>
      <c r="S38" s="34">
        <v>16999000</v>
      </c>
      <c r="T38" s="65"/>
      <c r="U38" s="145">
        <v>4767</v>
      </c>
      <c r="V38" s="65"/>
      <c r="W38" s="34">
        <v>98957406963</v>
      </c>
      <c r="X38" s="65"/>
      <c r="Y38" s="64">
        <v>80552079313.649994</v>
      </c>
      <c r="Z38" s="65"/>
      <c r="AA38" s="109">
        <f t="shared" si="0"/>
        <v>1.5141752351328319</v>
      </c>
    </row>
    <row r="39" spans="1:27" ht="18.75" customHeight="1" x14ac:dyDescent="0.45">
      <c r="A39" s="151" t="s">
        <v>49</v>
      </c>
      <c r="B39" s="151"/>
      <c r="C39" s="151"/>
      <c r="E39" s="64">
        <v>406778</v>
      </c>
      <c r="F39" s="65"/>
      <c r="G39" s="64">
        <v>1978348021</v>
      </c>
      <c r="H39" s="65"/>
      <c r="I39" s="147">
        <v>2159269962.6059999</v>
      </c>
      <c r="J39" s="65"/>
      <c r="K39" s="64">
        <v>0</v>
      </c>
      <c r="L39" s="65"/>
      <c r="M39" s="64">
        <v>0</v>
      </c>
      <c r="N39" s="65"/>
      <c r="O39" s="64">
        <v>-406778</v>
      </c>
      <c r="P39" s="65"/>
      <c r="Q39" s="64">
        <v>2147191163</v>
      </c>
      <c r="R39" s="65"/>
      <c r="S39" s="34">
        <v>0</v>
      </c>
      <c r="T39" s="65"/>
      <c r="U39" s="145">
        <v>0</v>
      </c>
      <c r="V39" s="65"/>
      <c r="W39" s="34">
        <v>0</v>
      </c>
      <c r="X39" s="65"/>
      <c r="Y39" s="64">
        <v>0</v>
      </c>
      <c r="Z39" s="65"/>
      <c r="AA39" s="109">
        <f t="shared" si="0"/>
        <v>0</v>
      </c>
    </row>
    <row r="40" spans="1:27" ht="18.75" customHeight="1" x14ac:dyDescent="0.45">
      <c r="A40" s="151" t="s">
        <v>50</v>
      </c>
      <c r="B40" s="151"/>
      <c r="C40" s="151"/>
      <c r="E40" s="64">
        <v>4042000</v>
      </c>
      <c r="F40" s="65"/>
      <c r="G40" s="64">
        <v>4179591623</v>
      </c>
      <c r="H40" s="65"/>
      <c r="I40" s="147">
        <v>2772385569</v>
      </c>
      <c r="J40" s="65"/>
      <c r="K40" s="64">
        <v>0</v>
      </c>
      <c r="L40" s="65"/>
      <c r="M40" s="64">
        <v>0</v>
      </c>
      <c r="N40" s="65"/>
      <c r="O40" s="64">
        <v>-4042000</v>
      </c>
      <c r="P40" s="65"/>
      <c r="Q40" s="64">
        <v>2849113560</v>
      </c>
      <c r="R40" s="65"/>
      <c r="S40" s="34">
        <v>0</v>
      </c>
      <c r="T40" s="65"/>
      <c r="U40" s="145">
        <v>0</v>
      </c>
      <c r="V40" s="65"/>
      <c r="W40" s="34">
        <v>0</v>
      </c>
      <c r="X40" s="65"/>
      <c r="Y40" s="64">
        <v>0</v>
      </c>
      <c r="Z40" s="65"/>
      <c r="AA40" s="109">
        <f t="shared" si="0"/>
        <v>0</v>
      </c>
    </row>
    <row r="41" spans="1:27" ht="18.75" customHeight="1" x14ac:dyDescent="0.45">
      <c r="A41" s="151" t="s">
        <v>51</v>
      </c>
      <c r="B41" s="151"/>
      <c r="C41" s="151"/>
      <c r="E41" s="64">
        <v>99788602</v>
      </c>
      <c r="F41" s="65"/>
      <c r="G41" s="64">
        <v>45412473994</v>
      </c>
      <c r="H41" s="65"/>
      <c r="I41" s="147">
        <v>41364256544.147697</v>
      </c>
      <c r="J41" s="65"/>
      <c r="K41" s="64">
        <v>245200000</v>
      </c>
      <c r="L41" s="65"/>
      <c r="M41" s="64">
        <v>129040437766</v>
      </c>
      <c r="N41" s="65"/>
      <c r="O41" s="64">
        <v>-2423000</v>
      </c>
      <c r="P41" s="65"/>
      <c r="Q41" s="64">
        <v>0</v>
      </c>
      <c r="R41" s="65"/>
      <c r="S41" s="34">
        <v>342565602</v>
      </c>
      <c r="T41" s="65"/>
      <c r="U41" s="145">
        <v>523</v>
      </c>
      <c r="V41" s="65"/>
      <c r="W41" s="34">
        <v>173227655614</v>
      </c>
      <c r="X41" s="65"/>
      <c r="Y41" s="64">
        <v>178095797077.41599</v>
      </c>
      <c r="Z41" s="65"/>
      <c r="AA41" s="109">
        <f t="shared" si="0"/>
        <v>3.347750271794272</v>
      </c>
    </row>
    <row r="42" spans="1:27" ht="18.75" customHeight="1" x14ac:dyDescent="0.45">
      <c r="A42" s="151" t="s">
        <v>52</v>
      </c>
      <c r="B42" s="151"/>
      <c r="C42" s="151"/>
      <c r="E42" s="64">
        <v>18304792</v>
      </c>
      <c r="F42" s="65"/>
      <c r="G42" s="64">
        <v>22783641527</v>
      </c>
      <c r="H42" s="65"/>
      <c r="I42" s="147">
        <v>16958558750.443199</v>
      </c>
      <c r="J42" s="65"/>
      <c r="K42" s="64">
        <v>0</v>
      </c>
      <c r="L42" s="65"/>
      <c r="M42" s="64">
        <v>0</v>
      </c>
      <c r="N42" s="65"/>
      <c r="O42" s="64">
        <v>-17304792</v>
      </c>
      <c r="P42" s="65"/>
      <c r="Q42" s="64">
        <v>17789699910</v>
      </c>
      <c r="R42" s="65"/>
      <c r="S42" s="34">
        <v>1000000</v>
      </c>
      <c r="T42" s="65"/>
      <c r="U42" s="145">
        <v>1038</v>
      </c>
      <c r="V42" s="65"/>
      <c r="W42" s="34">
        <v>1244681804</v>
      </c>
      <c r="X42" s="65"/>
      <c r="Y42" s="64">
        <v>1031823900</v>
      </c>
      <c r="Z42" s="65"/>
      <c r="AA42" s="109">
        <f t="shared" si="0"/>
        <v>1.9395678047176429E-2</v>
      </c>
    </row>
    <row r="43" spans="1:27" ht="18.75" customHeight="1" x14ac:dyDescent="0.45">
      <c r="A43" s="151" t="s">
        <v>53</v>
      </c>
      <c r="B43" s="151"/>
      <c r="C43" s="151"/>
      <c r="E43" s="64">
        <v>211823920</v>
      </c>
      <c r="F43" s="65"/>
      <c r="G43" s="64">
        <v>513696995058</v>
      </c>
      <c r="H43" s="65"/>
      <c r="I43" s="147">
        <v>529988499840.492</v>
      </c>
      <c r="J43" s="65"/>
      <c r="K43" s="64">
        <v>2000</v>
      </c>
      <c r="L43" s="65"/>
      <c r="M43" s="64">
        <v>5839412</v>
      </c>
      <c r="N43" s="65"/>
      <c r="O43" s="64">
        <v>-108089920</v>
      </c>
      <c r="P43" s="65"/>
      <c r="Q43" s="64">
        <v>115423164685</v>
      </c>
      <c r="R43" s="65"/>
      <c r="S43" s="34">
        <v>103736000</v>
      </c>
      <c r="T43" s="65"/>
      <c r="U43" s="145">
        <v>2816</v>
      </c>
      <c r="V43" s="65"/>
      <c r="W43" s="34">
        <v>251572055551</v>
      </c>
      <c r="X43" s="65"/>
      <c r="Y43" s="64">
        <v>290382458572.79999</v>
      </c>
      <c r="Z43" s="65"/>
      <c r="AA43" s="109">
        <f t="shared" si="0"/>
        <v>5.4584553401269105</v>
      </c>
    </row>
    <row r="44" spans="1:27" ht="18.75" customHeight="1" x14ac:dyDescent="0.45">
      <c r="A44" s="151" t="s">
        <v>54</v>
      </c>
      <c r="B44" s="151"/>
      <c r="C44" s="151"/>
      <c r="E44" s="64">
        <v>747735062</v>
      </c>
      <c r="F44" s="65"/>
      <c r="G44" s="64">
        <v>860891751223</v>
      </c>
      <c r="H44" s="65"/>
      <c r="I44" s="147">
        <v>815384784104.06702</v>
      </c>
      <c r="J44" s="65"/>
      <c r="K44" s="64">
        <v>32504000</v>
      </c>
      <c r="L44" s="65"/>
      <c r="M44" s="64">
        <v>5131157247</v>
      </c>
      <c r="N44" s="65"/>
      <c r="O44" s="64">
        <v>-23352000</v>
      </c>
      <c r="P44" s="65"/>
      <c r="Q44" s="64">
        <v>0</v>
      </c>
      <c r="R44" s="65"/>
      <c r="S44" s="34">
        <v>756887062</v>
      </c>
      <c r="T44" s="65"/>
      <c r="U44" s="145">
        <v>1400</v>
      </c>
      <c r="V44" s="65"/>
      <c r="W44" s="34">
        <v>877015192754</v>
      </c>
      <c r="X44" s="65"/>
      <c r="Y44" s="64">
        <v>1053337017573.54</v>
      </c>
      <c r="Z44" s="65"/>
      <c r="AA44" s="109">
        <f t="shared" si="0"/>
        <v>19.80007021356009</v>
      </c>
    </row>
    <row r="45" spans="1:27" ht="18.75" customHeight="1" x14ac:dyDescent="0.45">
      <c r="A45" s="151" t="s">
        <v>55</v>
      </c>
      <c r="B45" s="151"/>
      <c r="C45" s="151"/>
      <c r="E45" s="64">
        <v>1965000</v>
      </c>
      <c r="F45" s="65"/>
      <c r="G45" s="64">
        <v>17025859306</v>
      </c>
      <c r="H45" s="65"/>
      <c r="I45" s="147">
        <v>19728413325</v>
      </c>
      <c r="J45" s="65"/>
      <c r="K45" s="64">
        <v>0</v>
      </c>
      <c r="L45" s="65"/>
      <c r="M45" s="64">
        <v>0</v>
      </c>
      <c r="N45" s="65"/>
      <c r="O45" s="64">
        <v>-1965000</v>
      </c>
      <c r="P45" s="65"/>
      <c r="Q45" s="64">
        <v>19997159882</v>
      </c>
      <c r="R45" s="65"/>
      <c r="S45" s="34">
        <v>0</v>
      </c>
      <c r="T45" s="65"/>
      <c r="U45" s="145">
        <v>0</v>
      </c>
      <c r="V45" s="65"/>
      <c r="W45" s="34">
        <v>0</v>
      </c>
      <c r="X45" s="65"/>
      <c r="Y45" s="64">
        <v>0</v>
      </c>
      <c r="Z45" s="65"/>
      <c r="AA45" s="109">
        <f t="shared" si="0"/>
        <v>0</v>
      </c>
    </row>
    <row r="46" spans="1:27" ht="18.75" customHeight="1" x14ac:dyDescent="0.45">
      <c r="A46" s="151" t="s">
        <v>56</v>
      </c>
      <c r="B46" s="151"/>
      <c r="C46" s="151"/>
      <c r="E46" s="64">
        <v>378656</v>
      </c>
      <c r="F46" s="65"/>
      <c r="G46" s="64">
        <v>1527656096</v>
      </c>
      <c r="H46" s="65"/>
      <c r="I46" s="147">
        <v>1464207657.552</v>
      </c>
      <c r="J46" s="65"/>
      <c r="K46" s="64">
        <v>0</v>
      </c>
      <c r="L46" s="65"/>
      <c r="M46" s="64">
        <v>0</v>
      </c>
      <c r="N46" s="65"/>
      <c r="O46" s="64">
        <v>-182000</v>
      </c>
      <c r="P46" s="65"/>
      <c r="Q46" s="64">
        <v>752336841</v>
      </c>
      <c r="R46" s="65"/>
      <c r="S46" s="34">
        <v>196656</v>
      </c>
      <c r="T46" s="65"/>
      <c r="U46" s="145">
        <v>4902</v>
      </c>
      <c r="V46" s="65"/>
      <c r="W46" s="34">
        <v>793392254</v>
      </c>
      <c r="X46" s="65"/>
      <c r="Y46" s="64">
        <v>958271866.11360002</v>
      </c>
      <c r="Z46" s="65"/>
      <c r="AA46" s="109">
        <f t="shared" si="0"/>
        <v>1.8013085950816164E-2</v>
      </c>
    </row>
    <row r="47" spans="1:27" ht="18.75" customHeight="1" x14ac:dyDescent="0.45">
      <c r="A47" s="151" t="s">
        <v>57</v>
      </c>
      <c r="B47" s="151"/>
      <c r="C47" s="151"/>
      <c r="E47" s="64">
        <v>2200000</v>
      </c>
      <c r="F47" s="65"/>
      <c r="G47" s="64">
        <v>15145240483</v>
      </c>
      <c r="H47" s="65"/>
      <c r="I47" s="147">
        <v>15745752000</v>
      </c>
      <c r="J47" s="65"/>
      <c r="K47" s="64">
        <v>0</v>
      </c>
      <c r="L47" s="65"/>
      <c r="M47" s="64">
        <v>0</v>
      </c>
      <c r="N47" s="65"/>
      <c r="O47" s="64">
        <v>0</v>
      </c>
      <c r="P47" s="65"/>
      <c r="Q47" s="64">
        <v>0</v>
      </c>
      <c r="R47" s="65"/>
      <c r="S47" s="34">
        <v>2200000</v>
      </c>
      <c r="T47" s="65"/>
      <c r="U47" s="145">
        <v>8190</v>
      </c>
      <c r="V47" s="65"/>
      <c r="W47" s="34">
        <v>15145240483</v>
      </c>
      <c r="X47" s="65"/>
      <c r="Y47" s="64">
        <v>17910792900</v>
      </c>
      <c r="Z47" s="65"/>
      <c r="AA47" s="109">
        <f t="shared" si="0"/>
        <v>0.33667757905012036</v>
      </c>
    </row>
    <row r="48" spans="1:27" ht="18.75" customHeight="1" x14ac:dyDescent="0.45">
      <c r="A48" s="151" t="s">
        <v>58</v>
      </c>
      <c r="B48" s="151"/>
      <c r="C48" s="151"/>
      <c r="E48" s="64">
        <v>2100000</v>
      </c>
      <c r="F48" s="65"/>
      <c r="G48" s="64">
        <v>10657017593</v>
      </c>
      <c r="H48" s="65"/>
      <c r="I48" s="147">
        <v>9756998370</v>
      </c>
      <c r="J48" s="65"/>
      <c r="K48" s="64">
        <v>11976569</v>
      </c>
      <c r="L48" s="65"/>
      <c r="M48" s="64">
        <v>68249250631</v>
      </c>
      <c r="N48" s="65"/>
      <c r="O48" s="64">
        <v>-1285717</v>
      </c>
      <c r="P48" s="65"/>
      <c r="Q48" s="64">
        <v>2523810881</v>
      </c>
      <c r="R48" s="65"/>
      <c r="S48" s="34">
        <v>12790852</v>
      </c>
      <c r="T48" s="65"/>
      <c r="U48" s="145">
        <v>5720</v>
      </c>
      <c r="V48" s="65"/>
      <c r="W48" s="34">
        <v>72381549800</v>
      </c>
      <c r="X48" s="65"/>
      <c r="Y48" s="64">
        <v>72728349583.031998</v>
      </c>
      <c r="Z48" s="65"/>
      <c r="AA48" s="109">
        <f t="shared" si="0"/>
        <v>1.3671089159836158</v>
      </c>
    </row>
    <row r="49" spans="1:27" ht="18.75" customHeight="1" x14ac:dyDescent="0.45">
      <c r="A49" s="151" t="s">
        <v>59</v>
      </c>
      <c r="B49" s="151"/>
      <c r="C49" s="151"/>
      <c r="E49" s="64">
        <v>1701253</v>
      </c>
      <c r="F49" s="65"/>
      <c r="G49" s="64">
        <v>15532278935</v>
      </c>
      <c r="H49" s="65"/>
      <c r="I49" s="147">
        <v>16184119312.300501</v>
      </c>
      <c r="J49" s="65"/>
      <c r="K49" s="64">
        <v>2498018</v>
      </c>
      <c r="L49" s="65"/>
      <c r="M49" s="64">
        <v>0</v>
      </c>
      <c r="N49" s="65"/>
      <c r="O49" s="64">
        <v>-35909</v>
      </c>
      <c r="P49" s="65"/>
      <c r="Q49" s="64">
        <v>372648992</v>
      </c>
      <c r="R49" s="65"/>
      <c r="S49" s="34">
        <v>4163362</v>
      </c>
      <c r="T49" s="65"/>
      <c r="U49" s="145">
        <v>4559</v>
      </c>
      <c r="V49" s="65"/>
      <c r="W49" s="34">
        <v>15204438640</v>
      </c>
      <c r="X49" s="65"/>
      <c r="Y49" s="64">
        <v>18867831792.219898</v>
      </c>
      <c r="Z49" s="65"/>
      <c r="AA49" s="109">
        <f t="shared" si="0"/>
        <v>0.35466748821206506</v>
      </c>
    </row>
    <row r="50" spans="1:27" ht="18.75" customHeight="1" x14ac:dyDescent="0.45">
      <c r="A50" s="151" t="s">
        <v>60</v>
      </c>
      <c r="B50" s="151"/>
      <c r="C50" s="151"/>
      <c r="E50" s="64">
        <v>26102</v>
      </c>
      <c r="F50" s="65"/>
      <c r="G50" s="64">
        <v>136983511954</v>
      </c>
      <c r="H50" s="65"/>
      <c r="I50" s="147">
        <v>157931189066.099</v>
      </c>
      <c r="J50" s="65"/>
      <c r="K50" s="64">
        <v>4807</v>
      </c>
      <c r="L50" s="65"/>
      <c r="M50" s="64">
        <v>29996130513</v>
      </c>
      <c r="N50" s="65"/>
      <c r="O50" s="64">
        <v>-1</v>
      </c>
      <c r="P50" s="65"/>
      <c r="Q50" s="64">
        <v>1</v>
      </c>
      <c r="R50" s="65"/>
      <c r="S50" s="34">
        <v>30908</v>
      </c>
      <c r="T50" s="65"/>
      <c r="U50" s="145">
        <v>6628209</v>
      </c>
      <c r="V50" s="65"/>
      <c r="W50" s="34">
        <v>166974301076</v>
      </c>
      <c r="X50" s="65"/>
      <c r="Y50" s="64">
        <v>204373008530.94699</v>
      </c>
      <c r="Z50" s="65"/>
      <c r="AA50" s="109">
        <f t="shared" si="0"/>
        <v>3.8416953464627923</v>
      </c>
    </row>
    <row r="51" spans="1:27" ht="18.75" customHeight="1" x14ac:dyDescent="0.45">
      <c r="A51" s="151" t="s">
        <v>61</v>
      </c>
      <c r="B51" s="151"/>
      <c r="C51" s="151"/>
      <c r="E51" s="64">
        <v>100000</v>
      </c>
      <c r="F51" s="65"/>
      <c r="G51" s="64">
        <v>757856683</v>
      </c>
      <c r="H51" s="65"/>
      <c r="I51" s="147">
        <v>648120600</v>
      </c>
      <c r="J51" s="65"/>
      <c r="K51" s="64">
        <v>0</v>
      </c>
      <c r="L51" s="65"/>
      <c r="M51" s="64">
        <v>0</v>
      </c>
      <c r="N51" s="65"/>
      <c r="O51" s="64">
        <v>-95000</v>
      </c>
      <c r="P51" s="65"/>
      <c r="Q51" s="64">
        <v>0</v>
      </c>
      <c r="R51" s="65"/>
      <c r="S51" s="34">
        <v>5000</v>
      </c>
      <c r="T51" s="65"/>
      <c r="U51" s="145">
        <v>7740</v>
      </c>
      <c r="V51" s="65"/>
      <c r="W51" s="34">
        <v>37892835</v>
      </c>
      <c r="X51" s="65"/>
      <c r="Y51" s="64">
        <v>38469735</v>
      </c>
      <c r="Z51" s="65"/>
      <c r="AA51" s="109">
        <f t="shared" si="0"/>
        <v>7.2313366129646219E-4</v>
      </c>
    </row>
    <row r="52" spans="1:27" ht="18.75" customHeight="1" x14ac:dyDescent="0.45">
      <c r="A52" s="151" t="s">
        <v>62</v>
      </c>
      <c r="B52" s="151"/>
      <c r="C52" s="151"/>
      <c r="E52" s="64">
        <v>101000</v>
      </c>
      <c r="F52" s="65"/>
      <c r="G52" s="64">
        <v>1922461002</v>
      </c>
      <c r="H52" s="65"/>
      <c r="I52" s="147">
        <v>2156571594</v>
      </c>
      <c r="J52" s="65"/>
      <c r="K52" s="64">
        <v>0</v>
      </c>
      <c r="L52" s="65"/>
      <c r="M52" s="64">
        <v>0</v>
      </c>
      <c r="N52" s="65"/>
      <c r="O52" s="64">
        <v>0</v>
      </c>
      <c r="P52" s="65"/>
      <c r="Q52" s="64">
        <v>0</v>
      </c>
      <c r="R52" s="65"/>
      <c r="S52" s="34">
        <v>101000</v>
      </c>
      <c r="T52" s="65"/>
      <c r="U52" s="145">
        <v>36200</v>
      </c>
      <c r="V52" s="65"/>
      <c r="W52" s="34">
        <v>1922461002</v>
      </c>
      <c r="X52" s="65"/>
      <c r="Y52" s="64">
        <v>3634445610</v>
      </c>
      <c r="Z52" s="65"/>
      <c r="AA52" s="109">
        <f t="shared" si="0"/>
        <v>6.8318379649408914E-2</v>
      </c>
    </row>
    <row r="53" spans="1:27" ht="18.75" customHeight="1" x14ac:dyDescent="0.45">
      <c r="A53" s="151" t="s">
        <v>63</v>
      </c>
      <c r="B53" s="151"/>
      <c r="C53" s="151"/>
      <c r="E53" s="64">
        <v>0</v>
      </c>
      <c r="F53" s="65"/>
      <c r="G53" s="64">
        <v>0</v>
      </c>
      <c r="H53" s="65"/>
      <c r="I53" s="147">
        <v>0</v>
      </c>
      <c r="J53" s="65"/>
      <c r="K53" s="64">
        <v>188</v>
      </c>
      <c r="L53" s="65"/>
      <c r="M53" s="64">
        <v>2762399</v>
      </c>
      <c r="N53" s="65"/>
      <c r="O53" s="64">
        <v>0</v>
      </c>
      <c r="P53" s="65"/>
      <c r="Q53" s="64">
        <v>0</v>
      </c>
      <c r="R53" s="65"/>
      <c r="S53" s="34">
        <v>188</v>
      </c>
      <c r="T53" s="65"/>
      <c r="U53" s="145">
        <v>14680</v>
      </c>
      <c r="V53" s="65"/>
      <c r="W53" s="34">
        <v>2762399</v>
      </c>
      <c r="X53" s="65"/>
      <c r="Y53" s="64">
        <v>2743418.952</v>
      </c>
      <c r="Z53" s="65"/>
      <c r="AA53" s="109">
        <f t="shared" si="0"/>
        <v>5.1569333431328894E-5</v>
      </c>
    </row>
    <row r="54" spans="1:27" ht="18.75" customHeight="1" x14ac:dyDescent="0.45">
      <c r="A54" s="151" t="s">
        <v>64</v>
      </c>
      <c r="B54" s="151"/>
      <c r="C54" s="151"/>
      <c r="E54" s="64">
        <v>0</v>
      </c>
      <c r="F54" s="65"/>
      <c r="G54" s="64">
        <v>0</v>
      </c>
      <c r="H54" s="65"/>
      <c r="I54" s="147">
        <v>0</v>
      </c>
      <c r="J54" s="65"/>
      <c r="K54" s="64">
        <v>180000</v>
      </c>
      <c r="L54" s="65"/>
      <c r="M54" s="64">
        <v>98005227</v>
      </c>
      <c r="N54" s="65"/>
      <c r="O54" s="64">
        <v>0</v>
      </c>
      <c r="P54" s="65"/>
      <c r="Q54" s="64">
        <v>0</v>
      </c>
      <c r="R54" s="65"/>
      <c r="S54" s="34">
        <v>0</v>
      </c>
      <c r="T54" s="65"/>
      <c r="U54" s="145">
        <v>0</v>
      </c>
      <c r="V54" s="65"/>
      <c r="W54" s="34">
        <v>0</v>
      </c>
      <c r="X54" s="65"/>
      <c r="Y54" s="64">
        <v>0</v>
      </c>
      <c r="Z54" s="65"/>
      <c r="AA54" s="109">
        <f t="shared" si="0"/>
        <v>0</v>
      </c>
    </row>
    <row r="55" spans="1:27" ht="18.75" customHeight="1" x14ac:dyDescent="0.45">
      <c r="A55" s="151" t="s">
        <v>65</v>
      </c>
      <c r="B55" s="151"/>
      <c r="C55" s="151"/>
      <c r="E55" s="64">
        <v>0</v>
      </c>
      <c r="F55" s="65"/>
      <c r="G55" s="64">
        <v>0</v>
      </c>
      <c r="H55" s="65"/>
      <c r="I55" s="147">
        <v>0</v>
      </c>
      <c r="J55" s="65"/>
      <c r="K55" s="64">
        <v>387000</v>
      </c>
      <c r="L55" s="65"/>
      <c r="M55" s="64">
        <v>328647600</v>
      </c>
      <c r="N55" s="65"/>
      <c r="O55" s="64">
        <v>0</v>
      </c>
      <c r="P55" s="65"/>
      <c r="Q55" s="64">
        <v>0</v>
      </c>
      <c r="R55" s="65"/>
      <c r="S55" s="34">
        <v>0</v>
      </c>
      <c r="T55" s="65"/>
      <c r="U55" s="145">
        <v>0</v>
      </c>
      <c r="V55" s="65"/>
      <c r="W55" s="34">
        <v>0</v>
      </c>
      <c r="X55" s="65"/>
      <c r="Y55" s="64">
        <v>0</v>
      </c>
      <c r="Z55" s="65"/>
      <c r="AA55" s="109">
        <f t="shared" si="0"/>
        <v>0</v>
      </c>
    </row>
    <row r="56" spans="1:27" ht="18.75" customHeight="1" x14ac:dyDescent="0.45">
      <c r="A56" s="151" t="s">
        <v>66</v>
      </c>
      <c r="B56" s="151"/>
      <c r="C56" s="151"/>
      <c r="E56" s="64">
        <v>0</v>
      </c>
      <c r="F56" s="65"/>
      <c r="G56" s="64">
        <v>0</v>
      </c>
      <c r="H56" s="65"/>
      <c r="I56" s="147">
        <v>0</v>
      </c>
      <c r="J56" s="65"/>
      <c r="K56" s="64">
        <v>518</v>
      </c>
      <c r="L56" s="65"/>
      <c r="M56" s="64">
        <v>3039270</v>
      </c>
      <c r="N56" s="65"/>
      <c r="O56" s="64">
        <v>-518</v>
      </c>
      <c r="P56" s="65"/>
      <c r="Q56" s="64">
        <v>3104958</v>
      </c>
      <c r="R56" s="65"/>
      <c r="S56" s="34">
        <v>0</v>
      </c>
      <c r="T56" s="65"/>
      <c r="U56" s="145">
        <v>0</v>
      </c>
      <c r="V56" s="65"/>
      <c r="W56" s="34">
        <v>0</v>
      </c>
      <c r="X56" s="65"/>
      <c r="Y56" s="64">
        <v>0</v>
      </c>
      <c r="Z56" s="65"/>
      <c r="AA56" s="109">
        <f t="shared" si="0"/>
        <v>0</v>
      </c>
    </row>
    <row r="57" spans="1:27" ht="18.75" customHeight="1" x14ac:dyDescent="0.45">
      <c r="A57" s="151" t="s">
        <v>67</v>
      </c>
      <c r="B57" s="151"/>
      <c r="C57" s="151"/>
      <c r="E57" s="64">
        <v>0</v>
      </c>
      <c r="F57" s="65"/>
      <c r="G57" s="64">
        <v>0</v>
      </c>
      <c r="H57" s="65"/>
      <c r="I57" s="147">
        <v>0</v>
      </c>
      <c r="J57" s="65"/>
      <c r="K57" s="64">
        <v>17504000</v>
      </c>
      <c r="L57" s="65"/>
      <c r="M57" s="64">
        <v>483652438</v>
      </c>
      <c r="N57" s="65"/>
      <c r="O57" s="64">
        <v>-3000</v>
      </c>
      <c r="P57" s="65"/>
      <c r="Q57" s="64">
        <v>218700</v>
      </c>
      <c r="R57" s="65"/>
      <c r="S57" s="34">
        <v>0</v>
      </c>
      <c r="T57" s="65"/>
      <c r="U57" s="145">
        <v>0</v>
      </c>
      <c r="V57" s="65"/>
      <c r="W57" s="34">
        <v>0</v>
      </c>
      <c r="X57" s="65"/>
      <c r="Y57" s="64">
        <v>0</v>
      </c>
      <c r="Z57" s="65"/>
      <c r="AA57" s="109">
        <f t="shared" si="0"/>
        <v>0</v>
      </c>
    </row>
    <row r="58" spans="1:27" ht="18.75" customHeight="1" x14ac:dyDescent="0.45">
      <c r="A58" s="151" t="s">
        <v>68</v>
      </c>
      <c r="B58" s="151"/>
      <c r="C58" s="151"/>
      <c r="E58" s="64">
        <v>0</v>
      </c>
      <c r="F58" s="65"/>
      <c r="G58" s="64">
        <v>0</v>
      </c>
      <c r="H58" s="65"/>
      <c r="I58" s="147">
        <v>0</v>
      </c>
      <c r="J58" s="65"/>
      <c r="K58" s="64">
        <v>4500000</v>
      </c>
      <c r="L58" s="65"/>
      <c r="M58" s="64">
        <v>1485382387</v>
      </c>
      <c r="N58" s="65"/>
      <c r="O58" s="64">
        <v>0</v>
      </c>
      <c r="P58" s="65"/>
      <c r="Q58" s="64">
        <v>0</v>
      </c>
      <c r="R58" s="65"/>
      <c r="S58" s="34">
        <v>4500000</v>
      </c>
      <c r="T58" s="65"/>
      <c r="U58" s="145">
        <v>2222</v>
      </c>
      <c r="V58" s="65"/>
      <c r="W58" s="34">
        <v>1485382387</v>
      </c>
      <c r="X58" s="65"/>
      <c r="Y58" s="64">
        <v>9996425257.5</v>
      </c>
      <c r="Z58" s="65"/>
      <c r="AA58" s="109">
        <f t="shared" si="0"/>
        <v>0.18790749653805533</v>
      </c>
    </row>
    <row r="59" spans="1:27" ht="18.75" customHeight="1" x14ac:dyDescent="0.45">
      <c r="A59" s="151" t="s">
        <v>69</v>
      </c>
      <c r="B59" s="151"/>
      <c r="C59" s="151"/>
      <c r="E59" s="64">
        <v>0</v>
      </c>
      <c r="F59" s="65"/>
      <c r="G59" s="64">
        <v>0</v>
      </c>
      <c r="H59" s="65"/>
      <c r="I59" s="147">
        <v>0</v>
      </c>
      <c r="J59" s="65"/>
      <c r="K59" s="64">
        <v>2600000</v>
      </c>
      <c r="L59" s="65"/>
      <c r="M59" s="64">
        <v>11536265351</v>
      </c>
      <c r="N59" s="65"/>
      <c r="O59" s="64">
        <v>-2600000</v>
      </c>
      <c r="P59" s="65"/>
      <c r="Q59" s="64">
        <v>12349735463</v>
      </c>
      <c r="R59" s="65"/>
      <c r="S59" s="34">
        <v>0</v>
      </c>
      <c r="T59" s="65"/>
      <c r="U59" s="145">
        <v>0</v>
      </c>
      <c r="V59" s="65"/>
      <c r="W59" s="34">
        <v>0</v>
      </c>
      <c r="X59" s="65"/>
      <c r="Y59" s="64">
        <v>0</v>
      </c>
      <c r="Z59" s="65"/>
      <c r="AA59" s="109">
        <f t="shared" si="0"/>
        <v>0</v>
      </c>
    </row>
    <row r="60" spans="1:27" ht="18.75" customHeight="1" x14ac:dyDescent="0.45">
      <c r="A60" s="151" t="s">
        <v>70</v>
      </c>
      <c r="B60" s="151"/>
      <c r="C60" s="151"/>
      <c r="E60" s="64">
        <v>0</v>
      </c>
      <c r="F60" s="65"/>
      <c r="G60" s="64">
        <v>0</v>
      </c>
      <c r="H60" s="65"/>
      <c r="I60" s="147">
        <v>0</v>
      </c>
      <c r="J60" s="65"/>
      <c r="K60" s="64">
        <v>4000</v>
      </c>
      <c r="L60" s="65"/>
      <c r="M60" s="64">
        <v>1000257</v>
      </c>
      <c r="N60" s="65"/>
      <c r="O60" s="64">
        <v>0</v>
      </c>
      <c r="P60" s="65"/>
      <c r="Q60" s="64">
        <v>0</v>
      </c>
      <c r="R60" s="65"/>
      <c r="S60" s="34">
        <v>4000</v>
      </c>
      <c r="T60" s="65"/>
      <c r="U60" s="145">
        <v>1000</v>
      </c>
      <c r="V60" s="65"/>
      <c r="W60" s="34">
        <v>1000257</v>
      </c>
      <c r="X60" s="65"/>
      <c r="Y60" s="64">
        <v>3998970</v>
      </c>
      <c r="Z60" s="65"/>
      <c r="AA60" s="109">
        <f t="shared" si="0"/>
        <v>7.5170515666788797E-5</v>
      </c>
    </row>
    <row r="61" spans="1:27" ht="18.75" customHeight="1" x14ac:dyDescent="0.45">
      <c r="A61" s="151" t="s">
        <v>71</v>
      </c>
      <c r="B61" s="151"/>
      <c r="C61" s="151"/>
      <c r="E61" s="64">
        <v>0</v>
      </c>
      <c r="F61" s="65"/>
      <c r="G61" s="64">
        <v>0</v>
      </c>
      <c r="H61" s="65"/>
      <c r="I61" s="147">
        <v>0</v>
      </c>
      <c r="J61" s="65"/>
      <c r="K61" s="64">
        <v>300000</v>
      </c>
      <c r="L61" s="65"/>
      <c r="M61" s="64">
        <v>3739092014</v>
      </c>
      <c r="N61" s="65"/>
      <c r="O61" s="64">
        <v>0</v>
      </c>
      <c r="P61" s="65"/>
      <c r="Q61" s="64">
        <v>0</v>
      </c>
      <c r="R61" s="65"/>
      <c r="S61" s="34">
        <v>300000</v>
      </c>
      <c r="T61" s="65"/>
      <c r="U61" s="145">
        <v>18270</v>
      </c>
      <c r="V61" s="65"/>
      <c r="W61" s="34">
        <v>3739092014</v>
      </c>
      <c r="X61" s="65"/>
      <c r="Y61" s="64">
        <v>5448388050</v>
      </c>
      <c r="Z61" s="65"/>
      <c r="AA61" s="109">
        <f t="shared" si="0"/>
        <v>0.10241590691384779</v>
      </c>
    </row>
    <row r="62" spans="1:27" ht="18.75" customHeight="1" x14ac:dyDescent="0.45">
      <c r="A62" s="151" t="s">
        <v>72</v>
      </c>
      <c r="B62" s="151"/>
      <c r="C62" s="151"/>
      <c r="E62" s="64">
        <v>0</v>
      </c>
      <c r="F62" s="65"/>
      <c r="G62" s="64">
        <v>0</v>
      </c>
      <c r="H62" s="65"/>
      <c r="I62" s="147">
        <v>0</v>
      </c>
      <c r="J62" s="65"/>
      <c r="K62" s="64">
        <v>2667000</v>
      </c>
      <c r="L62" s="65"/>
      <c r="M62" s="64">
        <v>2782315256</v>
      </c>
      <c r="N62" s="65"/>
      <c r="O62" s="64">
        <v>0</v>
      </c>
      <c r="P62" s="65"/>
      <c r="Q62" s="64">
        <v>0</v>
      </c>
      <c r="R62" s="65"/>
      <c r="S62" s="34">
        <v>2667000</v>
      </c>
      <c r="T62" s="65"/>
      <c r="U62" s="145">
        <v>6665</v>
      </c>
      <c r="V62" s="65"/>
      <c r="W62" s="34">
        <v>2782315256</v>
      </c>
      <c r="X62" s="65"/>
      <c r="Y62" s="64">
        <v>17770977794.587502</v>
      </c>
      <c r="Z62" s="65"/>
      <c r="AA62" s="109">
        <f t="shared" si="0"/>
        <v>0.33404940890334156</v>
      </c>
    </row>
    <row r="63" spans="1:27" ht="18.75" customHeight="1" x14ac:dyDescent="0.45">
      <c r="A63" s="151" t="s">
        <v>73</v>
      </c>
      <c r="B63" s="151"/>
      <c r="C63" s="151"/>
      <c r="E63" s="64">
        <v>0</v>
      </c>
      <c r="F63" s="65"/>
      <c r="G63" s="64">
        <v>0</v>
      </c>
      <c r="H63" s="65"/>
      <c r="I63" s="147">
        <v>0</v>
      </c>
      <c r="J63" s="65"/>
      <c r="K63" s="64">
        <v>2044000</v>
      </c>
      <c r="L63" s="65"/>
      <c r="M63" s="64">
        <v>82649266</v>
      </c>
      <c r="N63" s="65"/>
      <c r="O63" s="64">
        <v>0</v>
      </c>
      <c r="P63" s="65"/>
      <c r="Q63" s="64">
        <v>0</v>
      </c>
      <c r="R63" s="65"/>
      <c r="S63" s="34">
        <v>0</v>
      </c>
      <c r="T63" s="65"/>
      <c r="U63" s="145">
        <v>0</v>
      </c>
      <c r="V63" s="65"/>
      <c r="W63" s="34">
        <v>0</v>
      </c>
      <c r="X63" s="65"/>
      <c r="Y63" s="64">
        <v>0</v>
      </c>
      <c r="Z63" s="65"/>
      <c r="AA63" s="109">
        <f t="shared" si="0"/>
        <v>0</v>
      </c>
    </row>
    <row r="64" spans="1:27" ht="18.75" customHeight="1" x14ac:dyDescent="0.45">
      <c r="A64" s="151" t="s">
        <v>74</v>
      </c>
      <c r="B64" s="151"/>
      <c r="C64" s="151"/>
      <c r="E64" s="64">
        <v>0</v>
      </c>
      <c r="F64" s="65"/>
      <c r="G64" s="64">
        <v>0</v>
      </c>
      <c r="H64" s="65"/>
      <c r="I64" s="147">
        <v>0</v>
      </c>
      <c r="J64" s="65"/>
      <c r="K64" s="64">
        <v>1200000</v>
      </c>
      <c r="L64" s="65"/>
      <c r="M64" s="64">
        <v>7338657422</v>
      </c>
      <c r="N64" s="65"/>
      <c r="O64" s="64">
        <v>-1200000</v>
      </c>
      <c r="P64" s="65"/>
      <c r="Q64" s="64">
        <v>7749843199</v>
      </c>
      <c r="R64" s="65"/>
      <c r="S64" s="34">
        <v>0</v>
      </c>
      <c r="T64" s="65"/>
      <c r="U64" s="145">
        <v>0</v>
      </c>
      <c r="V64" s="65"/>
      <c r="W64" s="34">
        <v>0</v>
      </c>
      <c r="X64" s="65"/>
      <c r="Y64" s="64">
        <v>0</v>
      </c>
      <c r="Z64" s="65"/>
      <c r="AA64" s="109">
        <f t="shared" si="0"/>
        <v>0</v>
      </c>
    </row>
    <row r="65" spans="1:27" ht="18.75" customHeight="1" x14ac:dyDescent="0.45">
      <c r="A65" s="151" t="s">
        <v>75</v>
      </c>
      <c r="B65" s="151"/>
      <c r="C65" s="151"/>
      <c r="E65" s="64">
        <v>0</v>
      </c>
      <c r="F65" s="65"/>
      <c r="G65" s="64">
        <v>0</v>
      </c>
      <c r="H65" s="65"/>
      <c r="I65" s="147">
        <v>0</v>
      </c>
      <c r="J65" s="65"/>
      <c r="K65" s="64">
        <v>3525000</v>
      </c>
      <c r="L65" s="65"/>
      <c r="M65" s="64">
        <v>9167760090</v>
      </c>
      <c r="N65" s="65"/>
      <c r="O65" s="64">
        <v>0</v>
      </c>
      <c r="P65" s="65"/>
      <c r="Q65" s="64">
        <v>0</v>
      </c>
      <c r="R65" s="65"/>
      <c r="S65" s="34">
        <v>3525000</v>
      </c>
      <c r="T65" s="65"/>
      <c r="U65" s="145">
        <v>4080</v>
      </c>
      <c r="V65" s="65"/>
      <c r="W65" s="34">
        <v>9167760090</v>
      </c>
      <c r="X65" s="65"/>
      <c r="Y65" s="64">
        <v>14378296635</v>
      </c>
      <c r="Z65" s="65"/>
      <c r="AA65" s="109">
        <f t="shared" si="0"/>
        <v>0.27027558907993915</v>
      </c>
    </row>
    <row r="66" spans="1:27" ht="18.75" customHeight="1" x14ac:dyDescent="0.45">
      <c r="A66" s="151" t="s">
        <v>76</v>
      </c>
      <c r="B66" s="151"/>
      <c r="C66" s="151"/>
      <c r="E66" s="64">
        <v>0</v>
      </c>
      <c r="F66" s="65"/>
      <c r="G66" s="64">
        <v>0</v>
      </c>
      <c r="H66" s="65"/>
      <c r="I66" s="147">
        <v>0</v>
      </c>
      <c r="J66" s="65"/>
      <c r="K66" s="64">
        <v>4069000</v>
      </c>
      <c r="L66" s="65"/>
      <c r="M66" s="64">
        <v>8151498469</v>
      </c>
      <c r="N66" s="65"/>
      <c r="O66" s="64">
        <v>0</v>
      </c>
      <c r="P66" s="65"/>
      <c r="Q66" s="64">
        <v>0</v>
      </c>
      <c r="R66" s="65"/>
      <c r="S66" s="34">
        <v>3068000</v>
      </c>
      <c r="T66" s="65"/>
      <c r="U66" s="145">
        <v>3830</v>
      </c>
      <c r="V66" s="65"/>
      <c r="W66" s="34">
        <v>6146299972</v>
      </c>
      <c r="X66" s="65"/>
      <c r="Y66" s="64">
        <v>11747414261.700001</v>
      </c>
      <c r="Z66" s="65"/>
      <c r="AA66" s="109">
        <f t="shared" si="0"/>
        <v>0.22082165852791549</v>
      </c>
    </row>
    <row r="67" spans="1:27" ht="18.75" customHeight="1" x14ac:dyDescent="0.45">
      <c r="A67" s="151" t="s">
        <v>77</v>
      </c>
      <c r="B67" s="151"/>
      <c r="C67" s="151"/>
      <c r="E67" s="64">
        <v>0</v>
      </c>
      <c r="F67" s="65"/>
      <c r="G67" s="64">
        <v>0</v>
      </c>
      <c r="H67" s="65"/>
      <c r="I67" s="147">
        <v>0</v>
      </c>
      <c r="J67" s="65"/>
      <c r="K67" s="64">
        <v>901000</v>
      </c>
      <c r="L67" s="65"/>
      <c r="M67" s="64">
        <v>1486082567</v>
      </c>
      <c r="N67" s="65"/>
      <c r="O67" s="64">
        <v>0</v>
      </c>
      <c r="P67" s="65"/>
      <c r="Q67" s="64">
        <v>0</v>
      </c>
      <c r="R67" s="65"/>
      <c r="S67" s="34">
        <v>900000</v>
      </c>
      <c r="T67" s="65"/>
      <c r="U67" s="145">
        <v>2999</v>
      </c>
      <c r="V67" s="65"/>
      <c r="W67" s="34">
        <v>1484433197</v>
      </c>
      <c r="X67" s="65"/>
      <c r="Y67" s="64">
        <v>2698404981.75</v>
      </c>
      <c r="Z67" s="65"/>
      <c r="AA67" s="109">
        <f t="shared" si="0"/>
        <v>5.0723184709057414E-2</v>
      </c>
    </row>
    <row r="68" spans="1:27" ht="18.75" customHeight="1" x14ac:dyDescent="0.45">
      <c r="A68" s="151" t="s">
        <v>78</v>
      </c>
      <c r="B68" s="151"/>
      <c r="C68" s="151"/>
      <c r="E68" s="64">
        <v>0</v>
      </c>
      <c r="F68" s="65"/>
      <c r="G68" s="64">
        <v>0</v>
      </c>
      <c r="H68" s="65"/>
      <c r="I68" s="147">
        <v>0</v>
      </c>
      <c r="J68" s="65"/>
      <c r="K68" s="64">
        <v>30000000</v>
      </c>
      <c r="L68" s="65"/>
      <c r="M68" s="64">
        <v>44771508000</v>
      </c>
      <c r="N68" s="65"/>
      <c r="O68" s="64">
        <v>-30000000</v>
      </c>
      <c r="P68" s="65"/>
      <c r="Q68" s="64">
        <v>48684108731</v>
      </c>
      <c r="R68" s="65"/>
      <c r="S68" s="34">
        <v>0</v>
      </c>
      <c r="T68" s="65"/>
      <c r="U68" s="145">
        <v>0</v>
      </c>
      <c r="V68" s="65"/>
      <c r="W68" s="34">
        <v>0</v>
      </c>
      <c r="X68" s="65"/>
      <c r="Y68" s="64">
        <v>0</v>
      </c>
      <c r="Z68" s="65"/>
      <c r="AA68" s="109">
        <f t="shared" si="0"/>
        <v>0</v>
      </c>
    </row>
    <row r="69" spans="1:27" ht="18.75" customHeight="1" x14ac:dyDescent="0.45">
      <c r="A69" s="151" t="s">
        <v>79</v>
      </c>
      <c r="B69" s="151"/>
      <c r="C69" s="151"/>
      <c r="E69" s="64">
        <v>0</v>
      </c>
      <c r="F69" s="65"/>
      <c r="G69" s="64">
        <v>0</v>
      </c>
      <c r="H69" s="65"/>
      <c r="I69" s="147">
        <v>0</v>
      </c>
      <c r="J69" s="65"/>
      <c r="K69" s="64">
        <v>5656000</v>
      </c>
      <c r="L69" s="65"/>
      <c r="M69" s="64">
        <v>1006613100</v>
      </c>
      <c r="N69" s="65"/>
      <c r="O69" s="64">
        <v>0</v>
      </c>
      <c r="P69" s="65"/>
      <c r="Q69" s="64">
        <v>0</v>
      </c>
      <c r="R69" s="65"/>
      <c r="S69" s="34">
        <v>5656000</v>
      </c>
      <c r="T69" s="65"/>
      <c r="U69" s="145">
        <v>16</v>
      </c>
      <c r="V69" s="65"/>
      <c r="W69" s="34">
        <v>1006613100</v>
      </c>
      <c r="X69" s="65"/>
      <c r="Y69" s="64">
        <v>90472697.280000001</v>
      </c>
      <c r="Z69" s="65"/>
      <c r="AA69" s="109">
        <f t="shared" si="0"/>
        <v>1.7006577464454299E-3</v>
      </c>
    </row>
    <row r="70" spans="1:27" ht="18.75" customHeight="1" x14ac:dyDescent="0.45">
      <c r="A70" s="151" t="s">
        <v>80</v>
      </c>
      <c r="B70" s="151"/>
      <c r="C70" s="151"/>
      <c r="E70" s="64">
        <v>0</v>
      </c>
      <c r="F70" s="65"/>
      <c r="G70" s="64">
        <v>0</v>
      </c>
      <c r="H70" s="65"/>
      <c r="I70" s="147">
        <v>0</v>
      </c>
      <c r="J70" s="65"/>
      <c r="K70" s="64">
        <v>201000</v>
      </c>
      <c r="L70" s="65"/>
      <c r="M70" s="64">
        <v>92500810</v>
      </c>
      <c r="N70" s="65"/>
      <c r="O70" s="64">
        <v>-26000</v>
      </c>
      <c r="P70" s="65"/>
      <c r="Q70" s="64">
        <v>12948000</v>
      </c>
      <c r="R70" s="65"/>
      <c r="S70" s="34">
        <v>0</v>
      </c>
      <c r="T70" s="65"/>
      <c r="U70" s="145">
        <v>0</v>
      </c>
      <c r="V70" s="65"/>
      <c r="W70" s="34">
        <v>0</v>
      </c>
      <c r="X70" s="65"/>
      <c r="Y70" s="64">
        <v>0</v>
      </c>
      <c r="Z70" s="65"/>
      <c r="AA70" s="109">
        <f t="shared" si="0"/>
        <v>0</v>
      </c>
    </row>
    <row r="71" spans="1:27" ht="18.75" customHeight="1" x14ac:dyDescent="0.45">
      <c r="A71" s="151" t="s">
        <v>81</v>
      </c>
      <c r="B71" s="151"/>
      <c r="C71" s="151"/>
      <c r="E71" s="64">
        <v>0</v>
      </c>
      <c r="F71" s="65"/>
      <c r="G71" s="64">
        <v>0</v>
      </c>
      <c r="H71" s="65"/>
      <c r="I71" s="147">
        <v>0</v>
      </c>
      <c r="J71" s="65"/>
      <c r="K71" s="64">
        <v>970000</v>
      </c>
      <c r="L71" s="65"/>
      <c r="M71" s="64">
        <v>262737626</v>
      </c>
      <c r="N71" s="65"/>
      <c r="O71" s="64">
        <v>-551000</v>
      </c>
      <c r="P71" s="65"/>
      <c r="Q71" s="64">
        <v>179901500</v>
      </c>
      <c r="R71" s="65"/>
      <c r="S71" s="34">
        <v>0</v>
      </c>
      <c r="T71" s="65"/>
      <c r="U71" s="145">
        <v>0</v>
      </c>
      <c r="V71" s="65"/>
      <c r="W71" s="34">
        <v>0</v>
      </c>
      <c r="X71" s="65"/>
      <c r="Y71" s="64">
        <v>0</v>
      </c>
      <c r="Z71" s="65"/>
      <c r="AA71" s="109">
        <f t="shared" si="0"/>
        <v>0</v>
      </c>
    </row>
    <row r="72" spans="1:27" ht="18.75" customHeight="1" x14ac:dyDescent="0.45">
      <c r="A72" s="151" t="s">
        <v>82</v>
      </c>
      <c r="B72" s="151"/>
      <c r="C72" s="151"/>
      <c r="E72" s="64">
        <v>0</v>
      </c>
      <c r="F72" s="65"/>
      <c r="G72" s="64">
        <v>0</v>
      </c>
      <c r="H72" s="65"/>
      <c r="I72" s="147">
        <v>0</v>
      </c>
      <c r="J72" s="65"/>
      <c r="K72" s="64">
        <v>404000</v>
      </c>
      <c r="L72" s="65"/>
      <c r="M72" s="64">
        <v>115977852</v>
      </c>
      <c r="N72" s="65"/>
      <c r="O72" s="64">
        <v>0</v>
      </c>
      <c r="P72" s="65"/>
      <c r="Q72" s="64">
        <v>0</v>
      </c>
      <c r="R72" s="65"/>
      <c r="S72" s="34">
        <v>0</v>
      </c>
      <c r="T72" s="65"/>
      <c r="U72" s="145">
        <v>0</v>
      </c>
      <c r="V72" s="65"/>
      <c r="W72" s="34">
        <v>0</v>
      </c>
      <c r="X72" s="65"/>
      <c r="Y72" s="64">
        <v>0</v>
      </c>
      <c r="Z72" s="65"/>
      <c r="AA72" s="109">
        <f t="shared" si="0"/>
        <v>0</v>
      </c>
    </row>
    <row r="73" spans="1:27" ht="18.75" customHeight="1" x14ac:dyDescent="0.45">
      <c r="A73" s="151" t="s">
        <v>83</v>
      </c>
      <c r="B73" s="151"/>
      <c r="C73" s="151"/>
      <c r="E73" s="64">
        <v>0</v>
      </c>
      <c r="F73" s="65"/>
      <c r="G73" s="64">
        <v>0</v>
      </c>
      <c r="H73" s="65"/>
      <c r="I73" s="147">
        <v>0</v>
      </c>
      <c r="J73" s="65"/>
      <c r="K73" s="64">
        <v>16593000</v>
      </c>
      <c r="L73" s="65"/>
      <c r="M73" s="64">
        <v>2725409560</v>
      </c>
      <c r="N73" s="65"/>
      <c r="O73" s="64">
        <v>-6000</v>
      </c>
      <c r="P73" s="65"/>
      <c r="Q73" s="64">
        <v>1619850</v>
      </c>
      <c r="R73" s="65"/>
      <c r="S73" s="34">
        <v>0</v>
      </c>
      <c r="T73" s="65"/>
      <c r="U73" s="145">
        <v>0</v>
      </c>
      <c r="V73" s="65"/>
      <c r="W73" s="34">
        <v>0</v>
      </c>
      <c r="X73" s="65"/>
      <c r="Y73" s="64">
        <v>0</v>
      </c>
      <c r="Z73" s="65"/>
      <c r="AA73" s="109">
        <f t="shared" si="0"/>
        <v>0</v>
      </c>
    </row>
    <row r="74" spans="1:27" ht="18.75" customHeight="1" x14ac:dyDescent="0.45">
      <c r="A74" s="151" t="s">
        <v>84</v>
      </c>
      <c r="B74" s="151"/>
      <c r="C74" s="151"/>
      <c r="E74" s="64">
        <v>0</v>
      </c>
      <c r="F74" s="65"/>
      <c r="G74" s="64">
        <v>0</v>
      </c>
      <c r="H74" s="65"/>
      <c r="I74" s="147">
        <v>0</v>
      </c>
      <c r="J74" s="65"/>
      <c r="K74" s="64">
        <v>5000</v>
      </c>
      <c r="L74" s="65"/>
      <c r="M74" s="64">
        <v>1100283</v>
      </c>
      <c r="N74" s="65"/>
      <c r="O74" s="64">
        <v>0</v>
      </c>
      <c r="P74" s="65"/>
      <c r="Q74" s="64">
        <v>0</v>
      </c>
      <c r="R74" s="65"/>
      <c r="S74" s="34">
        <v>0</v>
      </c>
      <c r="T74" s="65"/>
      <c r="U74" s="145">
        <v>0</v>
      </c>
      <c r="V74" s="65"/>
      <c r="W74" s="34">
        <v>0</v>
      </c>
      <c r="X74" s="65"/>
      <c r="Y74" s="64">
        <v>0</v>
      </c>
      <c r="Z74" s="65"/>
      <c r="AA74" s="109">
        <f t="shared" ref="AA74:AA77" si="1">(Y74/$AD$8)*100</f>
        <v>0</v>
      </c>
    </row>
    <row r="75" spans="1:27" ht="18.75" customHeight="1" x14ac:dyDescent="0.45">
      <c r="A75" s="151" t="s">
        <v>85</v>
      </c>
      <c r="B75" s="151"/>
      <c r="C75" s="151"/>
      <c r="E75" s="64">
        <v>0</v>
      </c>
      <c r="F75" s="65"/>
      <c r="G75" s="64">
        <v>0</v>
      </c>
      <c r="H75" s="65"/>
      <c r="I75" s="147">
        <v>0</v>
      </c>
      <c r="J75" s="65"/>
      <c r="K75" s="64">
        <v>2239000</v>
      </c>
      <c r="L75" s="65"/>
      <c r="M75" s="64">
        <v>2269244178</v>
      </c>
      <c r="N75" s="65"/>
      <c r="O75" s="64">
        <v>0</v>
      </c>
      <c r="P75" s="65"/>
      <c r="Q75" s="64">
        <v>0</v>
      </c>
      <c r="R75" s="65"/>
      <c r="S75" s="34">
        <v>2239000</v>
      </c>
      <c r="T75" s="65"/>
      <c r="U75" s="145">
        <v>1154</v>
      </c>
      <c r="V75" s="65"/>
      <c r="W75" s="34">
        <v>2269244178</v>
      </c>
      <c r="X75" s="65"/>
      <c r="Y75" s="64">
        <v>2583140669.9549999</v>
      </c>
      <c r="Z75" s="65"/>
      <c r="AA75" s="109">
        <f t="shared" si="1"/>
        <v>4.8556507350735731E-2</v>
      </c>
    </row>
    <row r="76" spans="1:27" ht="18.75" customHeight="1" x14ac:dyDescent="0.45">
      <c r="A76" s="151" t="s">
        <v>86</v>
      </c>
      <c r="B76" s="151"/>
      <c r="C76" s="151"/>
      <c r="E76" s="64">
        <v>0</v>
      </c>
      <c r="F76" s="65"/>
      <c r="G76" s="64">
        <v>0</v>
      </c>
      <c r="H76" s="65"/>
      <c r="I76" s="147">
        <v>0</v>
      </c>
      <c r="J76" s="65"/>
      <c r="K76" s="64">
        <v>30000000</v>
      </c>
      <c r="L76" s="65"/>
      <c r="M76" s="64">
        <v>44771509440</v>
      </c>
      <c r="N76" s="65"/>
      <c r="O76" s="64">
        <v>-30000000</v>
      </c>
      <c r="P76" s="65"/>
      <c r="Q76" s="64">
        <v>44771508000</v>
      </c>
      <c r="R76" s="65"/>
      <c r="S76" s="34">
        <v>0</v>
      </c>
      <c r="T76" s="65"/>
      <c r="U76" s="145">
        <v>0</v>
      </c>
      <c r="V76" s="65"/>
      <c r="W76" s="34">
        <v>0</v>
      </c>
      <c r="X76" s="65"/>
      <c r="Y76" s="64">
        <v>0</v>
      </c>
      <c r="Z76" s="65"/>
      <c r="AA76" s="109">
        <f t="shared" si="1"/>
        <v>0</v>
      </c>
    </row>
    <row r="77" spans="1:27" ht="18.75" customHeight="1" x14ac:dyDescent="0.45">
      <c r="A77" s="151" t="s">
        <v>87</v>
      </c>
      <c r="B77" s="151"/>
      <c r="C77" s="151"/>
      <c r="E77" s="64">
        <v>0</v>
      </c>
      <c r="F77" s="65"/>
      <c r="G77" s="64">
        <v>0</v>
      </c>
      <c r="H77" s="65"/>
      <c r="I77" s="147">
        <v>0</v>
      </c>
      <c r="J77" s="65"/>
      <c r="K77" s="64">
        <v>38000</v>
      </c>
      <c r="L77" s="65"/>
      <c r="M77" s="64">
        <v>19304969</v>
      </c>
      <c r="N77" s="65"/>
      <c r="O77" s="64">
        <v>0</v>
      </c>
      <c r="P77" s="65"/>
      <c r="Q77" s="64">
        <v>0</v>
      </c>
      <c r="R77" s="65"/>
      <c r="S77" s="34">
        <v>38000</v>
      </c>
      <c r="T77" s="65"/>
      <c r="U77" s="145">
        <v>1800</v>
      </c>
      <c r="V77" s="65"/>
      <c r="W77" s="34">
        <v>19304969</v>
      </c>
      <c r="X77" s="65"/>
      <c r="Y77" s="64">
        <v>68382387</v>
      </c>
      <c r="Z77" s="65"/>
      <c r="AA77" s="109">
        <f t="shared" si="1"/>
        <v>1.2854158179020885E-3</v>
      </c>
    </row>
    <row r="78" spans="1:27" ht="18.75" customHeight="1" thickBot="1" x14ac:dyDescent="0.5">
      <c r="A78" s="150" t="s">
        <v>88</v>
      </c>
      <c r="B78" s="150"/>
      <c r="C78" s="150"/>
      <c r="D78" s="150"/>
      <c r="E78" s="67"/>
      <c r="F78" s="65"/>
      <c r="G78" s="66">
        <v>3320993858701</v>
      </c>
      <c r="H78" s="65"/>
      <c r="I78" s="146">
        <v>3375308301518.0601</v>
      </c>
      <c r="J78" s="65"/>
      <c r="K78" s="67"/>
      <c r="L78" s="65"/>
      <c r="M78" s="66">
        <v>659700614488</v>
      </c>
      <c r="N78" s="65"/>
      <c r="O78" s="67"/>
      <c r="P78" s="65"/>
      <c r="Q78" s="66">
        <v>303554825748</v>
      </c>
      <c r="R78" s="65"/>
      <c r="S78" s="67"/>
      <c r="T78" s="65"/>
      <c r="U78" s="148"/>
      <c r="V78" s="65"/>
      <c r="W78" s="66">
        <v>3527202376043</v>
      </c>
      <c r="X78" s="65"/>
      <c r="Y78" s="66">
        <v>4406159619590.8604</v>
      </c>
      <c r="Z78" s="65"/>
      <c r="AA78" s="108">
        <f>SUM(AA9:AA77)</f>
        <v>82.824650026088506</v>
      </c>
    </row>
    <row r="79" spans="1:27" ht="18.75" customHeight="1" thickTop="1" x14ac:dyDescent="0.45">
      <c r="Y79" s="61"/>
    </row>
    <row r="80" spans="1:27" ht="18.75" customHeight="1" x14ac:dyDescent="0.45">
      <c r="Y80" s="61"/>
    </row>
    <row r="81" spans="25:25" ht="18.75" customHeight="1" x14ac:dyDescent="0.45">
      <c r="Y81" s="61"/>
    </row>
    <row r="82" spans="25:25" ht="18.75" customHeight="1" x14ac:dyDescent="0.45">
      <c r="Y82" s="61"/>
    </row>
    <row r="83" spans="25:25" ht="18.75" customHeight="1" x14ac:dyDescent="0.45">
      <c r="Y83" s="61"/>
    </row>
  </sheetData>
  <mergeCells count="82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7:C77"/>
    <mergeCell ref="A78:D78"/>
    <mergeCell ref="A72:C72"/>
    <mergeCell ref="A73:C73"/>
    <mergeCell ref="A74:C74"/>
    <mergeCell ref="A75:C75"/>
    <mergeCell ref="A76:C76"/>
  </mergeCells>
  <pageMargins left="0.39" right="0.39" top="0.39" bottom="0.39" header="0" footer="0"/>
  <pageSetup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X268"/>
  <sheetViews>
    <sheetView rightToLeft="1" view="pageBreakPreview" topLeftCell="A185" zoomScaleNormal="100" zoomScaleSheetLayoutView="100" workbookViewId="0">
      <selection activeCell="N25" sqref="N25"/>
    </sheetView>
  </sheetViews>
  <sheetFormatPr defaultRowHeight="12.75" x14ac:dyDescent="0.2"/>
  <cols>
    <col min="1" max="1" width="29" bestFit="1" customWidth="1"/>
    <col min="2" max="2" width="1.28515625" customWidth="1"/>
    <col min="3" max="3" width="10.5703125" style="68" bestFit="1" customWidth="1"/>
    <col min="4" max="4" width="1.28515625" style="68" customWidth="1"/>
    <col min="5" max="5" width="11.140625" style="68" bestFit="1" customWidth="1"/>
    <col min="6" max="6" width="1.28515625" style="68" customWidth="1"/>
    <col min="7" max="7" width="6.42578125" style="68" customWidth="1"/>
    <col min="8" max="8" width="1.28515625" style="68" customWidth="1"/>
    <col min="9" max="9" width="5.140625" style="68" customWidth="1"/>
    <col min="10" max="10" width="1.28515625" style="68" customWidth="1"/>
    <col min="11" max="11" width="9.140625" style="68" customWidth="1"/>
    <col min="12" max="12" width="1.28515625" style="68" customWidth="1"/>
    <col min="13" max="13" width="2.5703125" style="68" customWidth="1"/>
    <col min="14" max="14" width="1.28515625" style="68" customWidth="1"/>
    <col min="15" max="15" width="9.140625" style="68" customWidth="1"/>
    <col min="16" max="16" width="1.28515625" style="68" customWidth="1"/>
    <col min="17" max="17" width="2.5703125" style="68" customWidth="1"/>
    <col min="18" max="20" width="1.28515625" style="68" customWidth="1"/>
    <col min="21" max="21" width="6.42578125" style="68" customWidth="1"/>
    <col min="22" max="22" width="1.28515625" style="68" customWidth="1"/>
    <col min="23" max="23" width="2.5703125" style="68" customWidth="1"/>
    <col min="24" max="26" width="1.28515625" style="68" customWidth="1"/>
    <col min="27" max="27" width="6.42578125" style="68" customWidth="1"/>
    <col min="28" max="28" width="1.28515625" style="68" customWidth="1"/>
    <col min="29" max="29" width="2.5703125" style="68" customWidth="1"/>
    <col min="30" max="32" width="1.28515625" style="68" customWidth="1"/>
    <col min="33" max="33" width="9.140625" style="68" customWidth="1"/>
    <col min="34" max="34" width="1.28515625" style="68" customWidth="1"/>
    <col min="35" max="35" width="5" style="68" customWidth="1"/>
    <col min="36" max="36" width="1.28515625" style="68" customWidth="1"/>
    <col min="37" max="37" width="11.28515625" style="68" customWidth="1"/>
    <col min="38" max="38" width="1.28515625" style="68" customWidth="1"/>
    <col min="39" max="39" width="2.5703125" style="68" customWidth="1"/>
    <col min="40" max="40" width="1.28515625" style="68" customWidth="1"/>
    <col min="41" max="41" width="9.140625" style="68" customWidth="1"/>
    <col min="42" max="42" width="1.28515625" style="68" customWidth="1"/>
    <col min="43" max="43" width="2.5703125" style="68" customWidth="1"/>
    <col min="44" max="44" width="1.28515625" style="68" customWidth="1"/>
    <col min="45" max="45" width="11.7109375" style="68" customWidth="1"/>
    <col min="46" max="47" width="1.28515625" style="68" customWidth="1"/>
    <col min="48" max="48" width="16" style="68" customWidth="1"/>
    <col min="49" max="49" width="0.28515625" style="68" customWidth="1"/>
    <col min="50" max="50" width="9.140625" style="68"/>
  </cols>
  <sheetData>
    <row r="1" spans="1:48" ht="21.75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</row>
    <row r="2" spans="1:48" ht="21.75" customHeight="1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158"/>
      <c r="AO2" s="158"/>
      <c r="AP2" s="158"/>
      <c r="AQ2" s="158"/>
      <c r="AR2" s="158"/>
      <c r="AS2" s="158"/>
      <c r="AT2" s="158"/>
      <c r="AU2" s="158"/>
      <c r="AV2" s="158"/>
    </row>
    <row r="3" spans="1:48" ht="20.2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8"/>
      <c r="AN3" s="158"/>
      <c r="AO3" s="158"/>
      <c r="AP3" s="158"/>
      <c r="AQ3" s="158"/>
      <c r="AR3" s="158"/>
      <c r="AS3" s="158"/>
      <c r="AT3" s="158"/>
      <c r="AU3" s="158"/>
      <c r="AV3" s="158"/>
    </row>
    <row r="4" spans="1:48" ht="3" customHeigh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</row>
    <row r="5" spans="1:48" ht="22.5" customHeight="1" x14ac:dyDescent="0.2">
      <c r="A5" s="159" t="s">
        <v>92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K5" s="159"/>
      <c r="AL5" s="159"/>
      <c r="AM5" s="159"/>
      <c r="AN5" s="159"/>
      <c r="AO5" s="159"/>
      <c r="AP5" s="159"/>
      <c r="AQ5" s="159"/>
      <c r="AR5" s="159"/>
      <c r="AS5" s="159"/>
      <c r="AT5" s="159"/>
      <c r="AU5" s="159"/>
      <c r="AV5" s="159"/>
    </row>
    <row r="6" spans="1:48" ht="2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ht="18" customHeight="1" x14ac:dyDescent="0.2">
      <c r="C7" s="160" t="s">
        <v>7</v>
      </c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Y7" s="160" t="s">
        <v>9</v>
      </c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0"/>
      <c r="AN7" s="160"/>
      <c r="AO7" s="160"/>
      <c r="AP7" s="160"/>
      <c r="AQ7" s="160"/>
      <c r="AR7" s="160"/>
      <c r="AS7" s="160"/>
      <c r="AT7" s="160"/>
      <c r="AU7" s="160"/>
      <c r="AV7" s="160"/>
    </row>
    <row r="8" spans="1:48" ht="24" customHeight="1" x14ac:dyDescent="0.2">
      <c r="A8" s="2" t="s">
        <v>89</v>
      </c>
      <c r="C8" s="4" t="s">
        <v>93</v>
      </c>
      <c r="D8" s="69"/>
      <c r="E8" s="4" t="s">
        <v>94</v>
      </c>
      <c r="F8" s="69"/>
      <c r="G8" s="164" t="s">
        <v>95</v>
      </c>
      <c r="H8" s="164"/>
      <c r="I8" s="164"/>
      <c r="J8" s="69"/>
      <c r="K8" s="154" t="s">
        <v>96</v>
      </c>
      <c r="L8" s="154"/>
      <c r="M8" s="154"/>
      <c r="N8" s="69"/>
      <c r="O8" s="154" t="s">
        <v>90</v>
      </c>
      <c r="P8" s="154"/>
      <c r="Q8" s="154"/>
      <c r="R8" s="69"/>
      <c r="S8" s="154" t="s">
        <v>91</v>
      </c>
      <c r="T8" s="154"/>
      <c r="U8" s="154"/>
      <c r="V8" s="154"/>
      <c r="W8" s="154"/>
      <c r="Y8" s="154" t="s">
        <v>93</v>
      </c>
      <c r="Z8" s="154"/>
      <c r="AA8" s="154"/>
      <c r="AB8" s="154"/>
      <c r="AC8" s="154"/>
      <c r="AD8" s="69"/>
      <c r="AE8" s="154" t="s">
        <v>94</v>
      </c>
      <c r="AF8" s="154"/>
      <c r="AG8" s="154"/>
      <c r="AH8" s="154"/>
      <c r="AI8" s="154"/>
      <c r="AJ8" s="69"/>
      <c r="AK8" s="154" t="s">
        <v>95</v>
      </c>
      <c r="AL8" s="154"/>
      <c r="AM8" s="154"/>
      <c r="AN8" s="69"/>
      <c r="AO8" s="154" t="s">
        <v>96</v>
      </c>
      <c r="AP8" s="154"/>
      <c r="AQ8" s="154"/>
      <c r="AR8" s="69"/>
      <c r="AS8" s="154" t="s">
        <v>90</v>
      </c>
      <c r="AT8" s="154"/>
      <c r="AU8" s="69"/>
      <c r="AV8" s="4" t="s">
        <v>91</v>
      </c>
    </row>
    <row r="9" spans="1:48" ht="21.75" customHeight="1" x14ac:dyDescent="0.2">
      <c r="A9" s="5" t="s">
        <v>97</v>
      </c>
      <c r="C9" s="70" t="s">
        <v>98</v>
      </c>
      <c r="E9" s="70" t="s">
        <v>99</v>
      </c>
      <c r="G9" s="162" t="s">
        <v>100</v>
      </c>
      <c r="H9" s="162"/>
      <c r="I9" s="162"/>
      <c r="K9" s="163">
        <v>48710000</v>
      </c>
      <c r="L9" s="163"/>
      <c r="M9" s="163"/>
      <c r="O9" s="163">
        <v>2800</v>
      </c>
      <c r="P9" s="163"/>
      <c r="Q9" s="163"/>
      <c r="S9" s="162" t="s">
        <v>101</v>
      </c>
      <c r="T9" s="162"/>
      <c r="U9" s="162"/>
      <c r="V9" s="162"/>
      <c r="W9" s="162"/>
      <c r="Y9" s="162" t="s">
        <v>98</v>
      </c>
      <c r="Z9" s="162"/>
      <c r="AA9" s="162"/>
      <c r="AB9" s="162"/>
      <c r="AC9" s="162"/>
      <c r="AE9" s="162" t="s">
        <v>99</v>
      </c>
      <c r="AF9" s="162"/>
      <c r="AG9" s="162"/>
      <c r="AH9" s="162"/>
      <c r="AI9" s="162"/>
      <c r="AK9" s="162" t="s">
        <v>100</v>
      </c>
      <c r="AL9" s="162"/>
      <c r="AM9" s="162"/>
      <c r="AO9" s="163">
        <v>34430000</v>
      </c>
      <c r="AP9" s="163"/>
      <c r="AQ9" s="163"/>
      <c r="AS9" s="163">
        <v>2800</v>
      </c>
      <c r="AT9" s="163"/>
      <c r="AV9" s="70" t="s">
        <v>101</v>
      </c>
    </row>
    <row r="10" spans="1:48" ht="21.75" customHeight="1" x14ac:dyDescent="0.2">
      <c r="A10" s="8" t="s">
        <v>102</v>
      </c>
      <c r="C10" s="72" t="s">
        <v>98</v>
      </c>
      <c r="E10" s="72" t="s">
        <v>99</v>
      </c>
      <c r="G10" s="157" t="s">
        <v>100</v>
      </c>
      <c r="H10" s="157"/>
      <c r="I10" s="157"/>
      <c r="K10" s="161">
        <v>7000</v>
      </c>
      <c r="L10" s="161"/>
      <c r="M10" s="161"/>
      <c r="O10" s="161">
        <v>600</v>
      </c>
      <c r="P10" s="161"/>
      <c r="Q10" s="161"/>
      <c r="S10" s="157" t="s">
        <v>103</v>
      </c>
      <c r="T10" s="157"/>
      <c r="U10" s="157"/>
      <c r="V10" s="157"/>
      <c r="W10" s="157"/>
      <c r="Y10" s="157" t="s">
        <v>98</v>
      </c>
      <c r="Z10" s="157"/>
      <c r="AA10" s="157"/>
      <c r="AB10" s="157"/>
      <c r="AC10" s="157"/>
      <c r="AE10" s="157" t="s">
        <v>99</v>
      </c>
      <c r="AF10" s="157"/>
      <c r="AG10" s="157"/>
      <c r="AH10" s="157"/>
      <c r="AI10" s="157"/>
      <c r="AK10" s="157" t="s">
        <v>100</v>
      </c>
      <c r="AL10" s="157"/>
      <c r="AM10" s="157"/>
      <c r="AO10" s="161">
        <v>7000</v>
      </c>
      <c r="AP10" s="161"/>
      <c r="AQ10" s="161"/>
      <c r="AS10" s="161">
        <v>600</v>
      </c>
      <c r="AT10" s="161"/>
      <c r="AV10" s="72" t="s">
        <v>103</v>
      </c>
    </row>
    <row r="11" spans="1:48" ht="21.75" customHeight="1" x14ac:dyDescent="0.2">
      <c r="A11" s="8" t="s">
        <v>104</v>
      </c>
      <c r="C11" s="72" t="s">
        <v>98</v>
      </c>
      <c r="E11" s="72" t="s">
        <v>99</v>
      </c>
      <c r="G11" s="157" t="s">
        <v>100</v>
      </c>
      <c r="H11" s="157"/>
      <c r="I11" s="157"/>
      <c r="K11" s="161">
        <v>11080000</v>
      </c>
      <c r="L11" s="161"/>
      <c r="M11" s="161"/>
      <c r="O11" s="161">
        <v>1500</v>
      </c>
      <c r="P11" s="161"/>
      <c r="Q11" s="161"/>
      <c r="S11" s="157" t="s">
        <v>105</v>
      </c>
      <c r="T11" s="157"/>
      <c r="U11" s="157"/>
      <c r="V11" s="157"/>
      <c r="W11" s="157"/>
      <c r="Y11" s="157" t="s">
        <v>98</v>
      </c>
      <c r="Z11" s="157"/>
      <c r="AA11" s="157"/>
      <c r="AB11" s="157"/>
      <c r="AC11" s="157"/>
      <c r="AE11" s="157" t="s">
        <v>99</v>
      </c>
      <c r="AF11" s="157"/>
      <c r="AG11" s="157"/>
      <c r="AH11" s="157"/>
      <c r="AI11" s="157"/>
      <c r="AK11" s="157" t="s">
        <v>100</v>
      </c>
      <c r="AL11" s="157"/>
      <c r="AM11" s="157"/>
      <c r="AO11" s="161">
        <v>11080000</v>
      </c>
      <c r="AP11" s="161"/>
      <c r="AQ11" s="161"/>
      <c r="AS11" s="161">
        <v>1500</v>
      </c>
      <c r="AT11" s="161"/>
      <c r="AV11" s="72" t="s">
        <v>105</v>
      </c>
    </row>
    <row r="12" spans="1:48" ht="21.75" customHeight="1" x14ac:dyDescent="0.2">
      <c r="A12" s="8" t="s">
        <v>106</v>
      </c>
      <c r="C12" s="72" t="s">
        <v>98</v>
      </c>
      <c r="E12" s="72" t="s">
        <v>99</v>
      </c>
      <c r="G12" s="157" t="s">
        <v>100</v>
      </c>
      <c r="H12" s="157"/>
      <c r="I12" s="157"/>
      <c r="K12" s="161">
        <v>2665000</v>
      </c>
      <c r="L12" s="161"/>
      <c r="M12" s="161"/>
      <c r="O12" s="161">
        <v>2400</v>
      </c>
      <c r="P12" s="161"/>
      <c r="Q12" s="161"/>
      <c r="S12" s="157" t="s">
        <v>107</v>
      </c>
      <c r="T12" s="157"/>
      <c r="U12" s="157"/>
      <c r="V12" s="157"/>
      <c r="W12" s="157"/>
      <c r="Y12" s="157" t="s">
        <v>98</v>
      </c>
      <c r="Z12" s="157"/>
      <c r="AA12" s="157"/>
      <c r="AB12" s="157"/>
      <c r="AC12" s="157"/>
      <c r="AE12" s="157" t="s">
        <v>99</v>
      </c>
      <c r="AF12" s="157"/>
      <c r="AG12" s="157"/>
      <c r="AH12" s="157"/>
      <c r="AI12" s="157"/>
      <c r="AK12" s="157" t="s">
        <v>100</v>
      </c>
      <c r="AL12" s="157"/>
      <c r="AM12" s="157"/>
      <c r="AO12" s="161">
        <v>14805000</v>
      </c>
      <c r="AP12" s="161"/>
      <c r="AQ12" s="161"/>
      <c r="AS12" s="161">
        <v>2400</v>
      </c>
      <c r="AT12" s="161"/>
      <c r="AV12" s="72" t="s">
        <v>107</v>
      </c>
    </row>
    <row r="13" spans="1:48" ht="21.75" customHeight="1" x14ac:dyDescent="0.2">
      <c r="A13" s="8" t="s">
        <v>108</v>
      </c>
      <c r="C13" s="72" t="s">
        <v>98</v>
      </c>
      <c r="E13" s="72" t="s">
        <v>99</v>
      </c>
      <c r="G13" s="157" t="s">
        <v>100</v>
      </c>
      <c r="H13" s="157"/>
      <c r="I13" s="157"/>
      <c r="K13" s="161">
        <v>264000</v>
      </c>
      <c r="L13" s="161"/>
      <c r="M13" s="161"/>
      <c r="O13" s="161">
        <v>2000</v>
      </c>
      <c r="P13" s="161"/>
      <c r="Q13" s="161"/>
      <c r="S13" s="157" t="s">
        <v>101</v>
      </c>
      <c r="T13" s="157"/>
      <c r="U13" s="157"/>
      <c r="V13" s="157"/>
      <c r="W13" s="157"/>
      <c r="Y13" s="157" t="s">
        <v>98</v>
      </c>
      <c r="Z13" s="157"/>
      <c r="AA13" s="157"/>
      <c r="AB13" s="157"/>
      <c r="AC13" s="157"/>
      <c r="AE13" s="157" t="s">
        <v>100</v>
      </c>
      <c r="AF13" s="157"/>
      <c r="AG13" s="157"/>
      <c r="AH13" s="157"/>
      <c r="AI13" s="157"/>
      <c r="AK13" s="157" t="s">
        <v>100</v>
      </c>
      <c r="AL13" s="157"/>
      <c r="AM13" s="157"/>
      <c r="AO13" s="161">
        <v>0</v>
      </c>
      <c r="AP13" s="161"/>
      <c r="AQ13" s="161"/>
      <c r="AS13" s="161">
        <v>0</v>
      </c>
      <c r="AT13" s="161"/>
      <c r="AV13" s="72" t="s">
        <v>100</v>
      </c>
    </row>
    <row r="14" spans="1:48" ht="21.75" customHeight="1" x14ac:dyDescent="0.2">
      <c r="A14" s="8" t="s">
        <v>109</v>
      </c>
      <c r="C14" s="72" t="s">
        <v>98</v>
      </c>
      <c r="E14" s="72" t="s">
        <v>99</v>
      </c>
      <c r="G14" s="157" t="s">
        <v>100</v>
      </c>
      <c r="H14" s="157"/>
      <c r="I14" s="157"/>
      <c r="K14" s="161">
        <v>34000</v>
      </c>
      <c r="L14" s="161"/>
      <c r="M14" s="161"/>
      <c r="O14" s="161">
        <v>3000</v>
      </c>
      <c r="P14" s="161"/>
      <c r="Q14" s="161"/>
      <c r="S14" s="157" t="s">
        <v>110</v>
      </c>
      <c r="T14" s="157"/>
      <c r="U14" s="157"/>
      <c r="V14" s="157"/>
      <c r="W14" s="157"/>
      <c r="Y14" s="157" t="s">
        <v>98</v>
      </c>
      <c r="Z14" s="157"/>
      <c r="AA14" s="157"/>
      <c r="AB14" s="157"/>
      <c r="AC14" s="157"/>
      <c r="AE14" s="157" t="s">
        <v>99</v>
      </c>
      <c r="AF14" s="157"/>
      <c r="AG14" s="157"/>
      <c r="AH14" s="157"/>
      <c r="AI14" s="157"/>
      <c r="AK14" s="157" t="s">
        <v>100</v>
      </c>
      <c r="AL14" s="157"/>
      <c r="AM14" s="157"/>
      <c r="AO14" s="161">
        <v>34000</v>
      </c>
      <c r="AP14" s="161"/>
      <c r="AQ14" s="161"/>
      <c r="AS14" s="161">
        <v>3000</v>
      </c>
      <c r="AT14" s="161"/>
      <c r="AV14" s="72" t="s">
        <v>110</v>
      </c>
    </row>
    <row r="15" spans="1:48" ht="21.75" customHeight="1" x14ac:dyDescent="0.2">
      <c r="A15" s="8" t="s">
        <v>111</v>
      </c>
      <c r="C15" s="72" t="s">
        <v>98</v>
      </c>
      <c r="E15" s="72" t="s">
        <v>99</v>
      </c>
      <c r="G15" s="157" t="s">
        <v>100</v>
      </c>
      <c r="H15" s="157"/>
      <c r="I15" s="157"/>
      <c r="K15" s="161">
        <v>200000</v>
      </c>
      <c r="L15" s="161"/>
      <c r="M15" s="161"/>
      <c r="O15" s="161">
        <v>850</v>
      </c>
      <c r="P15" s="161"/>
      <c r="Q15" s="161"/>
      <c r="S15" s="157" t="s">
        <v>112</v>
      </c>
      <c r="T15" s="157"/>
      <c r="U15" s="157"/>
      <c r="V15" s="157"/>
      <c r="W15" s="157"/>
      <c r="Y15" s="157" t="s">
        <v>98</v>
      </c>
      <c r="Z15" s="157"/>
      <c r="AA15" s="157"/>
      <c r="AB15" s="157"/>
      <c r="AC15" s="157"/>
      <c r="AE15" s="157" t="s">
        <v>99</v>
      </c>
      <c r="AF15" s="157"/>
      <c r="AG15" s="157"/>
      <c r="AH15" s="157"/>
      <c r="AI15" s="157"/>
      <c r="AK15" s="157" t="s">
        <v>100</v>
      </c>
      <c r="AL15" s="157"/>
      <c r="AM15" s="157"/>
      <c r="AO15" s="161">
        <v>210000</v>
      </c>
      <c r="AP15" s="161"/>
      <c r="AQ15" s="161"/>
      <c r="AS15" s="161">
        <v>850</v>
      </c>
      <c r="AT15" s="161"/>
      <c r="AV15" s="72" t="s">
        <v>112</v>
      </c>
    </row>
    <row r="16" spans="1:48" ht="21.75" customHeight="1" x14ac:dyDescent="0.2">
      <c r="A16" s="8" t="s">
        <v>113</v>
      </c>
      <c r="C16" s="72" t="s">
        <v>98</v>
      </c>
      <c r="E16" s="72" t="s">
        <v>99</v>
      </c>
      <c r="G16" s="157" t="s">
        <v>100</v>
      </c>
      <c r="H16" s="157"/>
      <c r="I16" s="157"/>
      <c r="K16" s="161">
        <v>27662000</v>
      </c>
      <c r="L16" s="161"/>
      <c r="M16" s="161"/>
      <c r="O16" s="161">
        <v>1700</v>
      </c>
      <c r="P16" s="161"/>
      <c r="Q16" s="161"/>
      <c r="S16" s="157" t="s">
        <v>105</v>
      </c>
      <c r="T16" s="157"/>
      <c r="U16" s="157"/>
      <c r="V16" s="157"/>
      <c r="W16" s="157"/>
      <c r="Y16" s="157" t="s">
        <v>98</v>
      </c>
      <c r="Z16" s="157"/>
      <c r="AA16" s="157"/>
      <c r="AB16" s="157"/>
      <c r="AC16" s="157"/>
      <c r="AE16" s="157" t="s">
        <v>99</v>
      </c>
      <c r="AF16" s="157"/>
      <c r="AG16" s="157"/>
      <c r="AH16" s="157"/>
      <c r="AI16" s="157"/>
      <c r="AK16" s="157" t="s">
        <v>100</v>
      </c>
      <c r="AL16" s="157"/>
      <c r="AM16" s="157"/>
      <c r="AO16" s="161">
        <v>31080000</v>
      </c>
      <c r="AP16" s="161"/>
      <c r="AQ16" s="161"/>
      <c r="AS16" s="161">
        <v>1700</v>
      </c>
      <c r="AT16" s="161"/>
      <c r="AV16" s="72" t="s">
        <v>105</v>
      </c>
    </row>
    <row r="17" spans="1:48" ht="21.75" customHeight="1" x14ac:dyDescent="0.2">
      <c r="A17" s="8" t="s">
        <v>114</v>
      </c>
      <c r="C17" s="72" t="s">
        <v>98</v>
      </c>
      <c r="E17" s="72" t="s">
        <v>99</v>
      </c>
      <c r="G17" s="157" t="s">
        <v>100</v>
      </c>
      <c r="H17" s="157"/>
      <c r="I17" s="157"/>
      <c r="K17" s="161">
        <v>512000</v>
      </c>
      <c r="L17" s="161"/>
      <c r="M17" s="161"/>
      <c r="O17" s="161">
        <v>2600</v>
      </c>
      <c r="P17" s="161"/>
      <c r="Q17" s="161"/>
      <c r="S17" s="157" t="s">
        <v>110</v>
      </c>
      <c r="T17" s="157"/>
      <c r="U17" s="157"/>
      <c r="V17" s="157"/>
      <c r="W17" s="157"/>
      <c r="Y17" s="157" t="s">
        <v>98</v>
      </c>
      <c r="Z17" s="157"/>
      <c r="AA17" s="157"/>
      <c r="AB17" s="157"/>
      <c r="AC17" s="157"/>
      <c r="AE17" s="157" t="s">
        <v>100</v>
      </c>
      <c r="AF17" s="157"/>
      <c r="AG17" s="157"/>
      <c r="AH17" s="157"/>
      <c r="AI17" s="157"/>
      <c r="AK17" s="157" t="s">
        <v>100</v>
      </c>
      <c r="AL17" s="157"/>
      <c r="AM17" s="157"/>
      <c r="AO17" s="161">
        <v>0</v>
      </c>
      <c r="AP17" s="161"/>
      <c r="AQ17" s="161"/>
      <c r="AS17" s="161">
        <v>0</v>
      </c>
      <c r="AT17" s="161"/>
      <c r="AV17" s="72" t="s">
        <v>100</v>
      </c>
    </row>
    <row r="18" spans="1:48" ht="21.75" customHeight="1" x14ac:dyDescent="0.2">
      <c r="A18" s="8" t="s">
        <v>115</v>
      </c>
      <c r="C18" s="72" t="s">
        <v>98</v>
      </c>
      <c r="E18" s="72" t="s">
        <v>99</v>
      </c>
      <c r="G18" s="157" t="s">
        <v>100</v>
      </c>
      <c r="H18" s="157"/>
      <c r="I18" s="157"/>
      <c r="K18" s="161">
        <v>10000</v>
      </c>
      <c r="L18" s="161"/>
      <c r="M18" s="161"/>
      <c r="O18" s="161">
        <v>1900</v>
      </c>
      <c r="P18" s="161"/>
      <c r="Q18" s="161"/>
      <c r="S18" s="157" t="s">
        <v>116</v>
      </c>
      <c r="T18" s="157"/>
      <c r="U18" s="157"/>
      <c r="V18" s="157"/>
      <c r="W18" s="157"/>
      <c r="Y18" s="157" t="s">
        <v>98</v>
      </c>
      <c r="Z18" s="157"/>
      <c r="AA18" s="157"/>
      <c r="AB18" s="157"/>
      <c r="AC18" s="157"/>
      <c r="AE18" s="157" t="s">
        <v>100</v>
      </c>
      <c r="AF18" s="157"/>
      <c r="AG18" s="157"/>
      <c r="AH18" s="157"/>
      <c r="AI18" s="157"/>
      <c r="AK18" s="157" t="s">
        <v>100</v>
      </c>
      <c r="AL18" s="157"/>
      <c r="AM18" s="157"/>
      <c r="AO18" s="161">
        <v>0</v>
      </c>
      <c r="AP18" s="161"/>
      <c r="AQ18" s="161"/>
      <c r="AS18" s="161">
        <v>0</v>
      </c>
      <c r="AT18" s="161"/>
      <c r="AV18" s="72" t="s">
        <v>100</v>
      </c>
    </row>
    <row r="19" spans="1:48" ht="21.75" customHeight="1" x14ac:dyDescent="0.2">
      <c r="A19" s="8" t="s">
        <v>117</v>
      </c>
      <c r="C19" s="72" t="s">
        <v>98</v>
      </c>
      <c r="E19" s="72" t="s">
        <v>99</v>
      </c>
      <c r="G19" s="157" t="s">
        <v>100</v>
      </c>
      <c r="H19" s="157"/>
      <c r="I19" s="157"/>
      <c r="K19" s="161">
        <v>437000</v>
      </c>
      <c r="L19" s="161"/>
      <c r="M19" s="161"/>
      <c r="O19" s="161">
        <v>4500</v>
      </c>
      <c r="P19" s="161"/>
      <c r="Q19" s="161"/>
      <c r="S19" s="157" t="s">
        <v>118</v>
      </c>
      <c r="T19" s="157"/>
      <c r="U19" s="157"/>
      <c r="V19" s="157"/>
      <c r="W19" s="157"/>
      <c r="Y19" s="157" t="s">
        <v>98</v>
      </c>
      <c r="Z19" s="157"/>
      <c r="AA19" s="157"/>
      <c r="AB19" s="157"/>
      <c r="AC19" s="157"/>
      <c r="AE19" s="157" t="s">
        <v>100</v>
      </c>
      <c r="AF19" s="157"/>
      <c r="AG19" s="157"/>
      <c r="AH19" s="157"/>
      <c r="AI19" s="157"/>
      <c r="AK19" s="157" t="s">
        <v>100</v>
      </c>
      <c r="AL19" s="157"/>
      <c r="AM19" s="157"/>
      <c r="AO19" s="161">
        <v>0</v>
      </c>
      <c r="AP19" s="161"/>
      <c r="AQ19" s="161"/>
      <c r="AS19" s="161">
        <v>0</v>
      </c>
      <c r="AT19" s="161"/>
      <c r="AV19" s="72" t="s">
        <v>100</v>
      </c>
    </row>
    <row r="20" spans="1:48" ht="21.75" customHeight="1" x14ac:dyDescent="0.2">
      <c r="A20" s="8" t="s">
        <v>119</v>
      </c>
      <c r="C20" s="72" t="s">
        <v>98</v>
      </c>
      <c r="E20" s="72" t="s">
        <v>99</v>
      </c>
      <c r="G20" s="157" t="s">
        <v>100</v>
      </c>
      <c r="H20" s="157"/>
      <c r="I20" s="157"/>
      <c r="K20" s="161">
        <v>68207000</v>
      </c>
      <c r="L20" s="161"/>
      <c r="M20" s="161"/>
      <c r="O20" s="161">
        <v>2800</v>
      </c>
      <c r="P20" s="161"/>
      <c r="Q20" s="161"/>
      <c r="S20" s="157" t="s">
        <v>120</v>
      </c>
      <c r="T20" s="157"/>
      <c r="U20" s="157"/>
      <c r="V20" s="157"/>
      <c r="W20" s="157"/>
      <c r="Y20" s="157" t="s">
        <v>98</v>
      </c>
      <c r="Z20" s="157"/>
      <c r="AA20" s="157"/>
      <c r="AB20" s="157"/>
      <c r="AC20" s="157"/>
      <c r="AE20" s="157" t="s">
        <v>99</v>
      </c>
      <c r="AF20" s="157"/>
      <c r="AG20" s="157"/>
      <c r="AH20" s="157"/>
      <c r="AI20" s="157"/>
      <c r="AK20" s="157" t="s">
        <v>100</v>
      </c>
      <c r="AL20" s="157"/>
      <c r="AM20" s="157"/>
      <c r="AO20" s="161">
        <v>71611000</v>
      </c>
      <c r="AP20" s="161"/>
      <c r="AQ20" s="161"/>
      <c r="AS20" s="161">
        <v>2800</v>
      </c>
      <c r="AT20" s="161"/>
      <c r="AV20" s="72" t="s">
        <v>120</v>
      </c>
    </row>
    <row r="21" spans="1:48" ht="21.75" customHeight="1" x14ac:dyDescent="0.2">
      <c r="A21" s="8" t="s">
        <v>121</v>
      </c>
      <c r="C21" s="72" t="s">
        <v>122</v>
      </c>
      <c r="E21" s="72" t="s">
        <v>99</v>
      </c>
      <c r="G21" s="157" t="s">
        <v>100</v>
      </c>
      <c r="H21" s="157"/>
      <c r="I21" s="157"/>
      <c r="K21" s="161">
        <v>767000</v>
      </c>
      <c r="L21" s="161"/>
      <c r="M21" s="161"/>
      <c r="O21" s="161">
        <v>11000</v>
      </c>
      <c r="P21" s="161"/>
      <c r="Q21" s="161"/>
      <c r="S21" s="157" t="s">
        <v>123</v>
      </c>
      <c r="T21" s="157"/>
      <c r="U21" s="157"/>
      <c r="V21" s="157"/>
      <c r="W21" s="157"/>
      <c r="Y21" s="157" t="s">
        <v>122</v>
      </c>
      <c r="Z21" s="157"/>
      <c r="AA21" s="157"/>
      <c r="AB21" s="157"/>
      <c r="AC21" s="157"/>
      <c r="AE21" s="157" t="s">
        <v>99</v>
      </c>
      <c r="AF21" s="157"/>
      <c r="AG21" s="157"/>
      <c r="AH21" s="157"/>
      <c r="AI21" s="157"/>
      <c r="AK21" s="157" t="s">
        <v>100</v>
      </c>
      <c r="AL21" s="157"/>
      <c r="AM21" s="157"/>
      <c r="AO21" s="161">
        <v>767000</v>
      </c>
      <c r="AP21" s="161"/>
      <c r="AQ21" s="161"/>
      <c r="AS21" s="161">
        <v>11000</v>
      </c>
      <c r="AT21" s="161"/>
      <c r="AV21" s="72" t="s">
        <v>123</v>
      </c>
    </row>
    <row r="22" spans="1:48" ht="21.75" customHeight="1" x14ac:dyDescent="0.2">
      <c r="A22" s="8" t="s">
        <v>124</v>
      </c>
      <c r="C22" s="72" t="s">
        <v>98</v>
      </c>
      <c r="E22" s="72" t="s">
        <v>99</v>
      </c>
      <c r="G22" s="157" t="s">
        <v>100</v>
      </c>
      <c r="H22" s="157"/>
      <c r="I22" s="157"/>
      <c r="K22" s="161">
        <v>4595000</v>
      </c>
      <c r="L22" s="161"/>
      <c r="M22" s="161"/>
      <c r="O22" s="161">
        <v>1800</v>
      </c>
      <c r="P22" s="161"/>
      <c r="Q22" s="161"/>
      <c r="S22" s="157" t="s">
        <v>118</v>
      </c>
      <c r="T22" s="157"/>
      <c r="U22" s="157"/>
      <c r="V22" s="157"/>
      <c r="W22" s="157"/>
      <c r="Y22" s="157" t="s">
        <v>98</v>
      </c>
      <c r="Z22" s="157"/>
      <c r="AA22" s="157"/>
      <c r="AB22" s="157"/>
      <c r="AC22" s="157"/>
      <c r="AE22" s="157" t="s">
        <v>100</v>
      </c>
      <c r="AF22" s="157"/>
      <c r="AG22" s="157"/>
      <c r="AH22" s="157"/>
      <c r="AI22" s="157"/>
      <c r="AK22" s="157" t="s">
        <v>100</v>
      </c>
      <c r="AL22" s="157"/>
      <c r="AM22" s="157"/>
      <c r="AO22" s="161">
        <v>0</v>
      </c>
      <c r="AP22" s="161"/>
      <c r="AQ22" s="161"/>
      <c r="AS22" s="161">
        <v>0</v>
      </c>
      <c r="AT22" s="161"/>
      <c r="AV22" s="72" t="s">
        <v>100</v>
      </c>
    </row>
    <row r="23" spans="1:48" ht="21.75" customHeight="1" x14ac:dyDescent="0.2">
      <c r="A23" s="8" t="s">
        <v>72</v>
      </c>
      <c r="C23" s="72" t="s">
        <v>98</v>
      </c>
      <c r="E23" s="72" t="s">
        <v>99</v>
      </c>
      <c r="G23" s="157" t="s">
        <v>100</v>
      </c>
      <c r="H23" s="157"/>
      <c r="I23" s="157"/>
      <c r="K23" s="161">
        <v>77000</v>
      </c>
      <c r="L23" s="161"/>
      <c r="M23" s="161"/>
      <c r="O23" s="161">
        <v>45000</v>
      </c>
      <c r="P23" s="161"/>
      <c r="Q23" s="161"/>
      <c r="S23" s="157" t="s">
        <v>125</v>
      </c>
      <c r="T23" s="157"/>
      <c r="U23" s="157"/>
      <c r="V23" s="157"/>
      <c r="W23" s="157"/>
      <c r="Y23" s="157" t="s">
        <v>98</v>
      </c>
      <c r="Z23" s="157"/>
      <c r="AA23" s="157"/>
      <c r="AB23" s="157"/>
      <c r="AC23" s="157"/>
      <c r="AE23" s="157" t="s">
        <v>126</v>
      </c>
      <c r="AF23" s="157"/>
      <c r="AG23" s="157"/>
      <c r="AH23" s="157"/>
      <c r="AI23" s="157"/>
      <c r="AK23" s="157" t="s">
        <v>100</v>
      </c>
      <c r="AL23" s="157"/>
      <c r="AM23" s="157"/>
      <c r="AO23" s="161">
        <v>2667000</v>
      </c>
      <c r="AP23" s="161"/>
      <c r="AQ23" s="161"/>
      <c r="AS23" s="161">
        <v>45000</v>
      </c>
      <c r="AT23" s="161"/>
      <c r="AV23" s="72" t="s">
        <v>125</v>
      </c>
    </row>
    <row r="24" spans="1:48" ht="21.75" customHeight="1" x14ac:dyDescent="0.2">
      <c r="A24" s="8" t="s">
        <v>127</v>
      </c>
      <c r="C24" s="72" t="s">
        <v>98</v>
      </c>
      <c r="E24" s="72" t="s">
        <v>99</v>
      </c>
      <c r="G24" s="157" t="s">
        <v>100</v>
      </c>
      <c r="H24" s="157"/>
      <c r="I24" s="157"/>
      <c r="K24" s="161">
        <v>1200000</v>
      </c>
      <c r="L24" s="161"/>
      <c r="M24" s="161"/>
      <c r="O24" s="161">
        <v>2600</v>
      </c>
      <c r="P24" s="161"/>
      <c r="Q24" s="161"/>
      <c r="S24" s="157" t="s">
        <v>128</v>
      </c>
      <c r="T24" s="157"/>
      <c r="U24" s="157"/>
      <c r="V24" s="157"/>
      <c r="W24" s="157"/>
      <c r="Y24" s="157" t="s">
        <v>98</v>
      </c>
      <c r="Z24" s="157"/>
      <c r="AA24" s="157"/>
      <c r="AB24" s="157"/>
      <c r="AC24" s="157"/>
      <c r="AE24" s="157" t="s">
        <v>99</v>
      </c>
      <c r="AF24" s="157"/>
      <c r="AG24" s="157"/>
      <c r="AH24" s="157"/>
      <c r="AI24" s="157"/>
      <c r="AK24" s="157" t="s">
        <v>100</v>
      </c>
      <c r="AL24" s="157"/>
      <c r="AM24" s="157"/>
      <c r="AO24" s="161">
        <v>1549000</v>
      </c>
      <c r="AP24" s="161"/>
      <c r="AQ24" s="161"/>
      <c r="AS24" s="161">
        <v>2600</v>
      </c>
      <c r="AT24" s="161"/>
      <c r="AV24" s="72" t="s">
        <v>128</v>
      </c>
    </row>
    <row r="25" spans="1:48" ht="21.75" customHeight="1" x14ac:dyDescent="0.2">
      <c r="A25" s="8" t="s">
        <v>129</v>
      </c>
      <c r="C25" s="72" t="s">
        <v>98</v>
      </c>
      <c r="E25" s="72" t="s">
        <v>99</v>
      </c>
      <c r="G25" s="157" t="s">
        <v>100</v>
      </c>
      <c r="H25" s="157"/>
      <c r="I25" s="157"/>
      <c r="K25" s="161">
        <v>150000</v>
      </c>
      <c r="L25" s="161"/>
      <c r="M25" s="161"/>
      <c r="O25" s="161">
        <v>3600</v>
      </c>
      <c r="P25" s="161"/>
      <c r="Q25" s="161"/>
      <c r="S25" s="157" t="s">
        <v>130</v>
      </c>
      <c r="T25" s="157"/>
      <c r="U25" s="157"/>
      <c r="V25" s="157"/>
      <c r="W25" s="157"/>
      <c r="Y25" s="157" t="s">
        <v>98</v>
      </c>
      <c r="Z25" s="157"/>
      <c r="AA25" s="157"/>
      <c r="AB25" s="157"/>
      <c r="AC25" s="157"/>
      <c r="AE25" s="157" t="s">
        <v>99</v>
      </c>
      <c r="AF25" s="157"/>
      <c r="AG25" s="157"/>
      <c r="AH25" s="157"/>
      <c r="AI25" s="157"/>
      <c r="AK25" s="157" t="s">
        <v>100</v>
      </c>
      <c r="AL25" s="157"/>
      <c r="AM25" s="157"/>
      <c r="AO25" s="161">
        <v>150000</v>
      </c>
      <c r="AP25" s="161"/>
      <c r="AQ25" s="161"/>
      <c r="AS25" s="161">
        <v>3600</v>
      </c>
      <c r="AT25" s="161"/>
      <c r="AV25" s="72" t="s">
        <v>130</v>
      </c>
    </row>
    <row r="26" spans="1:48" ht="21.75" customHeight="1" x14ac:dyDescent="0.2">
      <c r="A26" s="8" t="s">
        <v>131</v>
      </c>
      <c r="C26" s="72" t="s">
        <v>98</v>
      </c>
      <c r="E26" s="72" t="s">
        <v>99</v>
      </c>
      <c r="G26" s="157" t="s">
        <v>100</v>
      </c>
      <c r="H26" s="157"/>
      <c r="I26" s="157"/>
      <c r="K26" s="161">
        <v>5623000</v>
      </c>
      <c r="L26" s="161"/>
      <c r="M26" s="161"/>
      <c r="O26" s="161">
        <v>1900</v>
      </c>
      <c r="P26" s="161"/>
      <c r="Q26" s="161"/>
      <c r="S26" s="157" t="s">
        <v>132</v>
      </c>
      <c r="T26" s="157"/>
      <c r="U26" s="157"/>
      <c r="V26" s="157"/>
      <c r="W26" s="157"/>
      <c r="Y26" s="157" t="s">
        <v>98</v>
      </c>
      <c r="Z26" s="157"/>
      <c r="AA26" s="157"/>
      <c r="AB26" s="157"/>
      <c r="AC26" s="157"/>
      <c r="AE26" s="157" t="s">
        <v>99</v>
      </c>
      <c r="AF26" s="157"/>
      <c r="AG26" s="157"/>
      <c r="AH26" s="157"/>
      <c r="AI26" s="157"/>
      <c r="AK26" s="157" t="s">
        <v>100</v>
      </c>
      <c r="AL26" s="157"/>
      <c r="AM26" s="157"/>
      <c r="AO26" s="161">
        <v>6143000</v>
      </c>
      <c r="AP26" s="161"/>
      <c r="AQ26" s="161"/>
      <c r="AS26" s="161">
        <v>1900</v>
      </c>
      <c r="AT26" s="161"/>
      <c r="AV26" s="72" t="s">
        <v>132</v>
      </c>
    </row>
    <row r="27" spans="1:48" ht="21.75" customHeight="1" x14ac:dyDescent="0.2">
      <c r="A27" s="8" t="s">
        <v>65</v>
      </c>
      <c r="C27" s="72" t="s">
        <v>98</v>
      </c>
      <c r="E27" s="72" t="s">
        <v>99</v>
      </c>
      <c r="G27" s="157" t="s">
        <v>100</v>
      </c>
      <c r="H27" s="157"/>
      <c r="I27" s="157"/>
      <c r="K27" s="161">
        <v>11700000</v>
      </c>
      <c r="L27" s="161"/>
      <c r="M27" s="161"/>
      <c r="O27" s="161">
        <v>2400</v>
      </c>
      <c r="P27" s="161"/>
      <c r="Q27" s="161"/>
      <c r="S27" s="157" t="s">
        <v>116</v>
      </c>
      <c r="T27" s="157"/>
      <c r="U27" s="157"/>
      <c r="V27" s="157"/>
      <c r="W27" s="157"/>
      <c r="Y27" s="157" t="s">
        <v>98</v>
      </c>
      <c r="Z27" s="157"/>
      <c r="AA27" s="157"/>
      <c r="AB27" s="157"/>
      <c r="AC27" s="157"/>
      <c r="AE27" s="157" t="s">
        <v>100</v>
      </c>
      <c r="AF27" s="157"/>
      <c r="AG27" s="157"/>
      <c r="AH27" s="157"/>
      <c r="AI27" s="157"/>
      <c r="AK27" s="157" t="s">
        <v>100</v>
      </c>
      <c r="AL27" s="157"/>
      <c r="AM27" s="157"/>
      <c r="AO27" s="161">
        <v>0</v>
      </c>
      <c r="AP27" s="161"/>
      <c r="AQ27" s="161"/>
      <c r="AS27" s="161">
        <v>0</v>
      </c>
      <c r="AT27" s="161"/>
      <c r="AV27" s="72" t="s">
        <v>100</v>
      </c>
    </row>
    <row r="28" spans="1:48" ht="21.75" customHeight="1" x14ac:dyDescent="0.2">
      <c r="A28" s="8" t="s">
        <v>133</v>
      </c>
      <c r="C28" s="72" t="s">
        <v>98</v>
      </c>
      <c r="E28" s="72" t="s">
        <v>99</v>
      </c>
      <c r="G28" s="157" t="s">
        <v>100</v>
      </c>
      <c r="H28" s="157"/>
      <c r="I28" s="157"/>
      <c r="K28" s="161">
        <v>59798000</v>
      </c>
      <c r="L28" s="161"/>
      <c r="M28" s="161"/>
      <c r="O28" s="161">
        <v>2200</v>
      </c>
      <c r="P28" s="161"/>
      <c r="Q28" s="161"/>
      <c r="S28" s="157" t="s">
        <v>116</v>
      </c>
      <c r="T28" s="157"/>
      <c r="U28" s="157"/>
      <c r="V28" s="157"/>
      <c r="W28" s="157"/>
      <c r="Y28" s="157" t="s">
        <v>98</v>
      </c>
      <c r="Z28" s="157"/>
      <c r="AA28" s="157"/>
      <c r="AB28" s="157"/>
      <c r="AC28" s="157"/>
      <c r="AE28" s="157" t="s">
        <v>100</v>
      </c>
      <c r="AF28" s="157"/>
      <c r="AG28" s="157"/>
      <c r="AH28" s="157"/>
      <c r="AI28" s="157"/>
      <c r="AK28" s="157" t="s">
        <v>100</v>
      </c>
      <c r="AL28" s="157"/>
      <c r="AM28" s="157"/>
      <c r="AO28" s="161">
        <v>0</v>
      </c>
      <c r="AP28" s="161"/>
      <c r="AQ28" s="161"/>
      <c r="AS28" s="161">
        <v>0</v>
      </c>
      <c r="AT28" s="161"/>
      <c r="AV28" s="72" t="s">
        <v>100</v>
      </c>
    </row>
    <row r="29" spans="1:48" ht="21.75" customHeight="1" x14ac:dyDescent="0.2">
      <c r="A29" s="8" t="s">
        <v>134</v>
      </c>
      <c r="C29" s="72" t="s">
        <v>98</v>
      </c>
      <c r="E29" s="72" t="s">
        <v>99</v>
      </c>
      <c r="G29" s="157" t="s">
        <v>100</v>
      </c>
      <c r="H29" s="157"/>
      <c r="I29" s="157"/>
      <c r="K29" s="161">
        <v>30000</v>
      </c>
      <c r="L29" s="161"/>
      <c r="M29" s="161"/>
      <c r="O29" s="161">
        <v>1800</v>
      </c>
      <c r="P29" s="161"/>
      <c r="Q29" s="161"/>
      <c r="S29" s="157" t="s">
        <v>116</v>
      </c>
      <c r="T29" s="157"/>
      <c r="U29" s="157"/>
      <c r="V29" s="157"/>
      <c r="W29" s="157"/>
      <c r="Y29" s="157" t="s">
        <v>98</v>
      </c>
      <c r="Z29" s="157"/>
      <c r="AA29" s="157"/>
      <c r="AB29" s="157"/>
      <c r="AC29" s="157"/>
      <c r="AE29" s="157" t="s">
        <v>100</v>
      </c>
      <c r="AF29" s="157"/>
      <c r="AG29" s="157"/>
      <c r="AH29" s="157"/>
      <c r="AI29" s="157"/>
      <c r="AK29" s="157" t="s">
        <v>100</v>
      </c>
      <c r="AL29" s="157"/>
      <c r="AM29" s="157"/>
      <c r="AO29" s="161">
        <v>0</v>
      </c>
      <c r="AP29" s="161"/>
      <c r="AQ29" s="161"/>
      <c r="AS29" s="161">
        <v>0</v>
      </c>
      <c r="AT29" s="161"/>
      <c r="AV29" s="72" t="s">
        <v>100</v>
      </c>
    </row>
    <row r="30" spans="1:48" ht="21.75" customHeight="1" x14ac:dyDescent="0.2">
      <c r="A30" s="8" t="s">
        <v>135</v>
      </c>
      <c r="C30" s="72" t="s">
        <v>98</v>
      </c>
      <c r="E30" s="72" t="s">
        <v>99</v>
      </c>
      <c r="G30" s="157" t="s">
        <v>100</v>
      </c>
      <c r="H30" s="157"/>
      <c r="I30" s="157"/>
      <c r="K30" s="161">
        <v>650000</v>
      </c>
      <c r="L30" s="161"/>
      <c r="M30" s="161"/>
      <c r="O30" s="161">
        <v>3800</v>
      </c>
      <c r="P30" s="161"/>
      <c r="Q30" s="161"/>
      <c r="S30" s="157" t="s">
        <v>130</v>
      </c>
      <c r="T30" s="157"/>
      <c r="U30" s="157"/>
      <c r="V30" s="157"/>
      <c r="W30" s="157"/>
      <c r="Y30" s="157" t="s">
        <v>98</v>
      </c>
      <c r="Z30" s="157"/>
      <c r="AA30" s="157"/>
      <c r="AB30" s="157"/>
      <c r="AC30" s="157"/>
      <c r="AE30" s="157" t="s">
        <v>99</v>
      </c>
      <c r="AF30" s="157"/>
      <c r="AG30" s="157"/>
      <c r="AH30" s="157"/>
      <c r="AI30" s="157"/>
      <c r="AK30" s="157" t="s">
        <v>100</v>
      </c>
      <c r="AL30" s="157"/>
      <c r="AM30" s="157"/>
      <c r="AO30" s="161">
        <v>650000</v>
      </c>
      <c r="AP30" s="161"/>
      <c r="AQ30" s="161"/>
      <c r="AS30" s="161">
        <v>3800</v>
      </c>
      <c r="AT30" s="161"/>
      <c r="AV30" s="72" t="s">
        <v>130</v>
      </c>
    </row>
    <row r="31" spans="1:48" ht="21.75" customHeight="1" x14ac:dyDescent="0.2">
      <c r="A31" s="8" t="s">
        <v>136</v>
      </c>
      <c r="C31" s="72" t="s">
        <v>98</v>
      </c>
      <c r="E31" s="72" t="s">
        <v>99</v>
      </c>
      <c r="G31" s="157" t="s">
        <v>100</v>
      </c>
      <c r="H31" s="157"/>
      <c r="I31" s="157"/>
      <c r="K31" s="161">
        <v>3298000</v>
      </c>
      <c r="L31" s="161"/>
      <c r="M31" s="161"/>
      <c r="O31" s="161">
        <v>3500</v>
      </c>
      <c r="P31" s="161"/>
      <c r="Q31" s="161"/>
      <c r="S31" s="157" t="s">
        <v>137</v>
      </c>
      <c r="T31" s="157"/>
      <c r="U31" s="157"/>
      <c r="V31" s="157"/>
      <c r="W31" s="157"/>
      <c r="Y31" s="157" t="s">
        <v>98</v>
      </c>
      <c r="Z31" s="157"/>
      <c r="AA31" s="157"/>
      <c r="AB31" s="157"/>
      <c r="AC31" s="157"/>
      <c r="AE31" s="157" t="s">
        <v>99</v>
      </c>
      <c r="AF31" s="157"/>
      <c r="AG31" s="157"/>
      <c r="AH31" s="157"/>
      <c r="AI31" s="157"/>
      <c r="AK31" s="157" t="s">
        <v>100</v>
      </c>
      <c r="AL31" s="157"/>
      <c r="AM31" s="157"/>
      <c r="AO31" s="161">
        <v>3298000</v>
      </c>
      <c r="AP31" s="161"/>
      <c r="AQ31" s="161"/>
      <c r="AS31" s="161">
        <v>3500</v>
      </c>
      <c r="AT31" s="161"/>
      <c r="AV31" s="72" t="s">
        <v>137</v>
      </c>
    </row>
    <row r="32" spans="1:48" ht="21.75" customHeight="1" x14ac:dyDescent="0.2">
      <c r="A32" s="8" t="s">
        <v>138</v>
      </c>
      <c r="C32" s="72" t="s">
        <v>98</v>
      </c>
      <c r="E32" s="72" t="s">
        <v>99</v>
      </c>
      <c r="G32" s="157" t="s">
        <v>100</v>
      </c>
      <c r="H32" s="157"/>
      <c r="I32" s="157"/>
      <c r="K32" s="161">
        <v>1453000</v>
      </c>
      <c r="L32" s="161"/>
      <c r="M32" s="161"/>
      <c r="O32" s="161">
        <v>650</v>
      </c>
      <c r="P32" s="161"/>
      <c r="Q32" s="161"/>
      <c r="S32" s="157" t="s">
        <v>139</v>
      </c>
      <c r="T32" s="157"/>
      <c r="U32" s="157"/>
      <c r="V32" s="157"/>
      <c r="W32" s="157"/>
      <c r="Y32" s="157" t="s">
        <v>98</v>
      </c>
      <c r="Z32" s="157"/>
      <c r="AA32" s="157"/>
      <c r="AB32" s="157"/>
      <c r="AC32" s="157"/>
      <c r="AE32" s="157" t="s">
        <v>100</v>
      </c>
      <c r="AF32" s="157"/>
      <c r="AG32" s="157"/>
      <c r="AH32" s="157"/>
      <c r="AI32" s="157"/>
      <c r="AK32" s="157" t="s">
        <v>100</v>
      </c>
      <c r="AL32" s="157"/>
      <c r="AM32" s="157"/>
      <c r="AO32" s="161">
        <v>0</v>
      </c>
      <c r="AP32" s="161"/>
      <c r="AQ32" s="161"/>
      <c r="AS32" s="161">
        <v>0</v>
      </c>
      <c r="AT32" s="161"/>
      <c r="AV32" s="72" t="s">
        <v>100</v>
      </c>
    </row>
    <row r="33" spans="1:48" ht="21.75" customHeight="1" x14ac:dyDescent="0.2">
      <c r="A33" s="8" t="s">
        <v>140</v>
      </c>
      <c r="C33" s="72" t="s">
        <v>98</v>
      </c>
      <c r="E33" s="72" t="s">
        <v>99</v>
      </c>
      <c r="G33" s="157" t="s">
        <v>100</v>
      </c>
      <c r="H33" s="157"/>
      <c r="I33" s="157"/>
      <c r="K33" s="161">
        <v>310000</v>
      </c>
      <c r="L33" s="161"/>
      <c r="M33" s="161"/>
      <c r="O33" s="161">
        <v>2000</v>
      </c>
      <c r="P33" s="161"/>
      <c r="Q33" s="161"/>
      <c r="S33" s="157" t="s">
        <v>141</v>
      </c>
      <c r="T33" s="157"/>
      <c r="U33" s="157"/>
      <c r="V33" s="157"/>
      <c r="W33" s="157"/>
      <c r="Y33" s="157" t="s">
        <v>98</v>
      </c>
      <c r="Z33" s="157"/>
      <c r="AA33" s="157"/>
      <c r="AB33" s="157"/>
      <c r="AC33" s="157"/>
      <c r="AE33" s="157" t="s">
        <v>99</v>
      </c>
      <c r="AF33" s="157"/>
      <c r="AG33" s="157"/>
      <c r="AH33" s="157"/>
      <c r="AI33" s="157"/>
      <c r="AK33" s="157" t="s">
        <v>100</v>
      </c>
      <c r="AL33" s="157"/>
      <c r="AM33" s="157"/>
      <c r="AO33" s="161">
        <v>310000</v>
      </c>
      <c r="AP33" s="161"/>
      <c r="AQ33" s="161"/>
      <c r="AS33" s="161">
        <v>2000</v>
      </c>
      <c r="AT33" s="161"/>
      <c r="AV33" s="72" t="s">
        <v>141</v>
      </c>
    </row>
    <row r="34" spans="1:48" ht="21.75" customHeight="1" x14ac:dyDescent="0.2">
      <c r="A34" s="8" t="s">
        <v>142</v>
      </c>
      <c r="C34" s="72" t="s">
        <v>98</v>
      </c>
      <c r="E34" s="72" t="s">
        <v>99</v>
      </c>
      <c r="G34" s="157" t="s">
        <v>100</v>
      </c>
      <c r="H34" s="157"/>
      <c r="I34" s="157"/>
      <c r="K34" s="161">
        <v>45000</v>
      </c>
      <c r="L34" s="161"/>
      <c r="M34" s="161"/>
      <c r="O34" s="161">
        <v>750</v>
      </c>
      <c r="P34" s="161"/>
      <c r="Q34" s="161"/>
      <c r="S34" s="157" t="s">
        <v>143</v>
      </c>
      <c r="T34" s="157"/>
      <c r="U34" s="157"/>
      <c r="V34" s="157"/>
      <c r="W34" s="157"/>
      <c r="Y34" s="157" t="s">
        <v>98</v>
      </c>
      <c r="Z34" s="157"/>
      <c r="AA34" s="157"/>
      <c r="AB34" s="157"/>
      <c r="AC34" s="157"/>
      <c r="AE34" s="157" t="s">
        <v>99</v>
      </c>
      <c r="AF34" s="157"/>
      <c r="AG34" s="157"/>
      <c r="AH34" s="157"/>
      <c r="AI34" s="157"/>
      <c r="AK34" s="157" t="s">
        <v>100</v>
      </c>
      <c r="AL34" s="157"/>
      <c r="AM34" s="157"/>
      <c r="AO34" s="161">
        <v>45000</v>
      </c>
      <c r="AP34" s="161"/>
      <c r="AQ34" s="161"/>
      <c r="AS34" s="161">
        <v>750</v>
      </c>
      <c r="AT34" s="161"/>
      <c r="AV34" s="72" t="s">
        <v>143</v>
      </c>
    </row>
    <row r="35" spans="1:48" ht="21.75" customHeight="1" x14ac:dyDescent="0.2">
      <c r="A35" s="8" t="s">
        <v>144</v>
      </c>
      <c r="C35" s="72" t="s">
        <v>98</v>
      </c>
      <c r="E35" s="72" t="s">
        <v>99</v>
      </c>
      <c r="G35" s="157" t="s">
        <v>100</v>
      </c>
      <c r="H35" s="157"/>
      <c r="I35" s="157"/>
      <c r="K35" s="161">
        <v>1381000</v>
      </c>
      <c r="L35" s="161"/>
      <c r="M35" s="161"/>
      <c r="O35" s="161">
        <v>500</v>
      </c>
      <c r="P35" s="161"/>
      <c r="Q35" s="161"/>
      <c r="S35" s="157" t="s">
        <v>107</v>
      </c>
      <c r="T35" s="157"/>
      <c r="U35" s="157"/>
      <c r="V35" s="157"/>
      <c r="W35" s="157"/>
      <c r="Y35" s="157" t="s">
        <v>98</v>
      </c>
      <c r="Z35" s="157"/>
      <c r="AA35" s="157"/>
      <c r="AB35" s="157"/>
      <c r="AC35" s="157"/>
      <c r="AE35" s="157" t="s">
        <v>99</v>
      </c>
      <c r="AF35" s="157"/>
      <c r="AG35" s="157"/>
      <c r="AH35" s="157"/>
      <c r="AI35" s="157"/>
      <c r="AK35" s="157" t="s">
        <v>100</v>
      </c>
      <c r="AL35" s="157"/>
      <c r="AM35" s="157"/>
      <c r="AO35" s="161">
        <v>113777000</v>
      </c>
      <c r="AP35" s="161"/>
      <c r="AQ35" s="161"/>
      <c r="AS35" s="161">
        <v>500</v>
      </c>
      <c r="AT35" s="161"/>
      <c r="AV35" s="72" t="s">
        <v>107</v>
      </c>
    </row>
    <row r="36" spans="1:48" ht="21.75" customHeight="1" x14ac:dyDescent="0.2">
      <c r="A36" s="8" t="s">
        <v>145</v>
      </c>
      <c r="C36" s="72" t="s">
        <v>98</v>
      </c>
      <c r="E36" s="72" t="s">
        <v>99</v>
      </c>
      <c r="G36" s="157" t="s">
        <v>100</v>
      </c>
      <c r="H36" s="157"/>
      <c r="I36" s="157"/>
      <c r="K36" s="161">
        <v>4237000</v>
      </c>
      <c r="L36" s="161"/>
      <c r="M36" s="161"/>
      <c r="O36" s="161">
        <v>850</v>
      </c>
      <c r="P36" s="161"/>
      <c r="Q36" s="161"/>
      <c r="S36" s="157" t="s">
        <v>137</v>
      </c>
      <c r="T36" s="157"/>
      <c r="U36" s="157"/>
      <c r="V36" s="157"/>
      <c r="W36" s="157"/>
      <c r="Y36" s="157" t="s">
        <v>98</v>
      </c>
      <c r="Z36" s="157"/>
      <c r="AA36" s="157"/>
      <c r="AB36" s="157"/>
      <c r="AC36" s="157"/>
      <c r="AE36" s="157" t="s">
        <v>99</v>
      </c>
      <c r="AF36" s="157"/>
      <c r="AG36" s="157"/>
      <c r="AH36" s="157"/>
      <c r="AI36" s="157"/>
      <c r="AK36" s="157" t="s">
        <v>100</v>
      </c>
      <c r="AL36" s="157"/>
      <c r="AM36" s="157"/>
      <c r="AO36" s="161">
        <v>4237000</v>
      </c>
      <c r="AP36" s="161"/>
      <c r="AQ36" s="161"/>
      <c r="AS36" s="161">
        <v>850</v>
      </c>
      <c r="AT36" s="161"/>
      <c r="AV36" s="72" t="s">
        <v>137</v>
      </c>
    </row>
    <row r="37" spans="1:48" ht="21.75" customHeight="1" x14ac:dyDescent="0.2">
      <c r="A37" s="8" t="s">
        <v>146</v>
      </c>
      <c r="C37" s="72" t="s">
        <v>98</v>
      </c>
      <c r="E37" s="72" t="s">
        <v>99</v>
      </c>
      <c r="G37" s="157" t="s">
        <v>100</v>
      </c>
      <c r="H37" s="157"/>
      <c r="I37" s="157"/>
      <c r="K37" s="161">
        <v>220000</v>
      </c>
      <c r="L37" s="161"/>
      <c r="M37" s="161"/>
      <c r="O37" s="161">
        <v>1900</v>
      </c>
      <c r="P37" s="161"/>
      <c r="Q37" s="161"/>
      <c r="S37" s="157" t="s">
        <v>107</v>
      </c>
      <c r="T37" s="157"/>
      <c r="U37" s="157"/>
      <c r="V37" s="157"/>
      <c r="W37" s="157"/>
      <c r="Y37" s="157" t="s">
        <v>98</v>
      </c>
      <c r="Z37" s="157"/>
      <c r="AA37" s="157"/>
      <c r="AB37" s="157"/>
      <c r="AC37" s="157"/>
      <c r="AE37" s="157" t="s">
        <v>99</v>
      </c>
      <c r="AF37" s="157"/>
      <c r="AG37" s="157"/>
      <c r="AH37" s="157"/>
      <c r="AI37" s="157"/>
      <c r="AK37" s="157" t="s">
        <v>100</v>
      </c>
      <c r="AL37" s="157"/>
      <c r="AM37" s="157"/>
      <c r="AO37" s="161">
        <v>451000</v>
      </c>
      <c r="AP37" s="161"/>
      <c r="AQ37" s="161"/>
      <c r="AS37" s="161">
        <v>1900</v>
      </c>
      <c r="AT37" s="161"/>
      <c r="AV37" s="72" t="s">
        <v>107</v>
      </c>
    </row>
    <row r="38" spans="1:48" ht="21.75" customHeight="1" x14ac:dyDescent="0.2">
      <c r="A38" s="8" t="s">
        <v>147</v>
      </c>
      <c r="C38" s="72" t="s">
        <v>98</v>
      </c>
      <c r="E38" s="72" t="s">
        <v>99</v>
      </c>
      <c r="G38" s="157" t="s">
        <v>100</v>
      </c>
      <c r="H38" s="157"/>
      <c r="I38" s="157"/>
      <c r="K38" s="161">
        <v>18171000</v>
      </c>
      <c r="L38" s="161"/>
      <c r="M38" s="161"/>
      <c r="O38" s="161">
        <v>2200</v>
      </c>
      <c r="P38" s="161"/>
      <c r="Q38" s="161"/>
      <c r="S38" s="157" t="s">
        <v>120</v>
      </c>
      <c r="T38" s="157"/>
      <c r="U38" s="157"/>
      <c r="V38" s="157"/>
      <c r="W38" s="157"/>
      <c r="Y38" s="157" t="s">
        <v>98</v>
      </c>
      <c r="Z38" s="157"/>
      <c r="AA38" s="157"/>
      <c r="AB38" s="157"/>
      <c r="AC38" s="157"/>
      <c r="AE38" s="157" t="s">
        <v>99</v>
      </c>
      <c r="AF38" s="157"/>
      <c r="AG38" s="157"/>
      <c r="AH38" s="157"/>
      <c r="AI38" s="157"/>
      <c r="AK38" s="157" t="s">
        <v>100</v>
      </c>
      <c r="AL38" s="157"/>
      <c r="AM38" s="157"/>
      <c r="AO38" s="161">
        <v>18171000</v>
      </c>
      <c r="AP38" s="161"/>
      <c r="AQ38" s="161"/>
      <c r="AS38" s="161">
        <v>2200</v>
      </c>
      <c r="AT38" s="161"/>
      <c r="AV38" s="72" t="s">
        <v>120</v>
      </c>
    </row>
    <row r="39" spans="1:48" ht="21.75" customHeight="1" x14ac:dyDescent="0.2">
      <c r="A39" s="8" t="s">
        <v>148</v>
      </c>
      <c r="C39" s="72" t="s">
        <v>98</v>
      </c>
      <c r="E39" s="72" t="s">
        <v>99</v>
      </c>
      <c r="G39" s="157" t="s">
        <v>100</v>
      </c>
      <c r="H39" s="157"/>
      <c r="I39" s="157"/>
      <c r="K39" s="161">
        <v>6000</v>
      </c>
      <c r="L39" s="161"/>
      <c r="M39" s="161"/>
      <c r="O39" s="161">
        <v>550</v>
      </c>
      <c r="P39" s="161"/>
      <c r="Q39" s="161"/>
      <c r="S39" s="157" t="s">
        <v>139</v>
      </c>
      <c r="T39" s="157"/>
      <c r="U39" s="157"/>
      <c r="V39" s="157"/>
      <c r="W39" s="157"/>
      <c r="Y39" s="157" t="s">
        <v>98</v>
      </c>
      <c r="Z39" s="157"/>
      <c r="AA39" s="157"/>
      <c r="AB39" s="157"/>
      <c r="AC39" s="157"/>
      <c r="AE39" s="157" t="s">
        <v>100</v>
      </c>
      <c r="AF39" s="157"/>
      <c r="AG39" s="157"/>
      <c r="AH39" s="157"/>
      <c r="AI39" s="157"/>
      <c r="AK39" s="157" t="s">
        <v>100</v>
      </c>
      <c r="AL39" s="157"/>
      <c r="AM39" s="157"/>
      <c r="AO39" s="161">
        <v>0</v>
      </c>
      <c r="AP39" s="161"/>
      <c r="AQ39" s="161"/>
      <c r="AS39" s="161">
        <v>0</v>
      </c>
      <c r="AT39" s="161"/>
      <c r="AV39" s="72" t="s">
        <v>100</v>
      </c>
    </row>
    <row r="40" spans="1:48" ht="21.75" customHeight="1" x14ac:dyDescent="0.2">
      <c r="A40" s="8" t="s">
        <v>149</v>
      </c>
      <c r="C40" s="72" t="s">
        <v>98</v>
      </c>
      <c r="E40" s="72" t="s">
        <v>99</v>
      </c>
      <c r="G40" s="157" t="s">
        <v>100</v>
      </c>
      <c r="H40" s="157"/>
      <c r="I40" s="157"/>
      <c r="K40" s="161">
        <v>438000</v>
      </c>
      <c r="L40" s="161"/>
      <c r="M40" s="161"/>
      <c r="O40" s="161">
        <v>2800</v>
      </c>
      <c r="P40" s="161"/>
      <c r="Q40" s="161"/>
      <c r="S40" s="157" t="s">
        <v>110</v>
      </c>
      <c r="T40" s="157"/>
      <c r="U40" s="157"/>
      <c r="V40" s="157"/>
      <c r="W40" s="157"/>
      <c r="Y40" s="157" t="s">
        <v>98</v>
      </c>
      <c r="Z40" s="157"/>
      <c r="AA40" s="157"/>
      <c r="AB40" s="157"/>
      <c r="AC40" s="157"/>
      <c r="AE40" s="157" t="s">
        <v>99</v>
      </c>
      <c r="AF40" s="157"/>
      <c r="AG40" s="157"/>
      <c r="AH40" s="157"/>
      <c r="AI40" s="157"/>
      <c r="AK40" s="157" t="s">
        <v>100</v>
      </c>
      <c r="AL40" s="157"/>
      <c r="AM40" s="157"/>
      <c r="AO40" s="161">
        <v>319000</v>
      </c>
      <c r="AP40" s="161"/>
      <c r="AQ40" s="161"/>
      <c r="AS40" s="161">
        <v>2800</v>
      </c>
      <c r="AT40" s="161"/>
      <c r="AV40" s="72" t="s">
        <v>110</v>
      </c>
    </row>
    <row r="41" spans="1:48" ht="21.75" customHeight="1" x14ac:dyDescent="0.2">
      <c r="A41" s="8" t="s">
        <v>83</v>
      </c>
      <c r="C41" s="72" t="s">
        <v>98</v>
      </c>
      <c r="E41" s="72" t="s">
        <v>99</v>
      </c>
      <c r="G41" s="157" t="s">
        <v>100</v>
      </c>
      <c r="H41" s="157"/>
      <c r="I41" s="157"/>
      <c r="K41" s="161">
        <v>78605000</v>
      </c>
      <c r="L41" s="161"/>
      <c r="M41" s="161"/>
      <c r="O41" s="161">
        <v>1050</v>
      </c>
      <c r="P41" s="161"/>
      <c r="Q41" s="161"/>
      <c r="S41" s="157" t="s">
        <v>139</v>
      </c>
      <c r="T41" s="157"/>
      <c r="U41" s="157"/>
      <c r="V41" s="157"/>
      <c r="W41" s="157"/>
      <c r="Y41" s="157" t="s">
        <v>98</v>
      </c>
      <c r="Z41" s="157"/>
      <c r="AA41" s="157"/>
      <c r="AB41" s="157"/>
      <c r="AC41" s="157"/>
      <c r="AE41" s="157" t="s">
        <v>100</v>
      </c>
      <c r="AF41" s="157"/>
      <c r="AG41" s="157"/>
      <c r="AH41" s="157"/>
      <c r="AI41" s="157"/>
      <c r="AK41" s="157" t="s">
        <v>100</v>
      </c>
      <c r="AL41" s="157"/>
      <c r="AM41" s="157"/>
      <c r="AO41" s="161">
        <v>0</v>
      </c>
      <c r="AP41" s="161"/>
      <c r="AQ41" s="161"/>
      <c r="AS41" s="161">
        <v>0</v>
      </c>
      <c r="AT41" s="161"/>
      <c r="AV41" s="72" t="s">
        <v>100</v>
      </c>
    </row>
    <row r="42" spans="1:48" ht="21.75" customHeight="1" x14ac:dyDescent="0.2">
      <c r="A42" s="8" t="s">
        <v>150</v>
      </c>
      <c r="C42" s="72" t="s">
        <v>98</v>
      </c>
      <c r="E42" s="72" t="s">
        <v>99</v>
      </c>
      <c r="G42" s="157" t="s">
        <v>100</v>
      </c>
      <c r="H42" s="157"/>
      <c r="I42" s="157"/>
      <c r="K42" s="161">
        <v>41970000</v>
      </c>
      <c r="L42" s="161"/>
      <c r="M42" s="161"/>
      <c r="O42" s="161">
        <v>1250</v>
      </c>
      <c r="P42" s="161"/>
      <c r="Q42" s="161"/>
      <c r="S42" s="157" t="s">
        <v>137</v>
      </c>
      <c r="T42" s="157"/>
      <c r="U42" s="157"/>
      <c r="V42" s="157"/>
      <c r="W42" s="157"/>
      <c r="Y42" s="157" t="s">
        <v>98</v>
      </c>
      <c r="Z42" s="157"/>
      <c r="AA42" s="157"/>
      <c r="AB42" s="157"/>
      <c r="AC42" s="157"/>
      <c r="AE42" s="157" t="s">
        <v>99</v>
      </c>
      <c r="AF42" s="157"/>
      <c r="AG42" s="157"/>
      <c r="AH42" s="157"/>
      <c r="AI42" s="157"/>
      <c r="AK42" s="157" t="s">
        <v>100</v>
      </c>
      <c r="AL42" s="157"/>
      <c r="AM42" s="157"/>
      <c r="AO42" s="161">
        <v>111370000</v>
      </c>
      <c r="AP42" s="161"/>
      <c r="AQ42" s="161"/>
      <c r="AS42" s="161">
        <v>1250</v>
      </c>
      <c r="AT42" s="161"/>
      <c r="AV42" s="72" t="s">
        <v>137</v>
      </c>
    </row>
    <row r="43" spans="1:48" ht="21.75" customHeight="1" x14ac:dyDescent="0.2">
      <c r="A43" s="8" t="s">
        <v>151</v>
      </c>
      <c r="C43" s="72" t="s">
        <v>98</v>
      </c>
      <c r="E43" s="72" t="s">
        <v>99</v>
      </c>
      <c r="G43" s="157" t="s">
        <v>100</v>
      </c>
      <c r="H43" s="157"/>
      <c r="I43" s="157"/>
      <c r="K43" s="161">
        <v>50000</v>
      </c>
      <c r="L43" s="161"/>
      <c r="M43" s="161"/>
      <c r="O43" s="161">
        <v>1500</v>
      </c>
      <c r="P43" s="161"/>
      <c r="Q43" s="161"/>
      <c r="S43" s="157" t="s">
        <v>132</v>
      </c>
      <c r="T43" s="157"/>
      <c r="U43" s="157"/>
      <c r="V43" s="157"/>
      <c r="W43" s="157"/>
      <c r="Y43" s="157" t="s">
        <v>98</v>
      </c>
      <c r="Z43" s="157"/>
      <c r="AA43" s="157"/>
      <c r="AB43" s="157"/>
      <c r="AC43" s="157"/>
      <c r="AE43" s="157" t="s">
        <v>99</v>
      </c>
      <c r="AF43" s="157"/>
      <c r="AG43" s="157"/>
      <c r="AH43" s="157"/>
      <c r="AI43" s="157"/>
      <c r="AK43" s="157" t="s">
        <v>100</v>
      </c>
      <c r="AL43" s="157"/>
      <c r="AM43" s="157"/>
      <c r="AO43" s="161">
        <v>50000</v>
      </c>
      <c r="AP43" s="161"/>
      <c r="AQ43" s="161"/>
      <c r="AS43" s="161">
        <v>1500</v>
      </c>
      <c r="AT43" s="161"/>
      <c r="AV43" s="72" t="s">
        <v>132</v>
      </c>
    </row>
    <row r="44" spans="1:48" ht="21.75" customHeight="1" x14ac:dyDescent="0.2">
      <c r="A44" s="8" t="s">
        <v>152</v>
      </c>
      <c r="C44" s="72" t="s">
        <v>98</v>
      </c>
      <c r="E44" s="72" t="s">
        <v>99</v>
      </c>
      <c r="G44" s="157" t="s">
        <v>100</v>
      </c>
      <c r="H44" s="157"/>
      <c r="I44" s="157"/>
      <c r="K44" s="161">
        <v>1000</v>
      </c>
      <c r="L44" s="161"/>
      <c r="M44" s="161"/>
      <c r="O44" s="161">
        <v>650</v>
      </c>
      <c r="P44" s="161"/>
      <c r="Q44" s="161"/>
      <c r="S44" s="157" t="s">
        <v>153</v>
      </c>
      <c r="T44" s="157"/>
      <c r="U44" s="157"/>
      <c r="V44" s="157"/>
      <c r="W44" s="157"/>
      <c r="Y44" s="157" t="s">
        <v>98</v>
      </c>
      <c r="Z44" s="157"/>
      <c r="AA44" s="157"/>
      <c r="AB44" s="157"/>
      <c r="AC44" s="157"/>
      <c r="AE44" s="157" t="s">
        <v>99</v>
      </c>
      <c r="AF44" s="157"/>
      <c r="AG44" s="157"/>
      <c r="AH44" s="157"/>
      <c r="AI44" s="157"/>
      <c r="AK44" s="157" t="s">
        <v>100</v>
      </c>
      <c r="AL44" s="157"/>
      <c r="AM44" s="157"/>
      <c r="AO44" s="161">
        <v>1000</v>
      </c>
      <c r="AP44" s="161"/>
      <c r="AQ44" s="161"/>
      <c r="AS44" s="161">
        <v>650</v>
      </c>
      <c r="AT44" s="161"/>
      <c r="AV44" s="72" t="s">
        <v>153</v>
      </c>
    </row>
    <row r="45" spans="1:48" ht="21.75" customHeight="1" x14ac:dyDescent="0.2">
      <c r="A45" s="8" t="s">
        <v>154</v>
      </c>
      <c r="C45" s="72" t="s">
        <v>98</v>
      </c>
      <c r="E45" s="72" t="s">
        <v>99</v>
      </c>
      <c r="G45" s="157" t="s">
        <v>100</v>
      </c>
      <c r="H45" s="157"/>
      <c r="I45" s="157"/>
      <c r="K45" s="161">
        <v>69831000</v>
      </c>
      <c r="L45" s="161"/>
      <c r="M45" s="161"/>
      <c r="O45" s="161">
        <v>2400</v>
      </c>
      <c r="P45" s="161"/>
      <c r="Q45" s="161"/>
      <c r="S45" s="157" t="s">
        <v>101</v>
      </c>
      <c r="T45" s="157"/>
      <c r="U45" s="157"/>
      <c r="V45" s="157"/>
      <c r="W45" s="157"/>
      <c r="Y45" s="157" t="s">
        <v>98</v>
      </c>
      <c r="Z45" s="157"/>
      <c r="AA45" s="157"/>
      <c r="AB45" s="157"/>
      <c r="AC45" s="157"/>
      <c r="AE45" s="157" t="s">
        <v>99</v>
      </c>
      <c r="AF45" s="157"/>
      <c r="AG45" s="157"/>
      <c r="AH45" s="157"/>
      <c r="AI45" s="157"/>
      <c r="AK45" s="157" t="s">
        <v>100</v>
      </c>
      <c r="AL45" s="157"/>
      <c r="AM45" s="157"/>
      <c r="AO45" s="161">
        <v>15945000</v>
      </c>
      <c r="AP45" s="161"/>
      <c r="AQ45" s="161"/>
      <c r="AS45" s="161">
        <v>2400</v>
      </c>
      <c r="AT45" s="161"/>
      <c r="AV45" s="72" t="s">
        <v>101</v>
      </c>
    </row>
    <row r="46" spans="1:48" ht="21.75" customHeight="1" x14ac:dyDescent="0.2">
      <c r="A46" s="8" t="s">
        <v>155</v>
      </c>
      <c r="C46" s="72" t="s">
        <v>98</v>
      </c>
      <c r="E46" s="72" t="s">
        <v>99</v>
      </c>
      <c r="G46" s="157" t="s">
        <v>100</v>
      </c>
      <c r="H46" s="157"/>
      <c r="I46" s="157"/>
      <c r="K46" s="161">
        <v>3307000</v>
      </c>
      <c r="L46" s="161"/>
      <c r="M46" s="161"/>
      <c r="O46" s="161">
        <v>2400</v>
      </c>
      <c r="P46" s="161"/>
      <c r="Q46" s="161"/>
      <c r="S46" s="157" t="s">
        <v>110</v>
      </c>
      <c r="T46" s="157"/>
      <c r="U46" s="157"/>
      <c r="V46" s="157"/>
      <c r="W46" s="157"/>
      <c r="Y46" s="157" t="s">
        <v>98</v>
      </c>
      <c r="Z46" s="157"/>
      <c r="AA46" s="157"/>
      <c r="AB46" s="157"/>
      <c r="AC46" s="157"/>
      <c r="AE46" s="157" t="s">
        <v>100</v>
      </c>
      <c r="AF46" s="157"/>
      <c r="AG46" s="157"/>
      <c r="AH46" s="157"/>
      <c r="AI46" s="157"/>
      <c r="AK46" s="157" t="s">
        <v>100</v>
      </c>
      <c r="AL46" s="157"/>
      <c r="AM46" s="157"/>
      <c r="AO46" s="161">
        <v>0</v>
      </c>
      <c r="AP46" s="161"/>
      <c r="AQ46" s="161"/>
      <c r="AS46" s="161">
        <v>0</v>
      </c>
      <c r="AT46" s="161"/>
      <c r="AV46" s="72" t="s">
        <v>100</v>
      </c>
    </row>
    <row r="47" spans="1:48" ht="21.75" customHeight="1" x14ac:dyDescent="0.2">
      <c r="A47" s="8" t="s">
        <v>156</v>
      </c>
      <c r="C47" s="72" t="s">
        <v>98</v>
      </c>
      <c r="E47" s="72" t="s">
        <v>99</v>
      </c>
      <c r="G47" s="157" t="s">
        <v>100</v>
      </c>
      <c r="H47" s="157"/>
      <c r="I47" s="157"/>
      <c r="K47" s="161">
        <v>104406000</v>
      </c>
      <c r="L47" s="161"/>
      <c r="M47" s="161"/>
      <c r="O47" s="161">
        <v>1050</v>
      </c>
      <c r="P47" s="161"/>
      <c r="Q47" s="161"/>
      <c r="S47" s="157" t="s">
        <v>153</v>
      </c>
      <c r="T47" s="157"/>
      <c r="U47" s="157"/>
      <c r="V47" s="157"/>
      <c r="W47" s="157"/>
      <c r="Y47" s="157" t="s">
        <v>98</v>
      </c>
      <c r="Z47" s="157"/>
      <c r="AA47" s="157"/>
      <c r="AB47" s="157"/>
      <c r="AC47" s="157"/>
      <c r="AE47" s="157" t="s">
        <v>99</v>
      </c>
      <c r="AF47" s="157"/>
      <c r="AG47" s="157"/>
      <c r="AH47" s="157"/>
      <c r="AI47" s="157"/>
      <c r="AK47" s="157" t="s">
        <v>100</v>
      </c>
      <c r="AL47" s="157"/>
      <c r="AM47" s="157"/>
      <c r="AO47" s="161">
        <v>115995000</v>
      </c>
      <c r="AP47" s="161"/>
      <c r="AQ47" s="161"/>
      <c r="AS47" s="161">
        <v>1050</v>
      </c>
      <c r="AT47" s="161"/>
      <c r="AV47" s="72" t="s">
        <v>153</v>
      </c>
    </row>
    <row r="48" spans="1:48" ht="21.75" customHeight="1" x14ac:dyDescent="0.2">
      <c r="A48" s="8" t="s">
        <v>157</v>
      </c>
      <c r="C48" s="72" t="s">
        <v>98</v>
      </c>
      <c r="E48" s="72" t="s">
        <v>99</v>
      </c>
      <c r="G48" s="157" t="s">
        <v>100</v>
      </c>
      <c r="H48" s="157"/>
      <c r="I48" s="157"/>
      <c r="K48" s="161">
        <v>300000</v>
      </c>
      <c r="L48" s="161"/>
      <c r="M48" s="161"/>
      <c r="O48" s="161">
        <v>1800</v>
      </c>
      <c r="P48" s="161"/>
      <c r="Q48" s="161"/>
      <c r="S48" s="157" t="s">
        <v>132</v>
      </c>
      <c r="T48" s="157"/>
      <c r="U48" s="157"/>
      <c r="V48" s="157"/>
      <c r="W48" s="157"/>
      <c r="Y48" s="157" t="s">
        <v>98</v>
      </c>
      <c r="Z48" s="157"/>
      <c r="AA48" s="157"/>
      <c r="AB48" s="157"/>
      <c r="AC48" s="157"/>
      <c r="AE48" s="157" t="s">
        <v>99</v>
      </c>
      <c r="AF48" s="157"/>
      <c r="AG48" s="157"/>
      <c r="AH48" s="157"/>
      <c r="AI48" s="157"/>
      <c r="AK48" s="157" t="s">
        <v>100</v>
      </c>
      <c r="AL48" s="157"/>
      <c r="AM48" s="157"/>
      <c r="AO48" s="161">
        <v>300000</v>
      </c>
      <c r="AP48" s="161"/>
      <c r="AQ48" s="161"/>
      <c r="AS48" s="161">
        <v>1800</v>
      </c>
      <c r="AT48" s="161"/>
      <c r="AV48" s="72" t="s">
        <v>132</v>
      </c>
    </row>
    <row r="49" spans="1:48" ht="21.75" customHeight="1" x14ac:dyDescent="0.2">
      <c r="A49" s="8" t="s">
        <v>158</v>
      </c>
      <c r="C49" s="72" t="s">
        <v>98</v>
      </c>
      <c r="E49" s="72" t="s">
        <v>99</v>
      </c>
      <c r="G49" s="157" t="s">
        <v>100</v>
      </c>
      <c r="H49" s="157"/>
      <c r="I49" s="157"/>
      <c r="K49" s="161">
        <v>310400000</v>
      </c>
      <c r="L49" s="161"/>
      <c r="M49" s="161"/>
      <c r="O49" s="161">
        <v>1050</v>
      </c>
      <c r="P49" s="161"/>
      <c r="Q49" s="161"/>
      <c r="S49" s="157" t="s">
        <v>137</v>
      </c>
      <c r="T49" s="157"/>
      <c r="U49" s="157"/>
      <c r="V49" s="157"/>
      <c r="W49" s="157"/>
      <c r="Y49" s="157" t="s">
        <v>98</v>
      </c>
      <c r="Z49" s="157"/>
      <c r="AA49" s="157"/>
      <c r="AB49" s="157"/>
      <c r="AC49" s="157"/>
      <c r="AE49" s="157" t="s">
        <v>99</v>
      </c>
      <c r="AF49" s="157"/>
      <c r="AG49" s="157"/>
      <c r="AH49" s="157"/>
      <c r="AI49" s="157"/>
      <c r="AK49" s="157" t="s">
        <v>100</v>
      </c>
      <c r="AL49" s="157"/>
      <c r="AM49" s="157"/>
      <c r="AO49" s="161">
        <v>333830000</v>
      </c>
      <c r="AP49" s="161"/>
      <c r="AQ49" s="161"/>
      <c r="AS49" s="161">
        <v>1050</v>
      </c>
      <c r="AT49" s="161"/>
      <c r="AV49" s="72" t="s">
        <v>137</v>
      </c>
    </row>
    <row r="50" spans="1:48" ht="21.75" customHeight="1" x14ac:dyDescent="0.2">
      <c r="A50" s="8" t="s">
        <v>159</v>
      </c>
      <c r="C50" s="72" t="s">
        <v>98</v>
      </c>
      <c r="E50" s="72" t="s">
        <v>99</v>
      </c>
      <c r="G50" s="157" t="s">
        <v>100</v>
      </c>
      <c r="H50" s="157"/>
      <c r="I50" s="157"/>
      <c r="K50" s="161">
        <v>500000</v>
      </c>
      <c r="L50" s="161"/>
      <c r="M50" s="161"/>
      <c r="O50" s="161">
        <v>1600</v>
      </c>
      <c r="P50" s="161"/>
      <c r="Q50" s="161"/>
      <c r="S50" s="157" t="s">
        <v>118</v>
      </c>
      <c r="T50" s="157"/>
      <c r="U50" s="157"/>
      <c r="V50" s="157"/>
      <c r="W50" s="157"/>
      <c r="Y50" s="157" t="s">
        <v>98</v>
      </c>
      <c r="Z50" s="157"/>
      <c r="AA50" s="157"/>
      <c r="AB50" s="157"/>
      <c r="AC50" s="157"/>
      <c r="AE50" s="157" t="s">
        <v>100</v>
      </c>
      <c r="AF50" s="157"/>
      <c r="AG50" s="157"/>
      <c r="AH50" s="157"/>
      <c r="AI50" s="157"/>
      <c r="AK50" s="157" t="s">
        <v>100</v>
      </c>
      <c r="AL50" s="157"/>
      <c r="AM50" s="157"/>
      <c r="AO50" s="161">
        <v>0</v>
      </c>
      <c r="AP50" s="161"/>
      <c r="AQ50" s="161"/>
      <c r="AS50" s="161">
        <v>0</v>
      </c>
      <c r="AT50" s="161"/>
      <c r="AV50" s="72" t="s">
        <v>100</v>
      </c>
    </row>
    <row r="51" spans="1:48" ht="21.75" customHeight="1" x14ac:dyDescent="0.2">
      <c r="A51" s="8" t="s">
        <v>160</v>
      </c>
      <c r="C51" s="72" t="s">
        <v>98</v>
      </c>
      <c r="E51" s="72" t="s">
        <v>99</v>
      </c>
      <c r="G51" s="157" t="s">
        <v>100</v>
      </c>
      <c r="H51" s="157"/>
      <c r="I51" s="157"/>
      <c r="K51" s="161">
        <v>11040000</v>
      </c>
      <c r="L51" s="161"/>
      <c r="M51" s="161"/>
      <c r="O51" s="161">
        <v>1400</v>
      </c>
      <c r="P51" s="161"/>
      <c r="Q51" s="161"/>
      <c r="S51" s="157" t="s">
        <v>105</v>
      </c>
      <c r="T51" s="157"/>
      <c r="U51" s="157"/>
      <c r="V51" s="157"/>
      <c r="W51" s="157"/>
      <c r="Y51" s="157" t="s">
        <v>98</v>
      </c>
      <c r="Z51" s="157"/>
      <c r="AA51" s="157"/>
      <c r="AB51" s="157"/>
      <c r="AC51" s="157"/>
      <c r="AE51" s="157" t="s">
        <v>99</v>
      </c>
      <c r="AF51" s="157"/>
      <c r="AG51" s="157"/>
      <c r="AH51" s="157"/>
      <c r="AI51" s="157"/>
      <c r="AK51" s="157" t="s">
        <v>100</v>
      </c>
      <c r="AL51" s="157"/>
      <c r="AM51" s="157"/>
      <c r="AO51" s="161">
        <v>11040000</v>
      </c>
      <c r="AP51" s="161"/>
      <c r="AQ51" s="161"/>
      <c r="AS51" s="161">
        <v>1400</v>
      </c>
      <c r="AT51" s="161"/>
      <c r="AV51" s="72" t="s">
        <v>105</v>
      </c>
    </row>
    <row r="52" spans="1:48" ht="21.75" customHeight="1" x14ac:dyDescent="0.2">
      <c r="A52" s="8" t="s">
        <v>161</v>
      </c>
      <c r="C52" s="72" t="s">
        <v>98</v>
      </c>
      <c r="E52" s="72" t="s">
        <v>99</v>
      </c>
      <c r="G52" s="157" t="s">
        <v>100</v>
      </c>
      <c r="H52" s="157"/>
      <c r="I52" s="157"/>
      <c r="K52" s="161">
        <v>93000</v>
      </c>
      <c r="L52" s="161"/>
      <c r="M52" s="161"/>
      <c r="O52" s="161">
        <v>1900</v>
      </c>
      <c r="P52" s="161"/>
      <c r="Q52" s="161"/>
      <c r="S52" s="157" t="s">
        <v>101</v>
      </c>
      <c r="T52" s="157"/>
      <c r="U52" s="157"/>
      <c r="V52" s="157"/>
      <c r="W52" s="157"/>
      <c r="Y52" s="157" t="s">
        <v>98</v>
      </c>
      <c r="Z52" s="157"/>
      <c r="AA52" s="157"/>
      <c r="AB52" s="157"/>
      <c r="AC52" s="157"/>
      <c r="AE52" s="157" t="s">
        <v>99</v>
      </c>
      <c r="AF52" s="157"/>
      <c r="AG52" s="157"/>
      <c r="AH52" s="157"/>
      <c r="AI52" s="157"/>
      <c r="AK52" s="157" t="s">
        <v>100</v>
      </c>
      <c r="AL52" s="157"/>
      <c r="AM52" s="157"/>
      <c r="AO52" s="161">
        <v>93000</v>
      </c>
      <c r="AP52" s="161"/>
      <c r="AQ52" s="161"/>
      <c r="AS52" s="161">
        <v>1900</v>
      </c>
      <c r="AT52" s="161"/>
      <c r="AV52" s="72" t="s">
        <v>101</v>
      </c>
    </row>
    <row r="53" spans="1:48" ht="21.75" customHeight="1" x14ac:dyDescent="0.2">
      <c r="A53" s="8" t="s">
        <v>162</v>
      </c>
      <c r="C53" s="72" t="s">
        <v>98</v>
      </c>
      <c r="E53" s="72" t="s">
        <v>99</v>
      </c>
      <c r="G53" s="157" t="s">
        <v>100</v>
      </c>
      <c r="H53" s="157"/>
      <c r="I53" s="157"/>
      <c r="K53" s="161">
        <v>2000</v>
      </c>
      <c r="L53" s="161"/>
      <c r="M53" s="161"/>
      <c r="O53" s="161">
        <v>2000</v>
      </c>
      <c r="P53" s="161"/>
      <c r="Q53" s="161"/>
      <c r="S53" s="157" t="s">
        <v>163</v>
      </c>
      <c r="T53" s="157"/>
      <c r="U53" s="157"/>
      <c r="V53" s="157"/>
      <c r="W53" s="157"/>
      <c r="Y53" s="157" t="s">
        <v>98</v>
      </c>
      <c r="Z53" s="157"/>
      <c r="AA53" s="157"/>
      <c r="AB53" s="157"/>
      <c r="AC53" s="157"/>
      <c r="AE53" s="157" t="s">
        <v>100</v>
      </c>
      <c r="AF53" s="157"/>
      <c r="AG53" s="157"/>
      <c r="AH53" s="157"/>
      <c r="AI53" s="157"/>
      <c r="AK53" s="157" t="s">
        <v>100</v>
      </c>
      <c r="AL53" s="157"/>
      <c r="AM53" s="157"/>
      <c r="AO53" s="161">
        <v>0</v>
      </c>
      <c r="AP53" s="161"/>
      <c r="AQ53" s="161"/>
      <c r="AS53" s="161">
        <v>0</v>
      </c>
      <c r="AT53" s="161"/>
      <c r="AV53" s="72" t="s">
        <v>100</v>
      </c>
    </row>
    <row r="54" spans="1:48" ht="21.75" customHeight="1" x14ac:dyDescent="0.2">
      <c r="A54" s="8" t="s">
        <v>164</v>
      </c>
      <c r="C54" s="72" t="s">
        <v>98</v>
      </c>
      <c r="E54" s="72" t="s">
        <v>99</v>
      </c>
      <c r="G54" s="157" t="s">
        <v>100</v>
      </c>
      <c r="H54" s="157"/>
      <c r="I54" s="157"/>
      <c r="K54" s="161">
        <v>1487000</v>
      </c>
      <c r="L54" s="161"/>
      <c r="M54" s="161"/>
      <c r="O54" s="161">
        <v>9000</v>
      </c>
      <c r="P54" s="161"/>
      <c r="Q54" s="161"/>
      <c r="S54" s="157" t="s">
        <v>139</v>
      </c>
      <c r="T54" s="157"/>
      <c r="U54" s="157"/>
      <c r="V54" s="157"/>
      <c r="W54" s="157"/>
      <c r="Y54" s="157" t="s">
        <v>98</v>
      </c>
      <c r="Z54" s="157"/>
      <c r="AA54" s="157"/>
      <c r="AB54" s="157"/>
      <c r="AC54" s="157"/>
      <c r="AE54" s="157" t="s">
        <v>100</v>
      </c>
      <c r="AF54" s="157"/>
      <c r="AG54" s="157"/>
      <c r="AH54" s="157"/>
      <c r="AI54" s="157"/>
      <c r="AK54" s="157" t="s">
        <v>100</v>
      </c>
      <c r="AL54" s="157"/>
      <c r="AM54" s="157"/>
      <c r="AO54" s="161">
        <v>0</v>
      </c>
      <c r="AP54" s="161"/>
      <c r="AQ54" s="161"/>
      <c r="AS54" s="161">
        <v>0</v>
      </c>
      <c r="AT54" s="161"/>
      <c r="AV54" s="72" t="s">
        <v>100</v>
      </c>
    </row>
    <row r="55" spans="1:48" ht="21.75" customHeight="1" x14ac:dyDescent="0.2">
      <c r="A55" s="8" t="s">
        <v>165</v>
      </c>
      <c r="C55" s="72" t="s">
        <v>98</v>
      </c>
      <c r="E55" s="72" t="s">
        <v>99</v>
      </c>
      <c r="G55" s="157" t="s">
        <v>100</v>
      </c>
      <c r="H55" s="157"/>
      <c r="I55" s="157"/>
      <c r="K55" s="161">
        <v>12672000</v>
      </c>
      <c r="L55" s="161"/>
      <c r="M55" s="161"/>
      <c r="O55" s="161">
        <v>3000</v>
      </c>
      <c r="P55" s="161"/>
      <c r="Q55" s="161"/>
      <c r="S55" s="157" t="s">
        <v>101</v>
      </c>
      <c r="T55" s="157"/>
      <c r="U55" s="157"/>
      <c r="V55" s="157"/>
      <c r="W55" s="157"/>
      <c r="Y55" s="157" t="s">
        <v>98</v>
      </c>
      <c r="Z55" s="157"/>
      <c r="AA55" s="157"/>
      <c r="AB55" s="157"/>
      <c r="AC55" s="157"/>
      <c r="AE55" s="157" t="s">
        <v>99</v>
      </c>
      <c r="AF55" s="157"/>
      <c r="AG55" s="157"/>
      <c r="AH55" s="157"/>
      <c r="AI55" s="157"/>
      <c r="AK55" s="157" t="s">
        <v>100</v>
      </c>
      <c r="AL55" s="157"/>
      <c r="AM55" s="157"/>
      <c r="AO55" s="161">
        <v>15820000</v>
      </c>
      <c r="AP55" s="161"/>
      <c r="AQ55" s="161"/>
      <c r="AS55" s="161">
        <v>3000</v>
      </c>
      <c r="AT55" s="161"/>
      <c r="AV55" s="72" t="s">
        <v>101</v>
      </c>
    </row>
    <row r="56" spans="1:48" ht="21.75" customHeight="1" x14ac:dyDescent="0.2">
      <c r="A56" s="8" t="s">
        <v>166</v>
      </c>
      <c r="C56" s="72" t="s">
        <v>98</v>
      </c>
      <c r="E56" s="72" t="s">
        <v>99</v>
      </c>
      <c r="G56" s="157" t="s">
        <v>100</v>
      </c>
      <c r="H56" s="157"/>
      <c r="I56" s="157"/>
      <c r="K56" s="161">
        <v>126000</v>
      </c>
      <c r="L56" s="161"/>
      <c r="M56" s="161"/>
      <c r="O56" s="161">
        <v>2000</v>
      </c>
      <c r="P56" s="161"/>
      <c r="Q56" s="161"/>
      <c r="S56" s="157" t="s">
        <v>120</v>
      </c>
      <c r="T56" s="157"/>
      <c r="U56" s="157"/>
      <c r="V56" s="157"/>
      <c r="W56" s="157"/>
      <c r="Y56" s="157" t="s">
        <v>98</v>
      </c>
      <c r="Z56" s="157"/>
      <c r="AA56" s="157"/>
      <c r="AB56" s="157"/>
      <c r="AC56" s="157"/>
      <c r="AE56" s="157" t="s">
        <v>99</v>
      </c>
      <c r="AF56" s="157"/>
      <c r="AG56" s="157"/>
      <c r="AH56" s="157"/>
      <c r="AI56" s="157"/>
      <c r="AK56" s="157" t="s">
        <v>100</v>
      </c>
      <c r="AL56" s="157"/>
      <c r="AM56" s="157"/>
      <c r="AO56" s="161">
        <v>126000</v>
      </c>
      <c r="AP56" s="161"/>
      <c r="AQ56" s="161"/>
      <c r="AS56" s="161">
        <v>2000</v>
      </c>
      <c r="AT56" s="161"/>
      <c r="AV56" s="72" t="s">
        <v>120</v>
      </c>
    </row>
    <row r="57" spans="1:48" ht="21.75" customHeight="1" x14ac:dyDescent="0.2">
      <c r="A57" s="8" t="s">
        <v>167</v>
      </c>
      <c r="C57" s="72" t="s">
        <v>98</v>
      </c>
      <c r="E57" s="72" t="s">
        <v>99</v>
      </c>
      <c r="G57" s="157" t="s">
        <v>100</v>
      </c>
      <c r="H57" s="157"/>
      <c r="I57" s="157"/>
      <c r="K57" s="161">
        <v>11424000</v>
      </c>
      <c r="L57" s="161"/>
      <c r="M57" s="161"/>
      <c r="O57" s="161">
        <v>2600</v>
      </c>
      <c r="P57" s="161"/>
      <c r="Q57" s="161"/>
      <c r="S57" s="157" t="s">
        <v>120</v>
      </c>
      <c r="T57" s="157"/>
      <c r="U57" s="157"/>
      <c r="V57" s="157"/>
      <c r="W57" s="157"/>
      <c r="Y57" s="157" t="s">
        <v>98</v>
      </c>
      <c r="Z57" s="157"/>
      <c r="AA57" s="157"/>
      <c r="AB57" s="157"/>
      <c r="AC57" s="157"/>
      <c r="AE57" s="157" t="s">
        <v>99</v>
      </c>
      <c r="AF57" s="157"/>
      <c r="AG57" s="157"/>
      <c r="AH57" s="157"/>
      <c r="AI57" s="157"/>
      <c r="AK57" s="157" t="s">
        <v>100</v>
      </c>
      <c r="AL57" s="157"/>
      <c r="AM57" s="157"/>
      <c r="AO57" s="161">
        <v>11374000</v>
      </c>
      <c r="AP57" s="161"/>
      <c r="AQ57" s="161"/>
      <c r="AS57" s="161">
        <v>2600</v>
      </c>
      <c r="AT57" s="161"/>
      <c r="AV57" s="72" t="s">
        <v>120</v>
      </c>
    </row>
    <row r="58" spans="1:48" ht="21.75" customHeight="1" x14ac:dyDescent="0.2">
      <c r="A58" s="8" t="s">
        <v>168</v>
      </c>
      <c r="C58" s="72" t="s">
        <v>98</v>
      </c>
      <c r="E58" s="72" t="s">
        <v>99</v>
      </c>
      <c r="G58" s="157" t="s">
        <v>100</v>
      </c>
      <c r="H58" s="157"/>
      <c r="I58" s="157"/>
      <c r="K58" s="161">
        <v>360000</v>
      </c>
      <c r="L58" s="161"/>
      <c r="M58" s="161"/>
      <c r="O58" s="161">
        <v>1100</v>
      </c>
      <c r="P58" s="161"/>
      <c r="Q58" s="161"/>
      <c r="S58" s="157" t="s">
        <v>112</v>
      </c>
      <c r="T58" s="157"/>
      <c r="U58" s="157"/>
      <c r="V58" s="157"/>
      <c r="W58" s="157"/>
      <c r="Y58" s="157" t="s">
        <v>98</v>
      </c>
      <c r="Z58" s="157"/>
      <c r="AA58" s="157"/>
      <c r="AB58" s="157"/>
      <c r="AC58" s="157"/>
      <c r="AE58" s="157" t="s">
        <v>99</v>
      </c>
      <c r="AF58" s="157"/>
      <c r="AG58" s="157"/>
      <c r="AH58" s="157"/>
      <c r="AI58" s="157"/>
      <c r="AK58" s="157" t="s">
        <v>100</v>
      </c>
      <c r="AL58" s="157"/>
      <c r="AM58" s="157"/>
      <c r="AO58" s="161">
        <v>360000</v>
      </c>
      <c r="AP58" s="161"/>
      <c r="AQ58" s="161"/>
      <c r="AS58" s="161">
        <v>1100</v>
      </c>
      <c r="AT58" s="161"/>
      <c r="AV58" s="72" t="s">
        <v>112</v>
      </c>
    </row>
    <row r="59" spans="1:48" ht="21.75" customHeight="1" x14ac:dyDescent="0.2">
      <c r="A59" s="8" t="s">
        <v>169</v>
      </c>
      <c r="C59" s="72" t="s">
        <v>98</v>
      </c>
      <c r="E59" s="72" t="s">
        <v>99</v>
      </c>
      <c r="G59" s="157" t="s">
        <v>100</v>
      </c>
      <c r="H59" s="157"/>
      <c r="I59" s="157"/>
      <c r="K59" s="161">
        <v>1843000</v>
      </c>
      <c r="L59" s="161"/>
      <c r="M59" s="161"/>
      <c r="O59" s="161">
        <v>2200</v>
      </c>
      <c r="P59" s="161"/>
      <c r="Q59" s="161"/>
      <c r="S59" s="157" t="s">
        <v>128</v>
      </c>
      <c r="T59" s="157"/>
      <c r="U59" s="157"/>
      <c r="V59" s="157"/>
      <c r="W59" s="157"/>
      <c r="Y59" s="157" t="s">
        <v>98</v>
      </c>
      <c r="Z59" s="157"/>
      <c r="AA59" s="157"/>
      <c r="AB59" s="157"/>
      <c r="AC59" s="157"/>
      <c r="AE59" s="157" t="s">
        <v>99</v>
      </c>
      <c r="AF59" s="157"/>
      <c r="AG59" s="157"/>
      <c r="AH59" s="157"/>
      <c r="AI59" s="157"/>
      <c r="AK59" s="157" t="s">
        <v>100</v>
      </c>
      <c r="AL59" s="157"/>
      <c r="AM59" s="157"/>
      <c r="AO59" s="161">
        <v>1843000</v>
      </c>
      <c r="AP59" s="161"/>
      <c r="AQ59" s="161"/>
      <c r="AS59" s="161">
        <v>2200</v>
      </c>
      <c r="AT59" s="161"/>
      <c r="AV59" s="72" t="s">
        <v>128</v>
      </c>
    </row>
    <row r="60" spans="1:48" ht="21.75" customHeight="1" x14ac:dyDescent="0.2">
      <c r="A60" s="8" t="s">
        <v>170</v>
      </c>
      <c r="C60" s="72" t="s">
        <v>98</v>
      </c>
      <c r="E60" s="72" t="s">
        <v>99</v>
      </c>
      <c r="G60" s="157" t="s">
        <v>100</v>
      </c>
      <c r="H60" s="157"/>
      <c r="I60" s="157"/>
      <c r="K60" s="161">
        <v>2000000</v>
      </c>
      <c r="L60" s="161"/>
      <c r="M60" s="161"/>
      <c r="O60" s="161">
        <v>9000</v>
      </c>
      <c r="P60" s="161"/>
      <c r="Q60" s="161"/>
      <c r="S60" s="157" t="s">
        <v>137</v>
      </c>
      <c r="T60" s="157"/>
      <c r="U60" s="157"/>
      <c r="V60" s="157"/>
      <c r="W60" s="157"/>
      <c r="Y60" s="157" t="s">
        <v>98</v>
      </c>
      <c r="Z60" s="157"/>
      <c r="AA60" s="157"/>
      <c r="AB60" s="157"/>
      <c r="AC60" s="157"/>
      <c r="AE60" s="157" t="s">
        <v>99</v>
      </c>
      <c r="AF60" s="157"/>
      <c r="AG60" s="157"/>
      <c r="AH60" s="157"/>
      <c r="AI60" s="157"/>
      <c r="AK60" s="157" t="s">
        <v>100</v>
      </c>
      <c r="AL60" s="157"/>
      <c r="AM60" s="157"/>
      <c r="AO60" s="161">
        <v>2000000</v>
      </c>
      <c r="AP60" s="161"/>
      <c r="AQ60" s="161"/>
      <c r="AS60" s="161">
        <v>9000</v>
      </c>
      <c r="AT60" s="161"/>
      <c r="AV60" s="72" t="s">
        <v>137</v>
      </c>
    </row>
    <row r="61" spans="1:48" ht="21.75" customHeight="1" x14ac:dyDescent="0.2">
      <c r="A61" s="8" t="s">
        <v>171</v>
      </c>
      <c r="C61" s="72" t="s">
        <v>98</v>
      </c>
      <c r="E61" s="72" t="s">
        <v>99</v>
      </c>
      <c r="G61" s="157" t="s">
        <v>100</v>
      </c>
      <c r="H61" s="157"/>
      <c r="I61" s="157"/>
      <c r="K61" s="161">
        <v>51000</v>
      </c>
      <c r="L61" s="161"/>
      <c r="M61" s="161"/>
      <c r="O61" s="161">
        <v>1500</v>
      </c>
      <c r="P61" s="161"/>
      <c r="Q61" s="161"/>
      <c r="S61" s="157" t="s">
        <v>116</v>
      </c>
      <c r="T61" s="157"/>
      <c r="U61" s="157"/>
      <c r="V61" s="157"/>
      <c r="W61" s="157"/>
      <c r="Y61" s="157" t="s">
        <v>98</v>
      </c>
      <c r="Z61" s="157"/>
      <c r="AA61" s="157"/>
      <c r="AB61" s="157"/>
      <c r="AC61" s="157"/>
      <c r="AE61" s="157" t="s">
        <v>100</v>
      </c>
      <c r="AF61" s="157"/>
      <c r="AG61" s="157"/>
      <c r="AH61" s="157"/>
      <c r="AI61" s="157"/>
      <c r="AK61" s="157" t="s">
        <v>100</v>
      </c>
      <c r="AL61" s="157"/>
      <c r="AM61" s="157"/>
      <c r="AO61" s="161">
        <v>0</v>
      </c>
      <c r="AP61" s="161"/>
      <c r="AQ61" s="161"/>
      <c r="AS61" s="161">
        <v>0</v>
      </c>
      <c r="AT61" s="161"/>
      <c r="AV61" s="72" t="s">
        <v>100</v>
      </c>
    </row>
    <row r="62" spans="1:48" ht="21.75" customHeight="1" x14ac:dyDescent="0.2">
      <c r="A62" s="8" t="s">
        <v>172</v>
      </c>
      <c r="C62" s="72" t="s">
        <v>98</v>
      </c>
      <c r="E62" s="72" t="s">
        <v>99</v>
      </c>
      <c r="G62" s="157" t="s">
        <v>100</v>
      </c>
      <c r="H62" s="157"/>
      <c r="I62" s="157"/>
      <c r="K62" s="161">
        <v>3400000</v>
      </c>
      <c r="L62" s="161"/>
      <c r="M62" s="161"/>
      <c r="O62" s="161">
        <v>3750</v>
      </c>
      <c r="P62" s="161"/>
      <c r="Q62" s="161"/>
      <c r="S62" s="157" t="s">
        <v>137</v>
      </c>
      <c r="T62" s="157"/>
      <c r="U62" s="157"/>
      <c r="V62" s="157"/>
      <c r="W62" s="157"/>
      <c r="Y62" s="157" t="s">
        <v>98</v>
      </c>
      <c r="Z62" s="157"/>
      <c r="AA62" s="157"/>
      <c r="AB62" s="157"/>
      <c r="AC62" s="157"/>
      <c r="AE62" s="157" t="s">
        <v>99</v>
      </c>
      <c r="AF62" s="157"/>
      <c r="AG62" s="157"/>
      <c r="AH62" s="157"/>
      <c r="AI62" s="157"/>
      <c r="AK62" s="157" t="s">
        <v>100</v>
      </c>
      <c r="AL62" s="157"/>
      <c r="AM62" s="157"/>
      <c r="AO62" s="161">
        <v>3400000</v>
      </c>
      <c r="AP62" s="161"/>
      <c r="AQ62" s="161"/>
      <c r="AS62" s="161">
        <v>3750</v>
      </c>
      <c r="AT62" s="161"/>
      <c r="AV62" s="72" t="s">
        <v>137</v>
      </c>
    </row>
    <row r="63" spans="1:48" ht="21.75" customHeight="1" x14ac:dyDescent="0.2">
      <c r="A63" s="8" t="s">
        <v>173</v>
      </c>
      <c r="C63" s="72" t="s">
        <v>98</v>
      </c>
      <c r="E63" s="72" t="s">
        <v>99</v>
      </c>
      <c r="G63" s="157" t="s">
        <v>100</v>
      </c>
      <c r="H63" s="157"/>
      <c r="I63" s="157"/>
      <c r="K63" s="161">
        <v>5147000</v>
      </c>
      <c r="L63" s="161"/>
      <c r="M63" s="161"/>
      <c r="O63" s="161">
        <v>2400</v>
      </c>
      <c r="P63" s="161"/>
      <c r="Q63" s="161"/>
      <c r="S63" s="157" t="s">
        <v>174</v>
      </c>
      <c r="T63" s="157"/>
      <c r="U63" s="157"/>
      <c r="V63" s="157"/>
      <c r="W63" s="157"/>
      <c r="Y63" s="157" t="s">
        <v>98</v>
      </c>
      <c r="Z63" s="157"/>
      <c r="AA63" s="157"/>
      <c r="AB63" s="157"/>
      <c r="AC63" s="157"/>
      <c r="AE63" s="157" t="s">
        <v>99</v>
      </c>
      <c r="AF63" s="157"/>
      <c r="AG63" s="157"/>
      <c r="AH63" s="157"/>
      <c r="AI63" s="157"/>
      <c r="AK63" s="157" t="s">
        <v>100</v>
      </c>
      <c r="AL63" s="157"/>
      <c r="AM63" s="157"/>
      <c r="AO63" s="161">
        <v>5147000</v>
      </c>
      <c r="AP63" s="161"/>
      <c r="AQ63" s="161"/>
      <c r="AS63" s="161">
        <v>2400</v>
      </c>
      <c r="AT63" s="161"/>
      <c r="AV63" s="72" t="s">
        <v>174</v>
      </c>
    </row>
    <row r="64" spans="1:48" ht="21.75" customHeight="1" x14ac:dyDescent="0.2">
      <c r="A64" s="8" t="s">
        <v>175</v>
      </c>
      <c r="C64" s="72" t="s">
        <v>98</v>
      </c>
      <c r="E64" s="72" t="s">
        <v>99</v>
      </c>
      <c r="G64" s="157" t="s">
        <v>100</v>
      </c>
      <c r="H64" s="157"/>
      <c r="I64" s="157"/>
      <c r="K64" s="161">
        <v>4476000</v>
      </c>
      <c r="L64" s="161"/>
      <c r="M64" s="161"/>
      <c r="O64" s="161">
        <v>4000</v>
      </c>
      <c r="P64" s="161"/>
      <c r="Q64" s="161"/>
      <c r="S64" s="157" t="s">
        <v>137</v>
      </c>
      <c r="T64" s="157"/>
      <c r="U64" s="157"/>
      <c r="V64" s="157"/>
      <c r="W64" s="157"/>
      <c r="Y64" s="157" t="s">
        <v>98</v>
      </c>
      <c r="Z64" s="157"/>
      <c r="AA64" s="157"/>
      <c r="AB64" s="157"/>
      <c r="AC64" s="157"/>
      <c r="AE64" s="157" t="s">
        <v>99</v>
      </c>
      <c r="AF64" s="157"/>
      <c r="AG64" s="157"/>
      <c r="AH64" s="157"/>
      <c r="AI64" s="157"/>
      <c r="AK64" s="157" t="s">
        <v>100</v>
      </c>
      <c r="AL64" s="157"/>
      <c r="AM64" s="157"/>
      <c r="AO64" s="161">
        <v>4800000</v>
      </c>
      <c r="AP64" s="161"/>
      <c r="AQ64" s="161"/>
      <c r="AS64" s="161">
        <v>4000</v>
      </c>
      <c r="AT64" s="161"/>
      <c r="AV64" s="72" t="s">
        <v>137</v>
      </c>
    </row>
    <row r="65" spans="1:48" ht="21.75" customHeight="1" x14ac:dyDescent="0.2">
      <c r="A65" s="8" t="s">
        <v>176</v>
      </c>
      <c r="C65" s="72" t="s">
        <v>98</v>
      </c>
      <c r="E65" s="72" t="s">
        <v>99</v>
      </c>
      <c r="G65" s="157" t="s">
        <v>100</v>
      </c>
      <c r="H65" s="157"/>
      <c r="I65" s="157"/>
      <c r="K65" s="161">
        <v>11000</v>
      </c>
      <c r="L65" s="161"/>
      <c r="M65" s="161"/>
      <c r="O65" s="161">
        <v>1900</v>
      </c>
      <c r="P65" s="161"/>
      <c r="Q65" s="161"/>
      <c r="S65" s="157" t="s">
        <v>120</v>
      </c>
      <c r="T65" s="157"/>
      <c r="U65" s="157"/>
      <c r="V65" s="157"/>
      <c r="W65" s="157"/>
      <c r="Y65" s="157" t="s">
        <v>98</v>
      </c>
      <c r="Z65" s="157"/>
      <c r="AA65" s="157"/>
      <c r="AB65" s="157"/>
      <c r="AC65" s="157"/>
      <c r="AE65" s="157" t="s">
        <v>99</v>
      </c>
      <c r="AF65" s="157"/>
      <c r="AG65" s="157"/>
      <c r="AH65" s="157"/>
      <c r="AI65" s="157"/>
      <c r="AK65" s="157" t="s">
        <v>100</v>
      </c>
      <c r="AL65" s="157"/>
      <c r="AM65" s="157"/>
      <c r="AO65" s="161">
        <v>11000</v>
      </c>
      <c r="AP65" s="161"/>
      <c r="AQ65" s="161"/>
      <c r="AS65" s="161">
        <v>1900</v>
      </c>
      <c r="AT65" s="161"/>
      <c r="AV65" s="72" t="s">
        <v>120</v>
      </c>
    </row>
    <row r="66" spans="1:48" ht="21.75" customHeight="1" x14ac:dyDescent="0.2">
      <c r="A66" s="8" t="s">
        <v>177</v>
      </c>
      <c r="C66" s="72" t="s">
        <v>98</v>
      </c>
      <c r="E66" s="72" t="s">
        <v>99</v>
      </c>
      <c r="G66" s="157" t="s">
        <v>100</v>
      </c>
      <c r="H66" s="157"/>
      <c r="I66" s="157"/>
      <c r="K66" s="161">
        <v>15000</v>
      </c>
      <c r="L66" s="161"/>
      <c r="M66" s="161"/>
      <c r="O66" s="161">
        <v>650</v>
      </c>
      <c r="P66" s="161"/>
      <c r="Q66" s="161"/>
      <c r="S66" s="157" t="s">
        <v>137</v>
      </c>
      <c r="T66" s="157"/>
      <c r="U66" s="157"/>
      <c r="V66" s="157"/>
      <c r="W66" s="157"/>
      <c r="Y66" s="157" t="s">
        <v>98</v>
      </c>
      <c r="Z66" s="157"/>
      <c r="AA66" s="157"/>
      <c r="AB66" s="157"/>
      <c r="AC66" s="157"/>
      <c r="AE66" s="157" t="s">
        <v>99</v>
      </c>
      <c r="AF66" s="157"/>
      <c r="AG66" s="157"/>
      <c r="AH66" s="157"/>
      <c r="AI66" s="157"/>
      <c r="AK66" s="157" t="s">
        <v>100</v>
      </c>
      <c r="AL66" s="157"/>
      <c r="AM66" s="157"/>
      <c r="AO66" s="161">
        <v>15000</v>
      </c>
      <c r="AP66" s="161"/>
      <c r="AQ66" s="161"/>
      <c r="AS66" s="161">
        <v>650</v>
      </c>
      <c r="AT66" s="161"/>
      <c r="AV66" s="72" t="s">
        <v>137</v>
      </c>
    </row>
    <row r="67" spans="1:48" ht="21.75" customHeight="1" x14ac:dyDescent="0.2">
      <c r="A67" s="8" t="s">
        <v>178</v>
      </c>
      <c r="C67" s="72" t="s">
        <v>98</v>
      </c>
      <c r="E67" s="72" t="s">
        <v>99</v>
      </c>
      <c r="G67" s="157" t="s">
        <v>100</v>
      </c>
      <c r="H67" s="157"/>
      <c r="I67" s="157"/>
      <c r="K67" s="161">
        <v>600000</v>
      </c>
      <c r="L67" s="161"/>
      <c r="M67" s="161"/>
      <c r="O67" s="161">
        <v>850</v>
      </c>
      <c r="P67" s="161"/>
      <c r="Q67" s="161"/>
      <c r="S67" s="157" t="s">
        <v>153</v>
      </c>
      <c r="T67" s="157"/>
      <c r="U67" s="157"/>
      <c r="V67" s="157"/>
      <c r="W67" s="157"/>
      <c r="Y67" s="157" t="s">
        <v>98</v>
      </c>
      <c r="Z67" s="157"/>
      <c r="AA67" s="157"/>
      <c r="AB67" s="157"/>
      <c r="AC67" s="157"/>
      <c r="AE67" s="157" t="s">
        <v>99</v>
      </c>
      <c r="AF67" s="157"/>
      <c r="AG67" s="157"/>
      <c r="AH67" s="157"/>
      <c r="AI67" s="157"/>
      <c r="AK67" s="157" t="s">
        <v>100</v>
      </c>
      <c r="AL67" s="157"/>
      <c r="AM67" s="157"/>
      <c r="AO67" s="161">
        <v>600000</v>
      </c>
      <c r="AP67" s="161"/>
      <c r="AQ67" s="161"/>
      <c r="AS67" s="161">
        <v>850</v>
      </c>
      <c r="AT67" s="161"/>
      <c r="AV67" s="72" t="s">
        <v>153</v>
      </c>
    </row>
    <row r="68" spans="1:48" ht="21.75" customHeight="1" x14ac:dyDescent="0.2">
      <c r="A68" s="8" t="s">
        <v>179</v>
      </c>
      <c r="C68" s="72" t="s">
        <v>98</v>
      </c>
      <c r="E68" s="72" t="s">
        <v>99</v>
      </c>
      <c r="G68" s="157" t="s">
        <v>100</v>
      </c>
      <c r="H68" s="157"/>
      <c r="I68" s="157"/>
      <c r="K68" s="161">
        <v>450000</v>
      </c>
      <c r="L68" s="161"/>
      <c r="M68" s="161"/>
      <c r="O68" s="161">
        <v>3000</v>
      </c>
      <c r="P68" s="161"/>
      <c r="Q68" s="161"/>
      <c r="S68" s="157" t="s">
        <v>116</v>
      </c>
      <c r="T68" s="157"/>
      <c r="U68" s="157"/>
      <c r="V68" s="157"/>
      <c r="W68" s="157"/>
      <c r="Y68" s="157" t="s">
        <v>98</v>
      </c>
      <c r="Z68" s="157"/>
      <c r="AA68" s="157"/>
      <c r="AB68" s="157"/>
      <c r="AC68" s="157"/>
      <c r="AE68" s="157" t="s">
        <v>100</v>
      </c>
      <c r="AF68" s="157"/>
      <c r="AG68" s="157"/>
      <c r="AH68" s="157"/>
      <c r="AI68" s="157"/>
      <c r="AK68" s="157" t="s">
        <v>100</v>
      </c>
      <c r="AL68" s="157"/>
      <c r="AM68" s="157"/>
      <c r="AO68" s="161">
        <v>0</v>
      </c>
      <c r="AP68" s="161"/>
      <c r="AQ68" s="161"/>
      <c r="AS68" s="161">
        <v>0</v>
      </c>
      <c r="AT68" s="161"/>
      <c r="AV68" s="72" t="s">
        <v>100</v>
      </c>
    </row>
    <row r="69" spans="1:48" ht="21.75" customHeight="1" x14ac:dyDescent="0.2">
      <c r="A69" s="8" t="s">
        <v>180</v>
      </c>
      <c r="C69" s="72" t="s">
        <v>98</v>
      </c>
      <c r="E69" s="72" t="s">
        <v>99</v>
      </c>
      <c r="G69" s="157" t="s">
        <v>100</v>
      </c>
      <c r="H69" s="157"/>
      <c r="I69" s="157"/>
      <c r="K69" s="161">
        <v>43476000</v>
      </c>
      <c r="L69" s="161"/>
      <c r="M69" s="161"/>
      <c r="O69" s="161">
        <v>950</v>
      </c>
      <c r="P69" s="161"/>
      <c r="Q69" s="161"/>
      <c r="S69" s="157" t="s">
        <v>137</v>
      </c>
      <c r="T69" s="157"/>
      <c r="U69" s="157"/>
      <c r="V69" s="157"/>
      <c r="W69" s="157"/>
      <c r="Y69" s="157" t="s">
        <v>98</v>
      </c>
      <c r="Z69" s="157"/>
      <c r="AA69" s="157"/>
      <c r="AB69" s="157"/>
      <c r="AC69" s="157"/>
      <c r="AE69" s="157" t="s">
        <v>99</v>
      </c>
      <c r="AF69" s="157"/>
      <c r="AG69" s="157"/>
      <c r="AH69" s="157"/>
      <c r="AI69" s="157"/>
      <c r="AK69" s="157" t="s">
        <v>100</v>
      </c>
      <c r="AL69" s="157"/>
      <c r="AM69" s="157"/>
      <c r="AO69" s="161">
        <v>43476000</v>
      </c>
      <c r="AP69" s="161"/>
      <c r="AQ69" s="161"/>
      <c r="AS69" s="161">
        <v>950</v>
      </c>
      <c r="AT69" s="161"/>
      <c r="AV69" s="72" t="s">
        <v>137</v>
      </c>
    </row>
    <row r="70" spans="1:48" ht="21.75" customHeight="1" x14ac:dyDescent="0.2">
      <c r="A70" s="8" t="s">
        <v>181</v>
      </c>
      <c r="C70" s="72" t="s">
        <v>98</v>
      </c>
      <c r="E70" s="72" t="s">
        <v>99</v>
      </c>
      <c r="G70" s="157" t="s">
        <v>100</v>
      </c>
      <c r="H70" s="157"/>
      <c r="I70" s="157"/>
      <c r="K70" s="161">
        <v>949000</v>
      </c>
      <c r="L70" s="161"/>
      <c r="M70" s="161"/>
      <c r="O70" s="161">
        <v>4000</v>
      </c>
      <c r="P70" s="161"/>
      <c r="Q70" s="161"/>
      <c r="S70" s="157" t="s">
        <v>118</v>
      </c>
      <c r="T70" s="157"/>
      <c r="U70" s="157"/>
      <c r="V70" s="157"/>
      <c r="W70" s="157"/>
      <c r="Y70" s="157" t="s">
        <v>98</v>
      </c>
      <c r="Z70" s="157"/>
      <c r="AA70" s="157"/>
      <c r="AB70" s="157"/>
      <c r="AC70" s="157"/>
      <c r="AE70" s="157" t="s">
        <v>100</v>
      </c>
      <c r="AF70" s="157"/>
      <c r="AG70" s="157"/>
      <c r="AH70" s="157"/>
      <c r="AI70" s="157"/>
      <c r="AK70" s="157" t="s">
        <v>100</v>
      </c>
      <c r="AL70" s="157"/>
      <c r="AM70" s="157"/>
      <c r="AO70" s="161">
        <v>0</v>
      </c>
      <c r="AP70" s="161"/>
      <c r="AQ70" s="161"/>
      <c r="AS70" s="161">
        <v>0</v>
      </c>
      <c r="AT70" s="161"/>
      <c r="AV70" s="72" t="s">
        <v>100</v>
      </c>
    </row>
    <row r="71" spans="1:48" ht="21.75" customHeight="1" x14ac:dyDescent="0.2">
      <c r="A71" s="8" t="s">
        <v>182</v>
      </c>
      <c r="C71" s="72" t="s">
        <v>98</v>
      </c>
      <c r="E71" s="72" t="s">
        <v>99</v>
      </c>
      <c r="G71" s="157" t="s">
        <v>100</v>
      </c>
      <c r="H71" s="157"/>
      <c r="I71" s="157"/>
      <c r="K71" s="161">
        <v>403000</v>
      </c>
      <c r="L71" s="161"/>
      <c r="M71" s="161"/>
      <c r="O71" s="161">
        <v>950</v>
      </c>
      <c r="P71" s="161"/>
      <c r="Q71" s="161"/>
      <c r="S71" s="157" t="s">
        <v>153</v>
      </c>
      <c r="T71" s="157"/>
      <c r="U71" s="157"/>
      <c r="V71" s="157"/>
      <c r="W71" s="157"/>
      <c r="Y71" s="157" t="s">
        <v>98</v>
      </c>
      <c r="Z71" s="157"/>
      <c r="AA71" s="157"/>
      <c r="AB71" s="157"/>
      <c r="AC71" s="157"/>
      <c r="AE71" s="157" t="s">
        <v>99</v>
      </c>
      <c r="AF71" s="157"/>
      <c r="AG71" s="157"/>
      <c r="AH71" s="157"/>
      <c r="AI71" s="157"/>
      <c r="AK71" s="157" t="s">
        <v>100</v>
      </c>
      <c r="AL71" s="157"/>
      <c r="AM71" s="157"/>
      <c r="AO71" s="161">
        <v>403000</v>
      </c>
      <c r="AP71" s="161"/>
      <c r="AQ71" s="161"/>
      <c r="AS71" s="161">
        <v>950</v>
      </c>
      <c r="AT71" s="161"/>
      <c r="AV71" s="72" t="s">
        <v>153</v>
      </c>
    </row>
    <row r="72" spans="1:48" ht="21.75" customHeight="1" x14ac:dyDescent="0.2">
      <c r="A72" s="8" t="s">
        <v>82</v>
      </c>
      <c r="C72" s="72" t="s">
        <v>98</v>
      </c>
      <c r="E72" s="72" t="s">
        <v>99</v>
      </c>
      <c r="G72" s="157" t="s">
        <v>100</v>
      </c>
      <c r="H72" s="157"/>
      <c r="I72" s="157"/>
      <c r="K72" s="161">
        <v>97579000</v>
      </c>
      <c r="L72" s="161"/>
      <c r="M72" s="161"/>
      <c r="O72" s="161">
        <v>950</v>
      </c>
      <c r="P72" s="161"/>
      <c r="Q72" s="161"/>
      <c r="S72" s="157" t="s">
        <v>139</v>
      </c>
      <c r="T72" s="157"/>
      <c r="U72" s="157"/>
      <c r="V72" s="157"/>
      <c r="W72" s="157"/>
      <c r="Y72" s="157" t="s">
        <v>98</v>
      </c>
      <c r="Z72" s="157"/>
      <c r="AA72" s="157"/>
      <c r="AB72" s="157"/>
      <c r="AC72" s="157"/>
      <c r="AE72" s="157" t="s">
        <v>100</v>
      </c>
      <c r="AF72" s="157"/>
      <c r="AG72" s="157"/>
      <c r="AH72" s="157"/>
      <c r="AI72" s="157"/>
      <c r="AK72" s="157" t="s">
        <v>100</v>
      </c>
      <c r="AL72" s="157"/>
      <c r="AM72" s="157"/>
      <c r="AO72" s="161">
        <v>0</v>
      </c>
      <c r="AP72" s="161"/>
      <c r="AQ72" s="161"/>
      <c r="AS72" s="161">
        <v>0</v>
      </c>
      <c r="AT72" s="161"/>
      <c r="AV72" s="72" t="s">
        <v>100</v>
      </c>
    </row>
    <row r="73" spans="1:48" ht="21.75" customHeight="1" x14ac:dyDescent="0.2">
      <c r="A73" s="8" t="s">
        <v>183</v>
      </c>
      <c r="C73" s="72" t="s">
        <v>98</v>
      </c>
      <c r="E73" s="72" t="s">
        <v>99</v>
      </c>
      <c r="G73" s="157" t="s">
        <v>100</v>
      </c>
      <c r="H73" s="157"/>
      <c r="I73" s="157"/>
      <c r="K73" s="161">
        <v>28025000</v>
      </c>
      <c r="L73" s="161"/>
      <c r="M73" s="161"/>
      <c r="O73" s="161">
        <v>2400</v>
      </c>
      <c r="P73" s="161"/>
      <c r="Q73" s="161"/>
      <c r="S73" s="157" t="s">
        <v>128</v>
      </c>
      <c r="T73" s="157"/>
      <c r="U73" s="157"/>
      <c r="V73" s="157"/>
      <c r="W73" s="157"/>
      <c r="Y73" s="157" t="s">
        <v>98</v>
      </c>
      <c r="Z73" s="157"/>
      <c r="AA73" s="157"/>
      <c r="AB73" s="157"/>
      <c r="AC73" s="157"/>
      <c r="AE73" s="157" t="s">
        <v>99</v>
      </c>
      <c r="AF73" s="157"/>
      <c r="AG73" s="157"/>
      <c r="AH73" s="157"/>
      <c r="AI73" s="157"/>
      <c r="AK73" s="157" t="s">
        <v>100</v>
      </c>
      <c r="AL73" s="157"/>
      <c r="AM73" s="157"/>
      <c r="AO73" s="161">
        <v>28866000</v>
      </c>
      <c r="AP73" s="161"/>
      <c r="AQ73" s="161"/>
      <c r="AS73" s="161">
        <v>2400</v>
      </c>
      <c r="AT73" s="161"/>
      <c r="AV73" s="72" t="s">
        <v>128</v>
      </c>
    </row>
    <row r="74" spans="1:48" ht="21.75" customHeight="1" x14ac:dyDescent="0.2">
      <c r="A74" s="8" t="s">
        <v>184</v>
      </c>
      <c r="C74" s="72" t="s">
        <v>98</v>
      </c>
      <c r="E74" s="72" t="s">
        <v>99</v>
      </c>
      <c r="G74" s="157" t="s">
        <v>100</v>
      </c>
      <c r="H74" s="157"/>
      <c r="I74" s="157"/>
      <c r="K74" s="161">
        <v>20000</v>
      </c>
      <c r="L74" s="161"/>
      <c r="M74" s="161"/>
      <c r="O74" s="161">
        <v>1800</v>
      </c>
      <c r="P74" s="161"/>
      <c r="Q74" s="161"/>
      <c r="S74" s="157" t="s">
        <v>107</v>
      </c>
      <c r="T74" s="157"/>
      <c r="U74" s="157"/>
      <c r="V74" s="157"/>
      <c r="W74" s="157"/>
      <c r="Y74" s="157" t="s">
        <v>98</v>
      </c>
      <c r="Z74" s="157"/>
      <c r="AA74" s="157"/>
      <c r="AB74" s="157"/>
      <c r="AC74" s="157"/>
      <c r="AE74" s="157" t="s">
        <v>99</v>
      </c>
      <c r="AF74" s="157"/>
      <c r="AG74" s="157"/>
      <c r="AH74" s="157"/>
      <c r="AI74" s="157"/>
      <c r="AK74" s="157" t="s">
        <v>100</v>
      </c>
      <c r="AL74" s="157"/>
      <c r="AM74" s="157"/>
      <c r="AO74" s="161">
        <v>20000</v>
      </c>
      <c r="AP74" s="161"/>
      <c r="AQ74" s="161"/>
      <c r="AS74" s="161">
        <v>1800</v>
      </c>
      <c r="AT74" s="161"/>
      <c r="AV74" s="72" t="s">
        <v>107</v>
      </c>
    </row>
    <row r="75" spans="1:48" ht="14.25" customHeight="1" x14ac:dyDescent="0.2">
      <c r="A75" s="157"/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  <c r="S75" s="157"/>
      <c r="T75" s="157"/>
      <c r="U75" s="157"/>
      <c r="V75" s="157"/>
      <c r="W75" s="157"/>
      <c r="X75" s="157"/>
      <c r="Y75" s="157"/>
      <c r="Z75" s="157"/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</row>
    <row r="76" spans="1:48" ht="21.75" customHeight="1" x14ac:dyDescent="0.2">
      <c r="A76" s="149" t="s">
        <v>0</v>
      </c>
      <c r="B76" s="149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</row>
    <row r="77" spans="1:48" ht="21.75" customHeight="1" x14ac:dyDescent="0.2">
      <c r="A77" s="149" t="s">
        <v>1</v>
      </c>
      <c r="B77" s="149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</row>
    <row r="78" spans="1:48" ht="21.75" customHeight="1" x14ac:dyDescent="0.2">
      <c r="A78" s="149" t="s">
        <v>2</v>
      </c>
      <c r="B78" s="149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</row>
    <row r="79" spans="1:48" ht="21.75" customHeight="1" x14ac:dyDescent="0.2">
      <c r="A79" s="159" t="s">
        <v>92</v>
      </c>
      <c r="B79" s="159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59"/>
      <c r="W79" s="159"/>
      <c r="X79" s="159"/>
      <c r="Y79" s="159"/>
      <c r="Z79" s="159"/>
      <c r="AA79" s="159"/>
      <c r="AB79" s="159"/>
      <c r="AC79" s="159"/>
      <c r="AD79" s="159"/>
      <c r="AE79" s="159"/>
      <c r="AF79" s="159"/>
      <c r="AG79" s="159"/>
      <c r="AH79" s="159"/>
      <c r="AI79" s="159"/>
      <c r="AJ79" s="159"/>
      <c r="AK79" s="159"/>
      <c r="AL79" s="159"/>
      <c r="AM79" s="159"/>
      <c r="AN79" s="159"/>
      <c r="AO79" s="159"/>
      <c r="AP79" s="159"/>
      <c r="AQ79" s="159"/>
      <c r="AR79" s="159"/>
      <c r="AS79" s="159"/>
      <c r="AT79" s="159"/>
      <c r="AU79" s="159"/>
      <c r="AV79" s="159"/>
    </row>
    <row r="80" spans="1:48" ht="21.75" customHeight="1" x14ac:dyDescent="0.2">
      <c r="C80" s="160" t="s">
        <v>7</v>
      </c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  <c r="T80" s="160"/>
      <c r="U80" s="160"/>
      <c r="V80" s="160"/>
      <c r="W80" s="160"/>
      <c r="Y80" s="160" t="s">
        <v>9</v>
      </c>
      <c r="Z80" s="160"/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160"/>
      <c r="AR80" s="160"/>
      <c r="AS80" s="160"/>
      <c r="AT80" s="160"/>
      <c r="AU80" s="160"/>
      <c r="AV80" s="160"/>
    </row>
    <row r="81" spans="1:48" ht="21.75" customHeight="1" x14ac:dyDescent="0.2">
      <c r="A81" s="2" t="s">
        <v>89</v>
      </c>
      <c r="C81" s="4" t="s">
        <v>93</v>
      </c>
      <c r="D81" s="69"/>
      <c r="E81" s="4" t="s">
        <v>94</v>
      </c>
      <c r="F81" s="69"/>
      <c r="G81" s="154" t="s">
        <v>95</v>
      </c>
      <c r="H81" s="154"/>
      <c r="I81" s="154"/>
      <c r="J81" s="69"/>
      <c r="K81" s="154" t="s">
        <v>96</v>
      </c>
      <c r="L81" s="154"/>
      <c r="M81" s="154"/>
      <c r="N81" s="69"/>
      <c r="O81" s="154" t="s">
        <v>90</v>
      </c>
      <c r="P81" s="154"/>
      <c r="Q81" s="154"/>
      <c r="R81" s="69"/>
      <c r="S81" s="154" t="s">
        <v>91</v>
      </c>
      <c r="T81" s="154"/>
      <c r="U81" s="154"/>
      <c r="V81" s="154"/>
      <c r="W81" s="154"/>
      <c r="Y81" s="154" t="s">
        <v>93</v>
      </c>
      <c r="Z81" s="154"/>
      <c r="AA81" s="154"/>
      <c r="AB81" s="154"/>
      <c r="AC81" s="154"/>
      <c r="AD81" s="69"/>
      <c r="AE81" s="154" t="s">
        <v>94</v>
      </c>
      <c r="AF81" s="154"/>
      <c r="AG81" s="154"/>
      <c r="AH81" s="154"/>
      <c r="AI81" s="154"/>
      <c r="AJ81" s="69"/>
      <c r="AK81" s="154" t="s">
        <v>95</v>
      </c>
      <c r="AL81" s="154"/>
      <c r="AM81" s="154"/>
      <c r="AN81" s="69"/>
      <c r="AO81" s="154" t="s">
        <v>96</v>
      </c>
      <c r="AP81" s="154"/>
      <c r="AQ81" s="154"/>
      <c r="AR81" s="69"/>
      <c r="AS81" s="154" t="s">
        <v>90</v>
      </c>
      <c r="AT81" s="154"/>
      <c r="AU81" s="69"/>
      <c r="AV81" s="4" t="s">
        <v>91</v>
      </c>
    </row>
    <row r="82" spans="1:48" ht="21.75" customHeight="1" x14ac:dyDescent="0.2">
      <c r="A82" s="8" t="s">
        <v>185</v>
      </c>
      <c r="C82" s="72" t="s">
        <v>98</v>
      </c>
      <c r="E82" s="72" t="s">
        <v>99</v>
      </c>
      <c r="G82" s="162" t="s">
        <v>100</v>
      </c>
      <c r="H82" s="162"/>
      <c r="I82" s="162"/>
      <c r="K82" s="163">
        <v>42556000</v>
      </c>
      <c r="L82" s="163"/>
      <c r="M82" s="163"/>
      <c r="O82" s="163">
        <v>400</v>
      </c>
      <c r="P82" s="163"/>
      <c r="Q82" s="163"/>
      <c r="S82" s="162" t="s">
        <v>116</v>
      </c>
      <c r="T82" s="162"/>
      <c r="U82" s="162"/>
      <c r="V82" s="162"/>
      <c r="W82" s="162"/>
      <c r="Y82" s="162" t="s">
        <v>98</v>
      </c>
      <c r="Z82" s="162"/>
      <c r="AA82" s="162"/>
      <c r="AB82" s="162"/>
      <c r="AC82" s="162"/>
      <c r="AE82" s="162" t="s">
        <v>100</v>
      </c>
      <c r="AF82" s="162"/>
      <c r="AG82" s="162"/>
      <c r="AH82" s="162"/>
      <c r="AI82" s="162"/>
      <c r="AK82" s="162" t="s">
        <v>100</v>
      </c>
      <c r="AL82" s="162"/>
      <c r="AM82" s="162"/>
      <c r="AO82" s="163">
        <v>0</v>
      </c>
      <c r="AP82" s="163"/>
      <c r="AQ82" s="163"/>
      <c r="AS82" s="163">
        <v>0</v>
      </c>
      <c r="AT82" s="163"/>
      <c r="AV82" s="72" t="s">
        <v>100</v>
      </c>
    </row>
    <row r="83" spans="1:48" ht="21.75" customHeight="1" x14ac:dyDescent="0.2">
      <c r="A83" s="8" t="s">
        <v>186</v>
      </c>
      <c r="C83" s="72" t="s">
        <v>98</v>
      </c>
      <c r="E83" s="72" t="s">
        <v>99</v>
      </c>
      <c r="G83" s="157" t="s">
        <v>100</v>
      </c>
      <c r="H83" s="157"/>
      <c r="I83" s="157"/>
      <c r="K83" s="161">
        <v>26256000</v>
      </c>
      <c r="L83" s="161"/>
      <c r="M83" s="161"/>
      <c r="O83" s="161">
        <v>2600</v>
      </c>
      <c r="P83" s="161"/>
      <c r="Q83" s="161"/>
      <c r="S83" s="157" t="s">
        <v>118</v>
      </c>
      <c r="T83" s="157"/>
      <c r="U83" s="157"/>
      <c r="V83" s="157"/>
      <c r="W83" s="157"/>
      <c r="Y83" s="157" t="s">
        <v>98</v>
      </c>
      <c r="Z83" s="157"/>
      <c r="AA83" s="157"/>
      <c r="AB83" s="157"/>
      <c r="AC83" s="157"/>
      <c r="AE83" s="157" t="s">
        <v>100</v>
      </c>
      <c r="AF83" s="157"/>
      <c r="AG83" s="157"/>
      <c r="AH83" s="157"/>
      <c r="AI83" s="157"/>
      <c r="AK83" s="157" t="s">
        <v>100</v>
      </c>
      <c r="AL83" s="157"/>
      <c r="AM83" s="157"/>
      <c r="AO83" s="161">
        <v>0</v>
      </c>
      <c r="AP83" s="161"/>
      <c r="AQ83" s="161"/>
      <c r="AS83" s="161">
        <v>0</v>
      </c>
      <c r="AT83" s="161"/>
      <c r="AV83" s="72" t="s">
        <v>100</v>
      </c>
    </row>
    <row r="84" spans="1:48" ht="21.75" customHeight="1" x14ac:dyDescent="0.2">
      <c r="A84" s="8" t="s">
        <v>187</v>
      </c>
      <c r="C84" s="72" t="s">
        <v>98</v>
      </c>
      <c r="E84" s="72" t="s">
        <v>99</v>
      </c>
      <c r="G84" s="157" t="s">
        <v>100</v>
      </c>
      <c r="H84" s="157"/>
      <c r="I84" s="157"/>
      <c r="K84" s="161">
        <v>180000</v>
      </c>
      <c r="L84" s="161"/>
      <c r="M84" s="161"/>
      <c r="O84" s="161">
        <v>1100</v>
      </c>
      <c r="P84" s="161"/>
      <c r="Q84" s="161"/>
      <c r="S84" s="157" t="s">
        <v>188</v>
      </c>
      <c r="T84" s="157"/>
      <c r="U84" s="157"/>
      <c r="V84" s="157"/>
      <c r="W84" s="157"/>
      <c r="Y84" s="157" t="s">
        <v>98</v>
      </c>
      <c r="Z84" s="157"/>
      <c r="AA84" s="157"/>
      <c r="AB84" s="157"/>
      <c r="AC84" s="157"/>
      <c r="AE84" s="157" t="s">
        <v>100</v>
      </c>
      <c r="AF84" s="157"/>
      <c r="AG84" s="157"/>
      <c r="AH84" s="157"/>
      <c r="AI84" s="157"/>
      <c r="AK84" s="157" t="s">
        <v>100</v>
      </c>
      <c r="AL84" s="157"/>
      <c r="AM84" s="157"/>
      <c r="AO84" s="161">
        <v>0</v>
      </c>
      <c r="AP84" s="161"/>
      <c r="AQ84" s="161"/>
      <c r="AS84" s="161">
        <v>0</v>
      </c>
      <c r="AT84" s="161"/>
      <c r="AV84" s="72" t="s">
        <v>100</v>
      </c>
    </row>
    <row r="85" spans="1:48" ht="21.75" customHeight="1" x14ac:dyDescent="0.2">
      <c r="A85" s="8" t="s">
        <v>189</v>
      </c>
      <c r="C85" s="72" t="s">
        <v>98</v>
      </c>
      <c r="E85" s="72" t="s">
        <v>99</v>
      </c>
      <c r="G85" s="157" t="s">
        <v>100</v>
      </c>
      <c r="H85" s="157"/>
      <c r="I85" s="157"/>
      <c r="K85" s="161">
        <v>5501000</v>
      </c>
      <c r="L85" s="161"/>
      <c r="M85" s="161"/>
      <c r="O85" s="161">
        <v>3500</v>
      </c>
      <c r="P85" s="161"/>
      <c r="Q85" s="161"/>
      <c r="S85" s="157" t="s">
        <v>143</v>
      </c>
      <c r="T85" s="157"/>
      <c r="U85" s="157"/>
      <c r="V85" s="157"/>
      <c r="W85" s="157"/>
      <c r="Y85" s="157" t="s">
        <v>98</v>
      </c>
      <c r="Z85" s="157"/>
      <c r="AA85" s="157"/>
      <c r="AB85" s="157"/>
      <c r="AC85" s="157"/>
      <c r="AE85" s="157" t="s">
        <v>99</v>
      </c>
      <c r="AF85" s="157"/>
      <c r="AG85" s="157"/>
      <c r="AH85" s="157"/>
      <c r="AI85" s="157"/>
      <c r="AK85" s="157" t="s">
        <v>100</v>
      </c>
      <c r="AL85" s="157"/>
      <c r="AM85" s="157"/>
      <c r="AO85" s="161">
        <v>5501000</v>
      </c>
      <c r="AP85" s="161"/>
      <c r="AQ85" s="161"/>
      <c r="AS85" s="161">
        <v>3500</v>
      </c>
      <c r="AT85" s="161"/>
      <c r="AV85" s="72" t="s">
        <v>143</v>
      </c>
    </row>
    <row r="86" spans="1:48" ht="21.75" customHeight="1" x14ac:dyDescent="0.2">
      <c r="A86" s="8" t="s">
        <v>190</v>
      </c>
      <c r="C86" s="72" t="s">
        <v>98</v>
      </c>
      <c r="E86" s="72" t="s">
        <v>99</v>
      </c>
      <c r="G86" s="157" t="s">
        <v>100</v>
      </c>
      <c r="H86" s="157"/>
      <c r="I86" s="157"/>
      <c r="K86" s="161">
        <v>10129000</v>
      </c>
      <c r="L86" s="161"/>
      <c r="M86" s="161"/>
      <c r="O86" s="161">
        <v>3250</v>
      </c>
      <c r="P86" s="161"/>
      <c r="Q86" s="161"/>
      <c r="S86" s="157" t="s">
        <v>101</v>
      </c>
      <c r="T86" s="157"/>
      <c r="U86" s="157"/>
      <c r="V86" s="157"/>
      <c r="W86" s="157"/>
      <c r="Y86" s="157" t="s">
        <v>98</v>
      </c>
      <c r="Z86" s="157"/>
      <c r="AA86" s="157"/>
      <c r="AB86" s="157"/>
      <c r="AC86" s="157"/>
      <c r="AE86" s="157" t="s">
        <v>99</v>
      </c>
      <c r="AF86" s="157"/>
      <c r="AG86" s="157"/>
      <c r="AH86" s="157"/>
      <c r="AI86" s="157"/>
      <c r="AK86" s="157" t="s">
        <v>100</v>
      </c>
      <c r="AL86" s="157"/>
      <c r="AM86" s="157"/>
      <c r="AO86" s="161">
        <v>21602000</v>
      </c>
      <c r="AP86" s="161"/>
      <c r="AQ86" s="161"/>
      <c r="AS86" s="161">
        <v>3250</v>
      </c>
      <c r="AT86" s="161"/>
      <c r="AV86" s="72" t="s">
        <v>101</v>
      </c>
    </row>
    <row r="87" spans="1:48" ht="21.75" customHeight="1" x14ac:dyDescent="0.2">
      <c r="A87" s="8" t="s">
        <v>191</v>
      </c>
      <c r="C87" s="72" t="s">
        <v>98</v>
      </c>
      <c r="E87" s="72" t="s">
        <v>99</v>
      </c>
      <c r="G87" s="157" t="s">
        <v>100</v>
      </c>
      <c r="H87" s="157"/>
      <c r="I87" s="157"/>
      <c r="K87" s="161">
        <v>7027000</v>
      </c>
      <c r="L87" s="161"/>
      <c r="M87" s="161"/>
      <c r="O87" s="161">
        <v>1150</v>
      </c>
      <c r="P87" s="161"/>
      <c r="Q87" s="161"/>
      <c r="S87" s="157" t="s">
        <v>153</v>
      </c>
      <c r="T87" s="157"/>
      <c r="U87" s="157"/>
      <c r="V87" s="157"/>
      <c r="W87" s="157"/>
      <c r="Y87" s="157" t="s">
        <v>98</v>
      </c>
      <c r="Z87" s="157"/>
      <c r="AA87" s="157"/>
      <c r="AB87" s="157"/>
      <c r="AC87" s="157"/>
      <c r="AE87" s="157" t="s">
        <v>99</v>
      </c>
      <c r="AF87" s="157"/>
      <c r="AG87" s="157"/>
      <c r="AH87" s="157"/>
      <c r="AI87" s="157"/>
      <c r="AK87" s="157" t="s">
        <v>100</v>
      </c>
      <c r="AL87" s="157"/>
      <c r="AM87" s="157"/>
      <c r="AO87" s="161">
        <v>7027000</v>
      </c>
      <c r="AP87" s="161"/>
      <c r="AQ87" s="161"/>
      <c r="AS87" s="161">
        <v>1150</v>
      </c>
      <c r="AT87" s="161"/>
      <c r="AV87" s="72" t="s">
        <v>153</v>
      </c>
    </row>
    <row r="88" spans="1:48" ht="21.75" customHeight="1" x14ac:dyDescent="0.2">
      <c r="A88" s="8" t="s">
        <v>192</v>
      </c>
      <c r="C88" s="72" t="s">
        <v>98</v>
      </c>
      <c r="E88" s="72" t="s">
        <v>99</v>
      </c>
      <c r="G88" s="157" t="s">
        <v>100</v>
      </c>
      <c r="H88" s="157"/>
      <c r="I88" s="157"/>
      <c r="K88" s="161">
        <v>100000</v>
      </c>
      <c r="L88" s="161"/>
      <c r="M88" s="161"/>
      <c r="O88" s="161">
        <v>700</v>
      </c>
      <c r="P88" s="161"/>
      <c r="Q88" s="161"/>
      <c r="S88" s="157" t="s">
        <v>139</v>
      </c>
      <c r="T88" s="157"/>
      <c r="U88" s="157"/>
      <c r="V88" s="157"/>
      <c r="W88" s="157"/>
      <c r="Y88" s="157" t="s">
        <v>98</v>
      </c>
      <c r="Z88" s="157"/>
      <c r="AA88" s="157"/>
      <c r="AB88" s="157"/>
      <c r="AC88" s="157"/>
      <c r="AE88" s="157" t="s">
        <v>100</v>
      </c>
      <c r="AF88" s="157"/>
      <c r="AG88" s="157"/>
      <c r="AH88" s="157"/>
      <c r="AI88" s="157"/>
      <c r="AK88" s="157" t="s">
        <v>100</v>
      </c>
      <c r="AL88" s="157"/>
      <c r="AM88" s="157"/>
      <c r="AO88" s="161">
        <v>0</v>
      </c>
      <c r="AP88" s="161"/>
      <c r="AQ88" s="161"/>
      <c r="AS88" s="161">
        <v>0</v>
      </c>
      <c r="AT88" s="161"/>
      <c r="AV88" s="72" t="s">
        <v>100</v>
      </c>
    </row>
    <row r="89" spans="1:48" ht="21.75" customHeight="1" x14ac:dyDescent="0.2">
      <c r="A89" s="8" t="s">
        <v>193</v>
      </c>
      <c r="C89" s="72" t="s">
        <v>98</v>
      </c>
      <c r="E89" s="72" t="s">
        <v>99</v>
      </c>
      <c r="G89" s="157" t="s">
        <v>100</v>
      </c>
      <c r="H89" s="157"/>
      <c r="I89" s="157"/>
      <c r="K89" s="161">
        <v>16308000</v>
      </c>
      <c r="L89" s="161"/>
      <c r="M89" s="161"/>
      <c r="O89" s="161">
        <v>2200</v>
      </c>
      <c r="P89" s="161"/>
      <c r="Q89" s="161"/>
      <c r="S89" s="157" t="s">
        <v>107</v>
      </c>
      <c r="T89" s="157"/>
      <c r="U89" s="157"/>
      <c r="V89" s="157"/>
      <c r="W89" s="157"/>
      <c r="Y89" s="157" t="s">
        <v>98</v>
      </c>
      <c r="Z89" s="157"/>
      <c r="AA89" s="157"/>
      <c r="AB89" s="157"/>
      <c r="AC89" s="157"/>
      <c r="AE89" s="157" t="s">
        <v>99</v>
      </c>
      <c r="AF89" s="157"/>
      <c r="AG89" s="157"/>
      <c r="AH89" s="157"/>
      <c r="AI89" s="157"/>
      <c r="AK89" s="157" t="s">
        <v>100</v>
      </c>
      <c r="AL89" s="157"/>
      <c r="AM89" s="157"/>
      <c r="AO89" s="161">
        <v>16308000</v>
      </c>
      <c r="AP89" s="161"/>
      <c r="AQ89" s="161"/>
      <c r="AS89" s="161">
        <v>2200</v>
      </c>
      <c r="AT89" s="161"/>
      <c r="AV89" s="72" t="s">
        <v>107</v>
      </c>
    </row>
    <row r="90" spans="1:48" ht="21.75" customHeight="1" x14ac:dyDescent="0.2">
      <c r="A90" s="8" t="s">
        <v>194</v>
      </c>
      <c r="C90" s="72" t="s">
        <v>98</v>
      </c>
      <c r="E90" s="72" t="s">
        <v>99</v>
      </c>
      <c r="G90" s="157" t="s">
        <v>100</v>
      </c>
      <c r="H90" s="157"/>
      <c r="I90" s="157"/>
      <c r="K90" s="161">
        <v>34747000</v>
      </c>
      <c r="L90" s="161"/>
      <c r="M90" s="161"/>
      <c r="O90" s="161">
        <v>1150</v>
      </c>
      <c r="P90" s="161"/>
      <c r="Q90" s="161"/>
      <c r="S90" s="157" t="s">
        <v>137</v>
      </c>
      <c r="T90" s="157"/>
      <c r="U90" s="157"/>
      <c r="V90" s="157"/>
      <c r="W90" s="157"/>
      <c r="Y90" s="157" t="s">
        <v>98</v>
      </c>
      <c r="Z90" s="157"/>
      <c r="AA90" s="157"/>
      <c r="AB90" s="157"/>
      <c r="AC90" s="157"/>
      <c r="AE90" s="157" t="s">
        <v>99</v>
      </c>
      <c r="AF90" s="157"/>
      <c r="AG90" s="157"/>
      <c r="AH90" s="157"/>
      <c r="AI90" s="157"/>
      <c r="AK90" s="157" t="s">
        <v>100</v>
      </c>
      <c r="AL90" s="157"/>
      <c r="AM90" s="157"/>
      <c r="AO90" s="161">
        <v>46649000</v>
      </c>
      <c r="AP90" s="161"/>
      <c r="AQ90" s="161"/>
      <c r="AS90" s="161">
        <v>1150</v>
      </c>
      <c r="AT90" s="161"/>
      <c r="AV90" s="72" t="s">
        <v>137</v>
      </c>
    </row>
    <row r="91" spans="1:48" ht="21.75" customHeight="1" x14ac:dyDescent="0.2">
      <c r="A91" s="8" t="s">
        <v>195</v>
      </c>
      <c r="C91" s="72" t="s">
        <v>98</v>
      </c>
      <c r="E91" s="72" t="s">
        <v>99</v>
      </c>
      <c r="G91" s="157" t="s">
        <v>100</v>
      </c>
      <c r="H91" s="157"/>
      <c r="I91" s="157"/>
      <c r="K91" s="161">
        <v>4023000</v>
      </c>
      <c r="L91" s="161"/>
      <c r="M91" s="161"/>
      <c r="O91" s="161">
        <v>2600</v>
      </c>
      <c r="P91" s="161"/>
      <c r="Q91" s="161"/>
      <c r="S91" s="157" t="s">
        <v>107</v>
      </c>
      <c r="T91" s="157"/>
      <c r="U91" s="157"/>
      <c r="V91" s="157"/>
      <c r="W91" s="157"/>
      <c r="Y91" s="157" t="s">
        <v>98</v>
      </c>
      <c r="Z91" s="157"/>
      <c r="AA91" s="157"/>
      <c r="AB91" s="157"/>
      <c r="AC91" s="157"/>
      <c r="AE91" s="157" t="s">
        <v>99</v>
      </c>
      <c r="AF91" s="157"/>
      <c r="AG91" s="157"/>
      <c r="AH91" s="157"/>
      <c r="AI91" s="157"/>
      <c r="AK91" s="157" t="s">
        <v>100</v>
      </c>
      <c r="AL91" s="157"/>
      <c r="AM91" s="157"/>
      <c r="AO91" s="161">
        <v>4023000</v>
      </c>
      <c r="AP91" s="161"/>
      <c r="AQ91" s="161"/>
      <c r="AS91" s="161">
        <v>2600</v>
      </c>
      <c r="AT91" s="161"/>
      <c r="AV91" s="72" t="s">
        <v>107</v>
      </c>
    </row>
    <row r="92" spans="1:48" ht="21.75" customHeight="1" x14ac:dyDescent="0.2">
      <c r="A92" s="8" t="s">
        <v>196</v>
      </c>
      <c r="C92" s="72" t="s">
        <v>98</v>
      </c>
      <c r="E92" s="72" t="s">
        <v>99</v>
      </c>
      <c r="G92" s="157" t="s">
        <v>100</v>
      </c>
      <c r="H92" s="157"/>
      <c r="I92" s="157"/>
      <c r="K92" s="161">
        <v>7015000</v>
      </c>
      <c r="L92" s="161"/>
      <c r="M92" s="161"/>
      <c r="O92" s="161">
        <v>850</v>
      </c>
      <c r="P92" s="161"/>
      <c r="Q92" s="161"/>
      <c r="S92" s="157" t="s">
        <v>143</v>
      </c>
      <c r="T92" s="157"/>
      <c r="U92" s="157"/>
      <c r="V92" s="157"/>
      <c r="W92" s="157"/>
      <c r="Y92" s="157" t="s">
        <v>98</v>
      </c>
      <c r="Z92" s="157"/>
      <c r="AA92" s="157"/>
      <c r="AB92" s="157"/>
      <c r="AC92" s="157"/>
      <c r="AE92" s="157" t="s">
        <v>99</v>
      </c>
      <c r="AF92" s="157"/>
      <c r="AG92" s="157"/>
      <c r="AH92" s="157"/>
      <c r="AI92" s="157"/>
      <c r="AK92" s="157" t="s">
        <v>100</v>
      </c>
      <c r="AL92" s="157"/>
      <c r="AM92" s="157"/>
      <c r="AO92" s="161">
        <v>7015000</v>
      </c>
      <c r="AP92" s="161"/>
      <c r="AQ92" s="161"/>
      <c r="AS92" s="161">
        <v>850</v>
      </c>
      <c r="AT92" s="161"/>
      <c r="AV92" s="72" t="s">
        <v>143</v>
      </c>
    </row>
    <row r="93" spans="1:48" ht="21.75" customHeight="1" x14ac:dyDescent="0.2">
      <c r="A93" s="8" t="s">
        <v>197</v>
      </c>
      <c r="C93" s="72" t="s">
        <v>98</v>
      </c>
      <c r="E93" s="72" t="s">
        <v>99</v>
      </c>
      <c r="G93" s="157" t="s">
        <v>100</v>
      </c>
      <c r="H93" s="157"/>
      <c r="I93" s="157"/>
      <c r="K93" s="161">
        <v>43811000</v>
      </c>
      <c r="L93" s="161"/>
      <c r="M93" s="161"/>
      <c r="O93" s="161">
        <v>400</v>
      </c>
      <c r="P93" s="161"/>
      <c r="Q93" s="161"/>
      <c r="S93" s="157" t="s">
        <v>107</v>
      </c>
      <c r="T93" s="157"/>
      <c r="U93" s="157"/>
      <c r="V93" s="157"/>
      <c r="W93" s="157"/>
      <c r="Y93" s="157" t="s">
        <v>98</v>
      </c>
      <c r="Z93" s="157"/>
      <c r="AA93" s="157"/>
      <c r="AB93" s="157"/>
      <c r="AC93" s="157"/>
      <c r="AE93" s="157" t="s">
        <v>99</v>
      </c>
      <c r="AF93" s="157"/>
      <c r="AG93" s="157"/>
      <c r="AH93" s="157"/>
      <c r="AI93" s="157"/>
      <c r="AK93" s="157" t="s">
        <v>100</v>
      </c>
      <c r="AL93" s="157"/>
      <c r="AM93" s="157"/>
      <c r="AO93" s="161">
        <v>64822000</v>
      </c>
      <c r="AP93" s="161"/>
      <c r="AQ93" s="161"/>
      <c r="AS93" s="161">
        <v>400</v>
      </c>
      <c r="AT93" s="161"/>
      <c r="AV93" s="72" t="s">
        <v>107</v>
      </c>
    </row>
    <row r="94" spans="1:48" ht="21.75" customHeight="1" x14ac:dyDescent="0.2">
      <c r="A94" s="8" t="s">
        <v>198</v>
      </c>
      <c r="C94" s="72" t="s">
        <v>98</v>
      </c>
      <c r="E94" s="72" t="s">
        <v>99</v>
      </c>
      <c r="G94" s="157" t="s">
        <v>100</v>
      </c>
      <c r="H94" s="157"/>
      <c r="I94" s="157"/>
      <c r="K94" s="161">
        <v>1286000</v>
      </c>
      <c r="L94" s="161"/>
      <c r="M94" s="161"/>
      <c r="O94" s="161">
        <v>1900</v>
      </c>
      <c r="P94" s="161"/>
      <c r="Q94" s="161"/>
      <c r="S94" s="157" t="s">
        <v>118</v>
      </c>
      <c r="T94" s="157"/>
      <c r="U94" s="157"/>
      <c r="V94" s="157"/>
      <c r="W94" s="157"/>
      <c r="Y94" s="157" t="s">
        <v>98</v>
      </c>
      <c r="Z94" s="157"/>
      <c r="AA94" s="157"/>
      <c r="AB94" s="157"/>
      <c r="AC94" s="157"/>
      <c r="AE94" s="157" t="s">
        <v>100</v>
      </c>
      <c r="AF94" s="157"/>
      <c r="AG94" s="157"/>
      <c r="AH94" s="157"/>
      <c r="AI94" s="157"/>
      <c r="AK94" s="157" t="s">
        <v>100</v>
      </c>
      <c r="AL94" s="157"/>
      <c r="AM94" s="157"/>
      <c r="AO94" s="161">
        <v>0</v>
      </c>
      <c r="AP94" s="161"/>
      <c r="AQ94" s="161"/>
      <c r="AS94" s="161">
        <v>0</v>
      </c>
      <c r="AT94" s="161"/>
      <c r="AV94" s="72" t="s">
        <v>100</v>
      </c>
    </row>
    <row r="95" spans="1:48" ht="21.75" customHeight="1" x14ac:dyDescent="0.2">
      <c r="A95" s="8" t="s">
        <v>199</v>
      </c>
      <c r="C95" s="72" t="s">
        <v>98</v>
      </c>
      <c r="E95" s="72" t="s">
        <v>99</v>
      </c>
      <c r="G95" s="157" t="s">
        <v>100</v>
      </c>
      <c r="H95" s="157"/>
      <c r="I95" s="157"/>
      <c r="K95" s="161">
        <v>64467000</v>
      </c>
      <c r="L95" s="161"/>
      <c r="M95" s="161"/>
      <c r="O95" s="161">
        <v>2400</v>
      </c>
      <c r="P95" s="161"/>
      <c r="Q95" s="161"/>
      <c r="S95" s="157" t="s">
        <v>118</v>
      </c>
      <c r="T95" s="157"/>
      <c r="U95" s="157"/>
      <c r="V95" s="157"/>
      <c r="W95" s="157"/>
      <c r="Y95" s="157" t="s">
        <v>98</v>
      </c>
      <c r="Z95" s="157"/>
      <c r="AA95" s="157"/>
      <c r="AB95" s="157"/>
      <c r="AC95" s="157"/>
      <c r="AE95" s="157" t="s">
        <v>100</v>
      </c>
      <c r="AF95" s="157"/>
      <c r="AG95" s="157"/>
      <c r="AH95" s="157"/>
      <c r="AI95" s="157"/>
      <c r="AK95" s="157" t="s">
        <v>100</v>
      </c>
      <c r="AL95" s="157"/>
      <c r="AM95" s="157"/>
      <c r="AO95" s="161">
        <v>0</v>
      </c>
      <c r="AP95" s="161"/>
      <c r="AQ95" s="161"/>
      <c r="AS95" s="161">
        <v>0</v>
      </c>
      <c r="AT95" s="161"/>
      <c r="AV95" s="72" t="s">
        <v>100</v>
      </c>
    </row>
    <row r="96" spans="1:48" ht="21.75" customHeight="1" x14ac:dyDescent="0.2">
      <c r="A96" s="8" t="s">
        <v>200</v>
      </c>
      <c r="C96" s="72" t="s">
        <v>98</v>
      </c>
      <c r="E96" s="72" t="s">
        <v>99</v>
      </c>
      <c r="G96" s="157" t="s">
        <v>100</v>
      </c>
      <c r="H96" s="157"/>
      <c r="I96" s="157"/>
      <c r="K96" s="161">
        <v>1000</v>
      </c>
      <c r="L96" s="161"/>
      <c r="M96" s="161"/>
      <c r="O96" s="161">
        <v>1900</v>
      </c>
      <c r="P96" s="161"/>
      <c r="Q96" s="161"/>
      <c r="S96" s="157" t="s">
        <v>163</v>
      </c>
      <c r="T96" s="157"/>
      <c r="U96" s="157"/>
      <c r="V96" s="157"/>
      <c r="W96" s="157"/>
      <c r="Y96" s="157" t="s">
        <v>98</v>
      </c>
      <c r="Z96" s="157"/>
      <c r="AA96" s="157"/>
      <c r="AB96" s="157"/>
      <c r="AC96" s="157"/>
      <c r="AE96" s="157" t="s">
        <v>100</v>
      </c>
      <c r="AF96" s="157"/>
      <c r="AG96" s="157"/>
      <c r="AH96" s="157"/>
      <c r="AI96" s="157"/>
      <c r="AK96" s="157" t="s">
        <v>100</v>
      </c>
      <c r="AL96" s="157"/>
      <c r="AM96" s="157"/>
      <c r="AO96" s="161">
        <v>0</v>
      </c>
      <c r="AP96" s="161"/>
      <c r="AQ96" s="161"/>
      <c r="AS96" s="161">
        <v>0</v>
      </c>
      <c r="AT96" s="161"/>
      <c r="AV96" s="72" t="s">
        <v>100</v>
      </c>
    </row>
    <row r="97" spans="1:48" ht="21.75" customHeight="1" x14ac:dyDescent="0.2">
      <c r="A97" s="8" t="s">
        <v>201</v>
      </c>
      <c r="C97" s="72" t="s">
        <v>98</v>
      </c>
      <c r="E97" s="72" t="s">
        <v>99</v>
      </c>
      <c r="G97" s="157" t="s">
        <v>100</v>
      </c>
      <c r="H97" s="157"/>
      <c r="I97" s="157"/>
      <c r="K97" s="161">
        <v>100000</v>
      </c>
      <c r="L97" s="161"/>
      <c r="M97" s="161"/>
      <c r="O97" s="161">
        <v>6500</v>
      </c>
      <c r="P97" s="161"/>
      <c r="Q97" s="161"/>
      <c r="S97" s="157" t="s">
        <v>163</v>
      </c>
      <c r="T97" s="157"/>
      <c r="U97" s="157"/>
      <c r="V97" s="157"/>
      <c r="W97" s="157"/>
      <c r="Y97" s="157" t="s">
        <v>98</v>
      </c>
      <c r="Z97" s="157"/>
      <c r="AA97" s="157"/>
      <c r="AB97" s="157"/>
      <c r="AC97" s="157"/>
      <c r="AE97" s="157" t="s">
        <v>100</v>
      </c>
      <c r="AF97" s="157"/>
      <c r="AG97" s="157"/>
      <c r="AH97" s="157"/>
      <c r="AI97" s="157"/>
      <c r="AK97" s="157" t="s">
        <v>100</v>
      </c>
      <c r="AL97" s="157"/>
      <c r="AM97" s="157"/>
      <c r="AO97" s="161">
        <v>0</v>
      </c>
      <c r="AP97" s="161"/>
      <c r="AQ97" s="161"/>
      <c r="AS97" s="161">
        <v>0</v>
      </c>
      <c r="AT97" s="161"/>
      <c r="AV97" s="72" t="s">
        <v>100</v>
      </c>
    </row>
    <row r="98" spans="1:48" ht="21.75" customHeight="1" x14ac:dyDescent="0.2">
      <c r="A98" s="8" t="s">
        <v>202</v>
      </c>
      <c r="C98" s="72" t="s">
        <v>98</v>
      </c>
      <c r="E98" s="72" t="s">
        <v>99</v>
      </c>
      <c r="G98" s="157" t="s">
        <v>100</v>
      </c>
      <c r="H98" s="157"/>
      <c r="I98" s="157"/>
      <c r="K98" s="161">
        <v>320000</v>
      </c>
      <c r="L98" s="161"/>
      <c r="M98" s="161"/>
      <c r="O98" s="161">
        <v>3250</v>
      </c>
      <c r="P98" s="161"/>
      <c r="Q98" s="161"/>
      <c r="S98" s="157" t="s">
        <v>110</v>
      </c>
      <c r="T98" s="157"/>
      <c r="U98" s="157"/>
      <c r="V98" s="157"/>
      <c r="W98" s="157"/>
      <c r="Y98" s="157" t="s">
        <v>98</v>
      </c>
      <c r="Z98" s="157"/>
      <c r="AA98" s="157"/>
      <c r="AB98" s="157"/>
      <c r="AC98" s="157"/>
      <c r="AE98" s="157" t="s">
        <v>99</v>
      </c>
      <c r="AF98" s="157"/>
      <c r="AG98" s="157"/>
      <c r="AH98" s="157"/>
      <c r="AI98" s="157"/>
      <c r="AK98" s="157" t="s">
        <v>100</v>
      </c>
      <c r="AL98" s="157"/>
      <c r="AM98" s="157"/>
      <c r="AO98" s="161">
        <v>320000</v>
      </c>
      <c r="AP98" s="161"/>
      <c r="AQ98" s="161"/>
      <c r="AS98" s="161">
        <v>3250</v>
      </c>
      <c r="AT98" s="161"/>
      <c r="AV98" s="72" t="s">
        <v>110</v>
      </c>
    </row>
    <row r="99" spans="1:48" ht="21.75" customHeight="1" x14ac:dyDescent="0.2">
      <c r="A99" s="8" t="s">
        <v>203</v>
      </c>
      <c r="C99" s="72" t="s">
        <v>98</v>
      </c>
      <c r="E99" s="72" t="s">
        <v>99</v>
      </c>
      <c r="G99" s="157" t="s">
        <v>100</v>
      </c>
      <c r="H99" s="157"/>
      <c r="I99" s="157"/>
      <c r="K99" s="161">
        <v>20077000</v>
      </c>
      <c r="L99" s="161"/>
      <c r="M99" s="161"/>
      <c r="O99" s="161">
        <v>2200</v>
      </c>
      <c r="P99" s="161"/>
      <c r="Q99" s="161"/>
      <c r="S99" s="157" t="s">
        <v>118</v>
      </c>
      <c r="T99" s="157"/>
      <c r="U99" s="157"/>
      <c r="V99" s="157"/>
      <c r="W99" s="157"/>
      <c r="Y99" s="157" t="s">
        <v>98</v>
      </c>
      <c r="Z99" s="157"/>
      <c r="AA99" s="157"/>
      <c r="AB99" s="157"/>
      <c r="AC99" s="157"/>
      <c r="AE99" s="157" t="s">
        <v>100</v>
      </c>
      <c r="AF99" s="157"/>
      <c r="AG99" s="157"/>
      <c r="AH99" s="157"/>
      <c r="AI99" s="157"/>
      <c r="AK99" s="157" t="s">
        <v>100</v>
      </c>
      <c r="AL99" s="157"/>
      <c r="AM99" s="157"/>
      <c r="AO99" s="161">
        <v>0</v>
      </c>
      <c r="AP99" s="161"/>
      <c r="AQ99" s="161"/>
      <c r="AS99" s="161">
        <v>0</v>
      </c>
      <c r="AT99" s="161"/>
      <c r="AV99" s="72" t="s">
        <v>100</v>
      </c>
    </row>
    <row r="100" spans="1:48" ht="21.75" customHeight="1" x14ac:dyDescent="0.2">
      <c r="A100" s="8" t="s">
        <v>204</v>
      </c>
      <c r="C100" s="72" t="s">
        <v>98</v>
      </c>
      <c r="E100" s="72" t="s">
        <v>99</v>
      </c>
      <c r="G100" s="157" t="s">
        <v>100</v>
      </c>
      <c r="H100" s="157"/>
      <c r="I100" s="157"/>
      <c r="K100" s="161">
        <v>10000000</v>
      </c>
      <c r="L100" s="161"/>
      <c r="M100" s="161"/>
      <c r="O100" s="161">
        <v>1350</v>
      </c>
      <c r="P100" s="161"/>
      <c r="Q100" s="161"/>
      <c r="S100" s="157" t="s">
        <v>137</v>
      </c>
      <c r="T100" s="157"/>
      <c r="U100" s="157"/>
      <c r="V100" s="157"/>
      <c r="W100" s="157"/>
      <c r="Y100" s="157" t="s">
        <v>98</v>
      </c>
      <c r="Z100" s="157"/>
      <c r="AA100" s="157"/>
      <c r="AB100" s="157"/>
      <c r="AC100" s="157"/>
      <c r="AE100" s="157" t="s">
        <v>99</v>
      </c>
      <c r="AF100" s="157"/>
      <c r="AG100" s="157"/>
      <c r="AH100" s="157"/>
      <c r="AI100" s="157"/>
      <c r="AK100" s="157" t="s">
        <v>100</v>
      </c>
      <c r="AL100" s="157"/>
      <c r="AM100" s="157"/>
      <c r="AO100" s="161">
        <v>36358000</v>
      </c>
      <c r="AP100" s="161"/>
      <c r="AQ100" s="161"/>
      <c r="AS100" s="161">
        <v>1350</v>
      </c>
      <c r="AT100" s="161"/>
      <c r="AV100" s="72" t="s">
        <v>137</v>
      </c>
    </row>
    <row r="101" spans="1:48" ht="21.75" customHeight="1" x14ac:dyDescent="0.2">
      <c r="A101" s="8" t="s">
        <v>205</v>
      </c>
      <c r="C101" s="72" t="s">
        <v>98</v>
      </c>
      <c r="E101" s="72" t="s">
        <v>99</v>
      </c>
      <c r="G101" s="157" t="s">
        <v>100</v>
      </c>
      <c r="H101" s="157"/>
      <c r="I101" s="157"/>
      <c r="K101" s="161">
        <v>1183000</v>
      </c>
      <c r="L101" s="161"/>
      <c r="M101" s="161"/>
      <c r="O101" s="161">
        <v>1050</v>
      </c>
      <c r="P101" s="161"/>
      <c r="Q101" s="161"/>
      <c r="S101" s="157" t="s">
        <v>143</v>
      </c>
      <c r="T101" s="157"/>
      <c r="U101" s="157"/>
      <c r="V101" s="157"/>
      <c r="W101" s="157"/>
      <c r="Y101" s="157" t="s">
        <v>98</v>
      </c>
      <c r="Z101" s="157"/>
      <c r="AA101" s="157"/>
      <c r="AB101" s="157"/>
      <c r="AC101" s="157"/>
      <c r="AE101" s="157" t="s">
        <v>99</v>
      </c>
      <c r="AF101" s="157"/>
      <c r="AG101" s="157"/>
      <c r="AH101" s="157"/>
      <c r="AI101" s="157"/>
      <c r="AK101" s="157" t="s">
        <v>100</v>
      </c>
      <c r="AL101" s="157"/>
      <c r="AM101" s="157"/>
      <c r="AO101" s="161">
        <v>1183000</v>
      </c>
      <c r="AP101" s="161"/>
      <c r="AQ101" s="161"/>
      <c r="AS101" s="161">
        <v>1050</v>
      </c>
      <c r="AT101" s="161"/>
      <c r="AV101" s="72" t="s">
        <v>143</v>
      </c>
    </row>
    <row r="102" spans="1:48" ht="21.75" customHeight="1" x14ac:dyDescent="0.2">
      <c r="A102" s="8" t="s">
        <v>206</v>
      </c>
      <c r="C102" s="72" t="s">
        <v>98</v>
      </c>
      <c r="E102" s="72" t="s">
        <v>99</v>
      </c>
      <c r="G102" s="157" t="s">
        <v>100</v>
      </c>
      <c r="H102" s="157"/>
      <c r="I102" s="157"/>
      <c r="K102" s="161">
        <v>620000</v>
      </c>
      <c r="L102" s="161"/>
      <c r="M102" s="161"/>
      <c r="O102" s="161">
        <v>2000</v>
      </c>
      <c r="P102" s="161"/>
      <c r="Q102" s="161"/>
      <c r="S102" s="157" t="s">
        <v>107</v>
      </c>
      <c r="T102" s="157"/>
      <c r="U102" s="157"/>
      <c r="V102" s="157"/>
      <c r="W102" s="157"/>
      <c r="Y102" s="157" t="s">
        <v>98</v>
      </c>
      <c r="Z102" s="157"/>
      <c r="AA102" s="157"/>
      <c r="AB102" s="157"/>
      <c r="AC102" s="157"/>
      <c r="AE102" s="157" t="s">
        <v>99</v>
      </c>
      <c r="AF102" s="157"/>
      <c r="AG102" s="157"/>
      <c r="AH102" s="157"/>
      <c r="AI102" s="157"/>
      <c r="AK102" s="157" t="s">
        <v>100</v>
      </c>
      <c r="AL102" s="157"/>
      <c r="AM102" s="157"/>
      <c r="AO102" s="161">
        <v>4991000</v>
      </c>
      <c r="AP102" s="161"/>
      <c r="AQ102" s="161"/>
      <c r="AS102" s="161">
        <v>2000</v>
      </c>
      <c r="AT102" s="161"/>
      <c r="AV102" s="72" t="s">
        <v>107</v>
      </c>
    </row>
    <row r="103" spans="1:48" ht="21.75" customHeight="1" x14ac:dyDescent="0.2">
      <c r="A103" s="8" t="s">
        <v>207</v>
      </c>
      <c r="C103" s="72" t="s">
        <v>98</v>
      </c>
      <c r="E103" s="72" t="s">
        <v>99</v>
      </c>
      <c r="G103" s="157" t="s">
        <v>100</v>
      </c>
      <c r="H103" s="157"/>
      <c r="I103" s="157"/>
      <c r="K103" s="161">
        <v>600000</v>
      </c>
      <c r="L103" s="161"/>
      <c r="M103" s="161"/>
      <c r="O103" s="161">
        <v>20000</v>
      </c>
      <c r="P103" s="161"/>
      <c r="Q103" s="161"/>
      <c r="S103" s="157" t="s">
        <v>116</v>
      </c>
      <c r="T103" s="157"/>
      <c r="U103" s="157"/>
      <c r="V103" s="157"/>
      <c r="W103" s="157"/>
      <c r="Y103" s="157" t="s">
        <v>98</v>
      </c>
      <c r="Z103" s="157"/>
      <c r="AA103" s="157"/>
      <c r="AB103" s="157"/>
      <c r="AC103" s="157"/>
      <c r="AE103" s="157" t="s">
        <v>100</v>
      </c>
      <c r="AF103" s="157"/>
      <c r="AG103" s="157"/>
      <c r="AH103" s="157"/>
      <c r="AI103" s="157"/>
      <c r="AK103" s="157" t="s">
        <v>100</v>
      </c>
      <c r="AL103" s="157"/>
      <c r="AM103" s="157"/>
      <c r="AO103" s="161">
        <v>0</v>
      </c>
      <c r="AP103" s="161"/>
      <c r="AQ103" s="161"/>
      <c r="AS103" s="161">
        <v>0</v>
      </c>
      <c r="AT103" s="161"/>
      <c r="AV103" s="72" t="s">
        <v>100</v>
      </c>
    </row>
    <row r="104" spans="1:48" ht="21.75" customHeight="1" x14ac:dyDescent="0.2">
      <c r="A104" s="8" t="s">
        <v>208</v>
      </c>
      <c r="C104" s="72" t="s">
        <v>98</v>
      </c>
      <c r="E104" s="72" t="s">
        <v>99</v>
      </c>
      <c r="G104" s="157" t="s">
        <v>100</v>
      </c>
      <c r="H104" s="157"/>
      <c r="I104" s="157"/>
      <c r="K104" s="161">
        <v>23980000</v>
      </c>
      <c r="L104" s="161"/>
      <c r="M104" s="161"/>
      <c r="O104" s="161">
        <v>2200</v>
      </c>
      <c r="P104" s="161"/>
      <c r="Q104" s="161"/>
      <c r="S104" s="157" t="s">
        <v>110</v>
      </c>
      <c r="T104" s="157"/>
      <c r="U104" s="157"/>
      <c r="V104" s="157"/>
      <c r="W104" s="157"/>
      <c r="Y104" s="157" t="s">
        <v>98</v>
      </c>
      <c r="Z104" s="157"/>
      <c r="AA104" s="157"/>
      <c r="AB104" s="157"/>
      <c r="AC104" s="157"/>
      <c r="AE104" s="157" t="s">
        <v>99</v>
      </c>
      <c r="AF104" s="157"/>
      <c r="AG104" s="157"/>
      <c r="AH104" s="157"/>
      <c r="AI104" s="157"/>
      <c r="AK104" s="157" t="s">
        <v>100</v>
      </c>
      <c r="AL104" s="157"/>
      <c r="AM104" s="157"/>
      <c r="AO104" s="161">
        <v>22801000</v>
      </c>
      <c r="AP104" s="161"/>
      <c r="AQ104" s="161"/>
      <c r="AS104" s="161">
        <v>2200</v>
      </c>
      <c r="AT104" s="161"/>
      <c r="AV104" s="72" t="s">
        <v>110</v>
      </c>
    </row>
    <row r="105" spans="1:48" ht="21.75" customHeight="1" x14ac:dyDescent="0.2">
      <c r="A105" s="8" t="s">
        <v>209</v>
      </c>
      <c r="C105" s="72" t="s">
        <v>98</v>
      </c>
      <c r="E105" s="72" t="s">
        <v>99</v>
      </c>
      <c r="G105" s="157" t="s">
        <v>100</v>
      </c>
      <c r="H105" s="157"/>
      <c r="I105" s="157"/>
      <c r="K105" s="161">
        <v>71538000</v>
      </c>
      <c r="L105" s="161"/>
      <c r="M105" s="161"/>
      <c r="O105" s="161">
        <v>3000</v>
      </c>
      <c r="P105" s="161"/>
      <c r="Q105" s="161"/>
      <c r="S105" s="157" t="s">
        <v>120</v>
      </c>
      <c r="T105" s="157"/>
      <c r="U105" s="157"/>
      <c r="V105" s="157"/>
      <c r="W105" s="157"/>
      <c r="Y105" s="157" t="s">
        <v>98</v>
      </c>
      <c r="Z105" s="157"/>
      <c r="AA105" s="157"/>
      <c r="AB105" s="157"/>
      <c r="AC105" s="157"/>
      <c r="AE105" s="157" t="s">
        <v>99</v>
      </c>
      <c r="AF105" s="157"/>
      <c r="AG105" s="157"/>
      <c r="AH105" s="157"/>
      <c r="AI105" s="157"/>
      <c r="AK105" s="157" t="s">
        <v>100</v>
      </c>
      <c r="AL105" s="157"/>
      <c r="AM105" s="157"/>
      <c r="AO105" s="161">
        <v>99670000</v>
      </c>
      <c r="AP105" s="161"/>
      <c r="AQ105" s="161"/>
      <c r="AS105" s="161">
        <v>3000</v>
      </c>
      <c r="AT105" s="161"/>
      <c r="AV105" s="72" t="s">
        <v>120</v>
      </c>
    </row>
    <row r="106" spans="1:48" ht="21.75" customHeight="1" x14ac:dyDescent="0.2">
      <c r="A106" s="8" t="s">
        <v>210</v>
      </c>
      <c r="C106" s="72" t="s">
        <v>98</v>
      </c>
      <c r="E106" s="72" t="s">
        <v>99</v>
      </c>
      <c r="G106" s="157" t="s">
        <v>100</v>
      </c>
      <c r="H106" s="157"/>
      <c r="I106" s="157"/>
      <c r="K106" s="161">
        <v>15945000</v>
      </c>
      <c r="L106" s="161"/>
      <c r="M106" s="161"/>
      <c r="O106" s="161">
        <v>2000</v>
      </c>
      <c r="P106" s="161"/>
      <c r="Q106" s="161"/>
      <c r="S106" s="157" t="s">
        <v>118</v>
      </c>
      <c r="T106" s="157"/>
      <c r="U106" s="157"/>
      <c r="V106" s="157"/>
      <c r="W106" s="157"/>
      <c r="Y106" s="157" t="s">
        <v>98</v>
      </c>
      <c r="Z106" s="157"/>
      <c r="AA106" s="157"/>
      <c r="AB106" s="157"/>
      <c r="AC106" s="157"/>
      <c r="AE106" s="157" t="s">
        <v>100</v>
      </c>
      <c r="AF106" s="157"/>
      <c r="AG106" s="157"/>
      <c r="AH106" s="157"/>
      <c r="AI106" s="157"/>
      <c r="AK106" s="157" t="s">
        <v>100</v>
      </c>
      <c r="AL106" s="157"/>
      <c r="AM106" s="157"/>
      <c r="AO106" s="161">
        <v>0</v>
      </c>
      <c r="AP106" s="161"/>
      <c r="AQ106" s="161"/>
      <c r="AS106" s="161">
        <v>0</v>
      </c>
      <c r="AT106" s="161"/>
      <c r="AV106" s="72" t="s">
        <v>100</v>
      </c>
    </row>
    <row r="107" spans="1:48" ht="21.75" customHeight="1" x14ac:dyDescent="0.2">
      <c r="A107" s="8" t="s">
        <v>211</v>
      </c>
      <c r="C107" s="72" t="s">
        <v>122</v>
      </c>
      <c r="E107" s="72" t="s">
        <v>99</v>
      </c>
      <c r="G107" s="157" t="s">
        <v>100</v>
      </c>
      <c r="H107" s="157"/>
      <c r="I107" s="157"/>
      <c r="K107" s="161">
        <v>11795000</v>
      </c>
      <c r="L107" s="161"/>
      <c r="M107" s="161"/>
      <c r="O107" s="161">
        <v>2200</v>
      </c>
      <c r="P107" s="161"/>
      <c r="Q107" s="161"/>
      <c r="S107" s="157" t="s">
        <v>163</v>
      </c>
      <c r="T107" s="157"/>
      <c r="U107" s="157"/>
      <c r="V107" s="157"/>
      <c r="W107" s="157"/>
      <c r="Y107" s="157" t="s">
        <v>122</v>
      </c>
      <c r="Z107" s="157"/>
      <c r="AA107" s="157"/>
      <c r="AB107" s="157"/>
      <c r="AC107" s="157"/>
      <c r="AE107" s="157" t="s">
        <v>100</v>
      </c>
      <c r="AF107" s="157"/>
      <c r="AG107" s="157"/>
      <c r="AH107" s="157"/>
      <c r="AI107" s="157"/>
      <c r="AK107" s="157" t="s">
        <v>100</v>
      </c>
      <c r="AL107" s="157"/>
      <c r="AM107" s="157"/>
      <c r="AO107" s="161">
        <v>0</v>
      </c>
      <c r="AP107" s="161"/>
      <c r="AQ107" s="161"/>
      <c r="AS107" s="161">
        <v>0</v>
      </c>
      <c r="AT107" s="161"/>
      <c r="AV107" s="72" t="s">
        <v>100</v>
      </c>
    </row>
    <row r="108" spans="1:48" ht="21.75" customHeight="1" x14ac:dyDescent="0.2">
      <c r="A108" s="8" t="s">
        <v>64</v>
      </c>
      <c r="C108" s="72" t="s">
        <v>98</v>
      </c>
      <c r="E108" s="72" t="s">
        <v>99</v>
      </c>
      <c r="G108" s="157" t="s">
        <v>100</v>
      </c>
      <c r="H108" s="157"/>
      <c r="I108" s="157"/>
      <c r="K108" s="161">
        <v>617000</v>
      </c>
      <c r="L108" s="161"/>
      <c r="M108" s="161"/>
      <c r="O108" s="161">
        <v>2600</v>
      </c>
      <c r="P108" s="161"/>
      <c r="Q108" s="161"/>
      <c r="S108" s="157" t="s">
        <v>116</v>
      </c>
      <c r="T108" s="157"/>
      <c r="U108" s="157"/>
      <c r="V108" s="157"/>
      <c r="W108" s="157"/>
      <c r="Y108" s="157" t="s">
        <v>98</v>
      </c>
      <c r="Z108" s="157"/>
      <c r="AA108" s="157"/>
      <c r="AB108" s="157"/>
      <c r="AC108" s="157"/>
      <c r="AE108" s="157" t="s">
        <v>100</v>
      </c>
      <c r="AF108" s="157"/>
      <c r="AG108" s="157"/>
      <c r="AH108" s="157"/>
      <c r="AI108" s="157"/>
      <c r="AK108" s="157" t="s">
        <v>100</v>
      </c>
      <c r="AL108" s="157"/>
      <c r="AM108" s="157"/>
      <c r="AO108" s="161">
        <v>0</v>
      </c>
      <c r="AP108" s="161"/>
      <c r="AQ108" s="161"/>
      <c r="AS108" s="161">
        <v>0</v>
      </c>
      <c r="AT108" s="161"/>
      <c r="AV108" s="72" t="s">
        <v>100</v>
      </c>
    </row>
    <row r="109" spans="1:48" ht="21.75" customHeight="1" x14ac:dyDescent="0.2">
      <c r="A109" s="8" t="s">
        <v>212</v>
      </c>
      <c r="C109" s="72" t="s">
        <v>98</v>
      </c>
      <c r="E109" s="72" t="s">
        <v>99</v>
      </c>
      <c r="G109" s="157" t="s">
        <v>100</v>
      </c>
      <c r="H109" s="157"/>
      <c r="I109" s="157"/>
      <c r="K109" s="161">
        <v>21481000</v>
      </c>
      <c r="L109" s="161"/>
      <c r="M109" s="161"/>
      <c r="O109" s="161">
        <v>2600</v>
      </c>
      <c r="P109" s="161"/>
      <c r="Q109" s="161"/>
      <c r="S109" s="157" t="s">
        <v>174</v>
      </c>
      <c r="T109" s="157"/>
      <c r="U109" s="157"/>
      <c r="V109" s="157"/>
      <c r="W109" s="157"/>
      <c r="Y109" s="157" t="s">
        <v>98</v>
      </c>
      <c r="Z109" s="157"/>
      <c r="AA109" s="157"/>
      <c r="AB109" s="157"/>
      <c r="AC109" s="157"/>
      <c r="AE109" s="157" t="s">
        <v>99</v>
      </c>
      <c r="AF109" s="157"/>
      <c r="AG109" s="157"/>
      <c r="AH109" s="157"/>
      <c r="AI109" s="157"/>
      <c r="AK109" s="157" t="s">
        <v>100</v>
      </c>
      <c r="AL109" s="157"/>
      <c r="AM109" s="157"/>
      <c r="AO109" s="161">
        <v>21481000</v>
      </c>
      <c r="AP109" s="161"/>
      <c r="AQ109" s="161"/>
      <c r="AS109" s="161">
        <v>2600</v>
      </c>
      <c r="AT109" s="161"/>
      <c r="AV109" s="72" t="s">
        <v>174</v>
      </c>
    </row>
    <row r="110" spans="1:48" ht="21.75" customHeight="1" x14ac:dyDescent="0.2">
      <c r="A110" s="8" t="s">
        <v>213</v>
      </c>
      <c r="C110" s="72" t="s">
        <v>98</v>
      </c>
      <c r="E110" s="72" t="s">
        <v>99</v>
      </c>
      <c r="G110" s="157" t="s">
        <v>100</v>
      </c>
      <c r="H110" s="157"/>
      <c r="I110" s="157"/>
      <c r="K110" s="161">
        <v>12040000</v>
      </c>
      <c r="L110" s="161"/>
      <c r="M110" s="161"/>
      <c r="O110" s="161">
        <v>300</v>
      </c>
      <c r="P110" s="161"/>
      <c r="Q110" s="161"/>
      <c r="S110" s="157" t="s">
        <v>107</v>
      </c>
      <c r="T110" s="157"/>
      <c r="U110" s="157"/>
      <c r="V110" s="157"/>
      <c r="W110" s="157"/>
      <c r="Y110" s="157" t="s">
        <v>98</v>
      </c>
      <c r="Z110" s="157"/>
      <c r="AA110" s="157"/>
      <c r="AB110" s="157"/>
      <c r="AC110" s="157"/>
      <c r="AE110" s="157" t="s">
        <v>99</v>
      </c>
      <c r="AF110" s="157"/>
      <c r="AG110" s="157"/>
      <c r="AH110" s="157"/>
      <c r="AI110" s="157"/>
      <c r="AK110" s="157" t="s">
        <v>100</v>
      </c>
      <c r="AL110" s="157"/>
      <c r="AM110" s="157"/>
      <c r="AO110" s="161">
        <v>12040000</v>
      </c>
      <c r="AP110" s="161"/>
      <c r="AQ110" s="161"/>
      <c r="AS110" s="161">
        <v>300</v>
      </c>
      <c r="AT110" s="161"/>
      <c r="AV110" s="72" t="s">
        <v>107</v>
      </c>
    </row>
    <row r="111" spans="1:48" ht="21.75" customHeight="1" x14ac:dyDescent="0.2">
      <c r="A111" s="8" t="s">
        <v>214</v>
      </c>
      <c r="C111" s="72" t="s">
        <v>98</v>
      </c>
      <c r="E111" s="72" t="s">
        <v>99</v>
      </c>
      <c r="G111" s="157" t="s">
        <v>100</v>
      </c>
      <c r="H111" s="157"/>
      <c r="I111" s="157"/>
      <c r="K111" s="161">
        <v>567000</v>
      </c>
      <c r="L111" s="161"/>
      <c r="M111" s="161"/>
      <c r="O111" s="161">
        <v>20000</v>
      </c>
      <c r="P111" s="161"/>
      <c r="Q111" s="161"/>
      <c r="S111" s="157" t="s">
        <v>215</v>
      </c>
      <c r="T111" s="157"/>
      <c r="U111" s="157"/>
      <c r="V111" s="157"/>
      <c r="W111" s="157"/>
      <c r="Y111" s="157" t="s">
        <v>98</v>
      </c>
      <c r="Z111" s="157"/>
      <c r="AA111" s="157"/>
      <c r="AB111" s="157"/>
      <c r="AC111" s="157"/>
      <c r="AE111" s="157" t="s">
        <v>99</v>
      </c>
      <c r="AF111" s="157"/>
      <c r="AG111" s="157"/>
      <c r="AH111" s="157"/>
      <c r="AI111" s="157"/>
      <c r="AK111" s="157" t="s">
        <v>100</v>
      </c>
      <c r="AL111" s="157"/>
      <c r="AM111" s="157"/>
      <c r="AO111" s="161">
        <v>976000</v>
      </c>
      <c r="AP111" s="161"/>
      <c r="AQ111" s="161"/>
      <c r="AS111" s="161">
        <v>20000</v>
      </c>
      <c r="AT111" s="161"/>
      <c r="AV111" s="72" t="s">
        <v>215</v>
      </c>
    </row>
    <row r="112" spans="1:48" ht="21.75" customHeight="1" x14ac:dyDescent="0.2">
      <c r="A112" s="8" t="s">
        <v>216</v>
      </c>
      <c r="C112" s="72" t="s">
        <v>98</v>
      </c>
      <c r="E112" s="72" t="s">
        <v>99</v>
      </c>
      <c r="G112" s="157" t="s">
        <v>100</v>
      </c>
      <c r="H112" s="157"/>
      <c r="I112" s="157"/>
      <c r="K112" s="161">
        <v>82472000</v>
      </c>
      <c r="L112" s="161"/>
      <c r="M112" s="161"/>
      <c r="O112" s="161">
        <v>2600</v>
      </c>
      <c r="P112" s="161"/>
      <c r="Q112" s="161"/>
      <c r="S112" s="157" t="s">
        <v>101</v>
      </c>
      <c r="T112" s="157"/>
      <c r="U112" s="157"/>
      <c r="V112" s="157"/>
      <c r="W112" s="157"/>
      <c r="Y112" s="157" t="s">
        <v>98</v>
      </c>
      <c r="Z112" s="157"/>
      <c r="AA112" s="157"/>
      <c r="AB112" s="157"/>
      <c r="AC112" s="157"/>
      <c r="AE112" s="157" t="s">
        <v>99</v>
      </c>
      <c r="AF112" s="157"/>
      <c r="AG112" s="157"/>
      <c r="AH112" s="157"/>
      <c r="AI112" s="157"/>
      <c r="AK112" s="157" t="s">
        <v>100</v>
      </c>
      <c r="AL112" s="157"/>
      <c r="AM112" s="157"/>
      <c r="AO112" s="161">
        <v>69743000</v>
      </c>
      <c r="AP112" s="161"/>
      <c r="AQ112" s="161"/>
      <c r="AS112" s="161">
        <v>2600</v>
      </c>
      <c r="AT112" s="161"/>
      <c r="AV112" s="72" t="s">
        <v>101</v>
      </c>
    </row>
    <row r="113" spans="1:48" ht="21.75" customHeight="1" x14ac:dyDescent="0.2">
      <c r="A113" s="8" t="s">
        <v>217</v>
      </c>
      <c r="C113" s="72" t="s">
        <v>98</v>
      </c>
      <c r="E113" s="72" t="s">
        <v>99</v>
      </c>
      <c r="G113" s="157" t="s">
        <v>100</v>
      </c>
      <c r="H113" s="157"/>
      <c r="I113" s="157"/>
      <c r="K113" s="161">
        <v>10674000</v>
      </c>
      <c r="L113" s="161"/>
      <c r="M113" s="161"/>
      <c r="O113" s="161">
        <v>2000</v>
      </c>
      <c r="P113" s="161"/>
      <c r="Q113" s="161"/>
      <c r="S113" s="157" t="s">
        <v>116</v>
      </c>
      <c r="T113" s="157"/>
      <c r="U113" s="157"/>
      <c r="V113" s="157"/>
      <c r="W113" s="157"/>
      <c r="Y113" s="157" t="s">
        <v>98</v>
      </c>
      <c r="Z113" s="157"/>
      <c r="AA113" s="157"/>
      <c r="AB113" s="157"/>
      <c r="AC113" s="157"/>
      <c r="AE113" s="157" t="s">
        <v>100</v>
      </c>
      <c r="AF113" s="157"/>
      <c r="AG113" s="157"/>
      <c r="AH113" s="157"/>
      <c r="AI113" s="157"/>
      <c r="AK113" s="157" t="s">
        <v>100</v>
      </c>
      <c r="AL113" s="157"/>
      <c r="AM113" s="157"/>
      <c r="AO113" s="161">
        <v>0</v>
      </c>
      <c r="AP113" s="161"/>
      <c r="AQ113" s="161"/>
      <c r="AS113" s="161">
        <v>0</v>
      </c>
      <c r="AT113" s="161"/>
      <c r="AV113" s="72" t="s">
        <v>100</v>
      </c>
    </row>
    <row r="114" spans="1:48" ht="21.75" customHeight="1" x14ac:dyDescent="0.2">
      <c r="A114" s="8" t="s">
        <v>218</v>
      </c>
      <c r="C114" s="72" t="s">
        <v>98</v>
      </c>
      <c r="E114" s="72" t="s">
        <v>99</v>
      </c>
      <c r="G114" s="157" t="s">
        <v>100</v>
      </c>
      <c r="H114" s="157"/>
      <c r="I114" s="157"/>
      <c r="K114" s="161">
        <v>1000</v>
      </c>
      <c r="L114" s="161"/>
      <c r="M114" s="161"/>
      <c r="O114" s="161">
        <v>2000</v>
      </c>
      <c r="P114" s="161"/>
      <c r="Q114" s="161"/>
      <c r="S114" s="157" t="s">
        <v>118</v>
      </c>
      <c r="T114" s="157"/>
      <c r="U114" s="157"/>
      <c r="V114" s="157"/>
      <c r="W114" s="157"/>
      <c r="Y114" s="157" t="s">
        <v>98</v>
      </c>
      <c r="Z114" s="157"/>
      <c r="AA114" s="157"/>
      <c r="AB114" s="157"/>
      <c r="AC114" s="157"/>
      <c r="AE114" s="157" t="s">
        <v>100</v>
      </c>
      <c r="AF114" s="157"/>
      <c r="AG114" s="157"/>
      <c r="AH114" s="157"/>
      <c r="AI114" s="157"/>
      <c r="AK114" s="157" t="s">
        <v>100</v>
      </c>
      <c r="AL114" s="157"/>
      <c r="AM114" s="157"/>
      <c r="AO114" s="161">
        <v>0</v>
      </c>
      <c r="AP114" s="161"/>
      <c r="AQ114" s="161"/>
      <c r="AS114" s="161">
        <v>0</v>
      </c>
      <c r="AT114" s="161"/>
      <c r="AV114" s="72" t="s">
        <v>100</v>
      </c>
    </row>
    <row r="115" spans="1:48" ht="21.75" customHeight="1" x14ac:dyDescent="0.2">
      <c r="A115" s="8" t="s">
        <v>85</v>
      </c>
      <c r="C115" s="72" t="s">
        <v>98</v>
      </c>
      <c r="E115" s="72" t="s">
        <v>99</v>
      </c>
      <c r="G115" s="157" t="s">
        <v>100</v>
      </c>
      <c r="H115" s="157"/>
      <c r="I115" s="157"/>
      <c r="K115" s="161">
        <v>768000</v>
      </c>
      <c r="L115" s="161"/>
      <c r="M115" s="161"/>
      <c r="O115" s="161">
        <v>2200</v>
      </c>
      <c r="P115" s="161"/>
      <c r="Q115" s="161"/>
      <c r="S115" s="157" t="s">
        <v>101</v>
      </c>
      <c r="T115" s="157"/>
      <c r="U115" s="157"/>
      <c r="V115" s="157"/>
      <c r="W115" s="157"/>
      <c r="Y115" s="157" t="s">
        <v>98</v>
      </c>
      <c r="Z115" s="157"/>
      <c r="AA115" s="157"/>
      <c r="AB115" s="157"/>
      <c r="AC115" s="157"/>
      <c r="AE115" s="157" t="s">
        <v>126</v>
      </c>
      <c r="AF115" s="157"/>
      <c r="AG115" s="157"/>
      <c r="AH115" s="157"/>
      <c r="AI115" s="157"/>
      <c r="AK115" s="157" t="s">
        <v>100</v>
      </c>
      <c r="AL115" s="157"/>
      <c r="AM115" s="157"/>
      <c r="AO115" s="161">
        <v>2239000</v>
      </c>
      <c r="AP115" s="161"/>
      <c r="AQ115" s="161"/>
      <c r="AS115" s="161">
        <v>2200</v>
      </c>
      <c r="AT115" s="161"/>
      <c r="AV115" s="72" t="s">
        <v>101</v>
      </c>
    </row>
    <row r="116" spans="1:48" ht="21.75" customHeight="1" x14ac:dyDescent="0.2">
      <c r="A116" s="8" t="s">
        <v>219</v>
      </c>
      <c r="C116" s="72" t="s">
        <v>98</v>
      </c>
      <c r="E116" s="72" t="s">
        <v>99</v>
      </c>
      <c r="G116" s="157" t="s">
        <v>100</v>
      </c>
      <c r="H116" s="157"/>
      <c r="I116" s="157"/>
      <c r="K116" s="161">
        <v>1000000</v>
      </c>
      <c r="L116" s="161"/>
      <c r="M116" s="161"/>
      <c r="O116" s="161">
        <v>2400</v>
      </c>
      <c r="P116" s="161"/>
      <c r="Q116" s="161"/>
      <c r="S116" s="157" t="s">
        <v>107</v>
      </c>
      <c r="T116" s="157"/>
      <c r="U116" s="157"/>
      <c r="V116" s="157"/>
      <c r="W116" s="157"/>
      <c r="Y116" s="157" t="s">
        <v>98</v>
      </c>
      <c r="Z116" s="157"/>
      <c r="AA116" s="157"/>
      <c r="AB116" s="157"/>
      <c r="AC116" s="157"/>
      <c r="AE116" s="157" t="s">
        <v>99</v>
      </c>
      <c r="AF116" s="157"/>
      <c r="AG116" s="157"/>
      <c r="AH116" s="157"/>
      <c r="AI116" s="157"/>
      <c r="AK116" s="157" t="s">
        <v>100</v>
      </c>
      <c r="AL116" s="157"/>
      <c r="AM116" s="157"/>
      <c r="AO116" s="161">
        <v>1000000</v>
      </c>
      <c r="AP116" s="161"/>
      <c r="AQ116" s="161"/>
      <c r="AS116" s="161">
        <v>2400</v>
      </c>
      <c r="AT116" s="161"/>
      <c r="AV116" s="72" t="s">
        <v>107</v>
      </c>
    </row>
    <row r="117" spans="1:48" ht="21.75" customHeight="1" x14ac:dyDescent="0.2">
      <c r="A117" s="8" t="s">
        <v>220</v>
      </c>
      <c r="C117" s="72" t="s">
        <v>98</v>
      </c>
      <c r="E117" s="72" t="s">
        <v>99</v>
      </c>
      <c r="G117" s="157" t="s">
        <v>100</v>
      </c>
      <c r="H117" s="157"/>
      <c r="I117" s="157"/>
      <c r="K117" s="161">
        <v>312000</v>
      </c>
      <c r="L117" s="161"/>
      <c r="M117" s="161"/>
      <c r="O117" s="161">
        <v>1800</v>
      </c>
      <c r="P117" s="161"/>
      <c r="Q117" s="161"/>
      <c r="S117" s="157" t="s">
        <v>118</v>
      </c>
      <c r="T117" s="157"/>
      <c r="U117" s="157"/>
      <c r="V117" s="157"/>
      <c r="W117" s="157"/>
      <c r="Y117" s="157" t="s">
        <v>98</v>
      </c>
      <c r="Z117" s="157"/>
      <c r="AA117" s="157"/>
      <c r="AB117" s="157"/>
      <c r="AC117" s="157"/>
      <c r="AE117" s="157" t="s">
        <v>100</v>
      </c>
      <c r="AF117" s="157"/>
      <c r="AG117" s="157"/>
      <c r="AH117" s="157"/>
      <c r="AI117" s="157"/>
      <c r="AK117" s="157" t="s">
        <v>100</v>
      </c>
      <c r="AL117" s="157"/>
      <c r="AM117" s="157"/>
      <c r="AO117" s="161">
        <v>0</v>
      </c>
      <c r="AP117" s="161"/>
      <c r="AQ117" s="161"/>
      <c r="AS117" s="161">
        <v>0</v>
      </c>
      <c r="AT117" s="161"/>
      <c r="AV117" s="72" t="s">
        <v>100</v>
      </c>
    </row>
    <row r="118" spans="1:48" ht="21.75" customHeight="1" x14ac:dyDescent="0.2">
      <c r="A118" s="8" t="s">
        <v>221</v>
      </c>
      <c r="C118" s="72" t="s">
        <v>98</v>
      </c>
      <c r="E118" s="72" t="s">
        <v>100</v>
      </c>
      <c r="G118" s="157" t="s">
        <v>100</v>
      </c>
      <c r="H118" s="157"/>
      <c r="I118" s="157"/>
      <c r="K118" s="161">
        <v>0</v>
      </c>
      <c r="L118" s="161"/>
      <c r="M118" s="161"/>
      <c r="O118" s="161">
        <v>0</v>
      </c>
      <c r="P118" s="161"/>
      <c r="Q118" s="161"/>
      <c r="S118" s="157" t="s">
        <v>100</v>
      </c>
      <c r="T118" s="157"/>
      <c r="U118" s="157"/>
      <c r="V118" s="157"/>
      <c r="W118" s="157"/>
      <c r="Y118" s="157" t="s">
        <v>98</v>
      </c>
      <c r="Z118" s="157"/>
      <c r="AA118" s="157"/>
      <c r="AB118" s="157"/>
      <c r="AC118" s="157"/>
      <c r="AE118" s="157" t="s">
        <v>99</v>
      </c>
      <c r="AF118" s="157"/>
      <c r="AG118" s="157"/>
      <c r="AH118" s="157"/>
      <c r="AI118" s="157"/>
      <c r="AK118" s="157" t="s">
        <v>100</v>
      </c>
      <c r="AL118" s="157"/>
      <c r="AM118" s="157"/>
      <c r="AO118" s="161">
        <v>437000</v>
      </c>
      <c r="AP118" s="161"/>
      <c r="AQ118" s="161"/>
      <c r="AS118" s="161">
        <v>5500</v>
      </c>
      <c r="AT118" s="161"/>
      <c r="AV118" s="72" t="s">
        <v>110</v>
      </c>
    </row>
    <row r="119" spans="1:48" ht="21.75" customHeight="1" x14ac:dyDescent="0.2">
      <c r="A119" s="8" t="s">
        <v>222</v>
      </c>
      <c r="C119" s="72" t="s">
        <v>98</v>
      </c>
      <c r="E119" s="72" t="s">
        <v>100</v>
      </c>
      <c r="G119" s="157" t="s">
        <v>100</v>
      </c>
      <c r="H119" s="157"/>
      <c r="I119" s="157"/>
      <c r="K119" s="161">
        <v>0</v>
      </c>
      <c r="L119" s="161"/>
      <c r="M119" s="161"/>
      <c r="O119" s="161">
        <v>0</v>
      </c>
      <c r="P119" s="161"/>
      <c r="Q119" s="161"/>
      <c r="S119" s="157" t="s">
        <v>100</v>
      </c>
      <c r="T119" s="157"/>
      <c r="U119" s="157"/>
      <c r="V119" s="157"/>
      <c r="W119" s="157"/>
      <c r="Y119" s="157" t="s">
        <v>98</v>
      </c>
      <c r="Z119" s="157"/>
      <c r="AA119" s="157"/>
      <c r="AB119" s="157"/>
      <c r="AC119" s="157"/>
      <c r="AE119" s="157" t="s">
        <v>99</v>
      </c>
      <c r="AF119" s="157"/>
      <c r="AG119" s="157"/>
      <c r="AH119" s="157"/>
      <c r="AI119" s="157"/>
      <c r="AK119" s="157" t="s">
        <v>100</v>
      </c>
      <c r="AL119" s="157"/>
      <c r="AM119" s="157"/>
      <c r="AO119" s="161">
        <v>13033000</v>
      </c>
      <c r="AP119" s="161"/>
      <c r="AQ119" s="161"/>
      <c r="AS119" s="161">
        <v>3000</v>
      </c>
      <c r="AT119" s="161"/>
      <c r="AV119" s="72" t="s">
        <v>128</v>
      </c>
    </row>
    <row r="120" spans="1:48" ht="21.75" customHeight="1" x14ac:dyDescent="0.2">
      <c r="A120" s="8" t="s">
        <v>223</v>
      </c>
      <c r="C120" s="72" t="s">
        <v>98</v>
      </c>
      <c r="E120" s="72" t="s">
        <v>100</v>
      </c>
      <c r="G120" s="157" t="s">
        <v>100</v>
      </c>
      <c r="H120" s="157"/>
      <c r="I120" s="157"/>
      <c r="K120" s="161">
        <v>0</v>
      </c>
      <c r="L120" s="161"/>
      <c r="M120" s="161"/>
      <c r="O120" s="161">
        <v>0</v>
      </c>
      <c r="P120" s="161"/>
      <c r="Q120" s="161"/>
      <c r="S120" s="157" t="s">
        <v>100</v>
      </c>
      <c r="T120" s="157"/>
      <c r="U120" s="157"/>
      <c r="V120" s="157"/>
      <c r="W120" s="157"/>
      <c r="Y120" s="157" t="s">
        <v>98</v>
      </c>
      <c r="Z120" s="157"/>
      <c r="AA120" s="157"/>
      <c r="AB120" s="157"/>
      <c r="AC120" s="157"/>
      <c r="AE120" s="157" t="s">
        <v>99</v>
      </c>
      <c r="AF120" s="157"/>
      <c r="AG120" s="157"/>
      <c r="AH120" s="157"/>
      <c r="AI120" s="157"/>
      <c r="AK120" s="157" t="s">
        <v>100</v>
      </c>
      <c r="AL120" s="157"/>
      <c r="AM120" s="157"/>
      <c r="AO120" s="161">
        <v>12209000</v>
      </c>
      <c r="AP120" s="161"/>
      <c r="AQ120" s="161"/>
      <c r="AS120" s="161">
        <v>1900</v>
      </c>
      <c r="AT120" s="161"/>
      <c r="AV120" s="72" t="s">
        <v>105</v>
      </c>
    </row>
    <row r="121" spans="1:48" ht="21.75" customHeight="1" x14ac:dyDescent="0.2">
      <c r="A121" s="8" t="s">
        <v>224</v>
      </c>
      <c r="C121" s="72" t="s">
        <v>98</v>
      </c>
      <c r="E121" s="72" t="s">
        <v>100</v>
      </c>
      <c r="G121" s="157" t="s">
        <v>100</v>
      </c>
      <c r="H121" s="157"/>
      <c r="I121" s="157"/>
      <c r="K121" s="161">
        <v>0</v>
      </c>
      <c r="L121" s="161"/>
      <c r="M121" s="161"/>
      <c r="O121" s="161">
        <v>0</v>
      </c>
      <c r="P121" s="161"/>
      <c r="Q121" s="161"/>
      <c r="S121" s="157" t="s">
        <v>100</v>
      </c>
      <c r="T121" s="157"/>
      <c r="U121" s="157"/>
      <c r="V121" s="157"/>
      <c r="W121" s="157"/>
      <c r="Y121" s="157" t="s">
        <v>98</v>
      </c>
      <c r="Z121" s="157"/>
      <c r="AA121" s="157"/>
      <c r="AB121" s="157"/>
      <c r="AC121" s="157"/>
      <c r="AE121" s="157" t="s">
        <v>99</v>
      </c>
      <c r="AF121" s="157"/>
      <c r="AG121" s="157"/>
      <c r="AH121" s="157"/>
      <c r="AI121" s="157"/>
      <c r="AK121" s="157" t="s">
        <v>100</v>
      </c>
      <c r="AL121" s="157"/>
      <c r="AM121" s="157"/>
      <c r="AO121" s="161">
        <v>600000</v>
      </c>
      <c r="AP121" s="161"/>
      <c r="AQ121" s="161"/>
      <c r="AS121" s="161">
        <v>1550</v>
      </c>
      <c r="AT121" s="161"/>
      <c r="AV121" s="72" t="s">
        <v>153</v>
      </c>
    </row>
    <row r="122" spans="1:48" ht="21.75" customHeight="1" x14ac:dyDescent="0.2">
      <c r="A122" s="8" t="s">
        <v>225</v>
      </c>
      <c r="C122" s="72" t="s">
        <v>98</v>
      </c>
      <c r="E122" s="72" t="s">
        <v>100</v>
      </c>
      <c r="G122" s="157" t="s">
        <v>100</v>
      </c>
      <c r="H122" s="157"/>
      <c r="I122" s="157"/>
      <c r="K122" s="161">
        <v>0</v>
      </c>
      <c r="L122" s="161"/>
      <c r="M122" s="161"/>
      <c r="O122" s="161">
        <v>0</v>
      </c>
      <c r="P122" s="161"/>
      <c r="Q122" s="161"/>
      <c r="S122" s="157" t="s">
        <v>100</v>
      </c>
      <c r="T122" s="157"/>
      <c r="U122" s="157"/>
      <c r="V122" s="157"/>
      <c r="W122" s="157"/>
      <c r="Y122" s="157" t="s">
        <v>98</v>
      </c>
      <c r="Z122" s="157"/>
      <c r="AA122" s="157"/>
      <c r="AB122" s="157"/>
      <c r="AC122" s="157"/>
      <c r="AE122" s="157" t="s">
        <v>99</v>
      </c>
      <c r="AF122" s="157"/>
      <c r="AG122" s="157"/>
      <c r="AH122" s="157"/>
      <c r="AI122" s="157"/>
      <c r="AK122" s="157" t="s">
        <v>100</v>
      </c>
      <c r="AL122" s="157"/>
      <c r="AM122" s="157"/>
      <c r="AO122" s="161">
        <v>170000</v>
      </c>
      <c r="AP122" s="161"/>
      <c r="AQ122" s="161"/>
      <c r="AS122" s="161">
        <v>2800</v>
      </c>
      <c r="AT122" s="161"/>
      <c r="AV122" s="72" t="s">
        <v>141</v>
      </c>
    </row>
    <row r="123" spans="1:48" ht="21.75" customHeight="1" x14ac:dyDescent="0.2">
      <c r="A123" s="8" t="s">
        <v>226</v>
      </c>
      <c r="C123" s="72" t="s">
        <v>98</v>
      </c>
      <c r="E123" s="72" t="s">
        <v>100</v>
      </c>
      <c r="G123" s="157" t="s">
        <v>100</v>
      </c>
      <c r="H123" s="157"/>
      <c r="I123" s="157"/>
      <c r="K123" s="161">
        <v>0</v>
      </c>
      <c r="L123" s="161"/>
      <c r="M123" s="161"/>
      <c r="O123" s="161">
        <v>0</v>
      </c>
      <c r="P123" s="161"/>
      <c r="Q123" s="161"/>
      <c r="S123" s="157" t="s">
        <v>100</v>
      </c>
      <c r="T123" s="157"/>
      <c r="U123" s="157"/>
      <c r="V123" s="157"/>
      <c r="W123" s="157"/>
      <c r="Y123" s="157" t="s">
        <v>98</v>
      </c>
      <c r="Z123" s="157"/>
      <c r="AA123" s="157"/>
      <c r="AB123" s="157"/>
      <c r="AC123" s="157"/>
      <c r="AE123" s="157" t="s">
        <v>99</v>
      </c>
      <c r="AF123" s="157"/>
      <c r="AG123" s="157"/>
      <c r="AH123" s="157"/>
      <c r="AI123" s="157"/>
      <c r="AK123" s="157" t="s">
        <v>100</v>
      </c>
      <c r="AL123" s="157"/>
      <c r="AM123" s="157"/>
      <c r="AO123" s="161">
        <v>180000</v>
      </c>
      <c r="AP123" s="161"/>
      <c r="AQ123" s="161"/>
      <c r="AS123" s="161">
        <v>1650</v>
      </c>
      <c r="AT123" s="161"/>
      <c r="AV123" s="72" t="s">
        <v>153</v>
      </c>
    </row>
    <row r="124" spans="1:48" ht="21.75" customHeight="1" x14ac:dyDescent="0.2">
      <c r="A124" s="8" t="s">
        <v>227</v>
      </c>
      <c r="C124" s="72" t="s">
        <v>98</v>
      </c>
      <c r="E124" s="72" t="s">
        <v>100</v>
      </c>
      <c r="G124" s="157" t="s">
        <v>100</v>
      </c>
      <c r="H124" s="157"/>
      <c r="I124" s="157"/>
      <c r="K124" s="161">
        <v>0</v>
      </c>
      <c r="L124" s="161"/>
      <c r="M124" s="161"/>
      <c r="O124" s="161">
        <v>0</v>
      </c>
      <c r="P124" s="161"/>
      <c r="Q124" s="161"/>
      <c r="S124" s="157" t="s">
        <v>100</v>
      </c>
      <c r="T124" s="157"/>
      <c r="U124" s="157"/>
      <c r="V124" s="157"/>
      <c r="W124" s="157"/>
      <c r="Y124" s="157" t="s">
        <v>98</v>
      </c>
      <c r="Z124" s="157"/>
      <c r="AA124" s="157"/>
      <c r="AB124" s="157"/>
      <c r="AC124" s="157"/>
      <c r="AE124" s="157" t="s">
        <v>99</v>
      </c>
      <c r="AF124" s="157"/>
      <c r="AG124" s="157"/>
      <c r="AH124" s="157"/>
      <c r="AI124" s="157"/>
      <c r="AK124" s="157" t="s">
        <v>100</v>
      </c>
      <c r="AL124" s="157"/>
      <c r="AM124" s="157"/>
      <c r="AO124" s="161">
        <v>50000</v>
      </c>
      <c r="AP124" s="161"/>
      <c r="AQ124" s="161"/>
      <c r="AS124" s="161">
        <v>2200</v>
      </c>
      <c r="AT124" s="161"/>
      <c r="AV124" s="72" t="s">
        <v>107</v>
      </c>
    </row>
    <row r="125" spans="1:48" ht="21.75" customHeight="1" x14ac:dyDescent="0.2">
      <c r="A125" s="8" t="s">
        <v>228</v>
      </c>
      <c r="C125" s="72" t="s">
        <v>98</v>
      </c>
      <c r="E125" s="72" t="s">
        <v>100</v>
      </c>
      <c r="G125" s="157" t="s">
        <v>100</v>
      </c>
      <c r="H125" s="157"/>
      <c r="I125" s="157"/>
      <c r="K125" s="161">
        <v>0</v>
      </c>
      <c r="L125" s="161"/>
      <c r="M125" s="161"/>
      <c r="O125" s="161">
        <v>0</v>
      </c>
      <c r="P125" s="161"/>
      <c r="Q125" s="161"/>
      <c r="S125" s="157" t="s">
        <v>100</v>
      </c>
      <c r="T125" s="157"/>
      <c r="U125" s="157"/>
      <c r="V125" s="157"/>
      <c r="W125" s="157"/>
      <c r="Y125" s="157" t="s">
        <v>98</v>
      </c>
      <c r="Z125" s="157"/>
      <c r="AA125" s="157"/>
      <c r="AB125" s="157"/>
      <c r="AC125" s="157"/>
      <c r="AE125" s="157" t="s">
        <v>99</v>
      </c>
      <c r="AF125" s="157"/>
      <c r="AG125" s="157"/>
      <c r="AH125" s="157"/>
      <c r="AI125" s="157"/>
      <c r="AK125" s="157" t="s">
        <v>100</v>
      </c>
      <c r="AL125" s="157"/>
      <c r="AM125" s="157"/>
      <c r="AO125" s="161">
        <v>6080000</v>
      </c>
      <c r="AP125" s="161"/>
      <c r="AQ125" s="161"/>
      <c r="AS125" s="161">
        <v>2200</v>
      </c>
      <c r="AT125" s="161"/>
      <c r="AV125" s="72" t="s">
        <v>105</v>
      </c>
    </row>
    <row r="126" spans="1:48" ht="21.75" customHeight="1" x14ac:dyDescent="0.2">
      <c r="A126" s="8" t="s">
        <v>229</v>
      </c>
      <c r="C126" s="72" t="s">
        <v>98</v>
      </c>
      <c r="E126" s="72" t="s">
        <v>100</v>
      </c>
      <c r="G126" s="157" t="s">
        <v>100</v>
      </c>
      <c r="H126" s="157"/>
      <c r="I126" s="157"/>
      <c r="K126" s="161">
        <v>0</v>
      </c>
      <c r="L126" s="161"/>
      <c r="M126" s="161"/>
      <c r="O126" s="161">
        <v>0</v>
      </c>
      <c r="P126" s="161"/>
      <c r="Q126" s="161"/>
      <c r="S126" s="157" t="s">
        <v>100</v>
      </c>
      <c r="T126" s="157"/>
      <c r="U126" s="157"/>
      <c r="V126" s="157"/>
      <c r="W126" s="157"/>
      <c r="Y126" s="157" t="s">
        <v>98</v>
      </c>
      <c r="Z126" s="157"/>
      <c r="AA126" s="157"/>
      <c r="AB126" s="157"/>
      <c r="AC126" s="157"/>
      <c r="AE126" s="157" t="s">
        <v>99</v>
      </c>
      <c r="AF126" s="157"/>
      <c r="AG126" s="157"/>
      <c r="AH126" s="157"/>
      <c r="AI126" s="157"/>
      <c r="AK126" s="157" t="s">
        <v>100</v>
      </c>
      <c r="AL126" s="157"/>
      <c r="AM126" s="157"/>
      <c r="AO126" s="161">
        <v>1859000</v>
      </c>
      <c r="AP126" s="161"/>
      <c r="AQ126" s="161"/>
      <c r="AS126" s="161">
        <v>3250</v>
      </c>
      <c r="AT126" s="161"/>
      <c r="AV126" s="72" t="s">
        <v>128</v>
      </c>
    </row>
    <row r="127" spans="1:48" ht="21.75" customHeight="1" x14ac:dyDescent="0.2">
      <c r="A127" s="8" t="s">
        <v>230</v>
      </c>
      <c r="C127" s="72" t="s">
        <v>98</v>
      </c>
      <c r="E127" s="72" t="s">
        <v>100</v>
      </c>
      <c r="G127" s="157" t="s">
        <v>100</v>
      </c>
      <c r="H127" s="157"/>
      <c r="I127" s="157"/>
      <c r="K127" s="161">
        <v>0</v>
      </c>
      <c r="L127" s="161"/>
      <c r="M127" s="161"/>
      <c r="O127" s="161">
        <v>0</v>
      </c>
      <c r="P127" s="161"/>
      <c r="Q127" s="161"/>
      <c r="S127" s="157" t="s">
        <v>100</v>
      </c>
      <c r="T127" s="157"/>
      <c r="U127" s="157"/>
      <c r="V127" s="157"/>
      <c r="W127" s="157"/>
      <c r="Y127" s="157" t="s">
        <v>98</v>
      </c>
      <c r="Z127" s="157"/>
      <c r="AA127" s="157"/>
      <c r="AB127" s="157"/>
      <c r="AC127" s="157"/>
      <c r="AE127" s="157" t="s">
        <v>99</v>
      </c>
      <c r="AF127" s="157"/>
      <c r="AG127" s="157"/>
      <c r="AH127" s="157"/>
      <c r="AI127" s="157"/>
      <c r="AK127" s="157" t="s">
        <v>100</v>
      </c>
      <c r="AL127" s="157"/>
      <c r="AM127" s="157"/>
      <c r="AO127" s="161">
        <v>1097000</v>
      </c>
      <c r="AP127" s="161"/>
      <c r="AQ127" s="161"/>
      <c r="AS127" s="161">
        <v>3000</v>
      </c>
      <c r="AT127" s="161"/>
      <c r="AV127" s="72" t="s">
        <v>174</v>
      </c>
    </row>
    <row r="128" spans="1:48" ht="21.75" customHeight="1" x14ac:dyDescent="0.2">
      <c r="A128" s="8" t="s">
        <v>231</v>
      </c>
      <c r="C128" s="72" t="s">
        <v>98</v>
      </c>
      <c r="E128" s="72" t="s">
        <v>100</v>
      </c>
      <c r="G128" s="157" t="s">
        <v>100</v>
      </c>
      <c r="H128" s="157"/>
      <c r="I128" s="157"/>
      <c r="K128" s="161">
        <v>0</v>
      </c>
      <c r="L128" s="161"/>
      <c r="M128" s="161"/>
      <c r="O128" s="161">
        <v>0</v>
      </c>
      <c r="P128" s="161"/>
      <c r="Q128" s="161"/>
      <c r="S128" s="157" t="s">
        <v>100</v>
      </c>
      <c r="T128" s="157"/>
      <c r="U128" s="157"/>
      <c r="V128" s="157"/>
      <c r="W128" s="157"/>
      <c r="Y128" s="157" t="s">
        <v>98</v>
      </c>
      <c r="Z128" s="157"/>
      <c r="AA128" s="157"/>
      <c r="AB128" s="157"/>
      <c r="AC128" s="157"/>
      <c r="AE128" s="157" t="s">
        <v>99</v>
      </c>
      <c r="AF128" s="157"/>
      <c r="AG128" s="157"/>
      <c r="AH128" s="157"/>
      <c r="AI128" s="157"/>
      <c r="AK128" s="157" t="s">
        <v>100</v>
      </c>
      <c r="AL128" s="157"/>
      <c r="AM128" s="157"/>
      <c r="AO128" s="161">
        <v>16016000</v>
      </c>
      <c r="AP128" s="161"/>
      <c r="AQ128" s="161"/>
      <c r="AS128" s="161">
        <v>2600</v>
      </c>
      <c r="AT128" s="161"/>
      <c r="AV128" s="72" t="s">
        <v>107</v>
      </c>
    </row>
    <row r="129" spans="1:48" ht="21.75" customHeight="1" x14ac:dyDescent="0.2">
      <c r="A129" s="8" t="s">
        <v>232</v>
      </c>
      <c r="C129" s="72" t="s">
        <v>98</v>
      </c>
      <c r="E129" s="72" t="s">
        <v>100</v>
      </c>
      <c r="G129" s="157" t="s">
        <v>100</v>
      </c>
      <c r="H129" s="157"/>
      <c r="I129" s="157"/>
      <c r="K129" s="161">
        <v>0</v>
      </c>
      <c r="L129" s="161"/>
      <c r="M129" s="161"/>
      <c r="O129" s="161">
        <v>0</v>
      </c>
      <c r="P129" s="161"/>
      <c r="Q129" s="161"/>
      <c r="S129" s="157" t="s">
        <v>100</v>
      </c>
      <c r="T129" s="157"/>
      <c r="U129" s="157"/>
      <c r="V129" s="157"/>
      <c r="W129" s="157"/>
      <c r="Y129" s="157" t="s">
        <v>98</v>
      </c>
      <c r="Z129" s="157"/>
      <c r="AA129" s="157"/>
      <c r="AB129" s="157"/>
      <c r="AC129" s="157"/>
      <c r="AE129" s="157" t="s">
        <v>99</v>
      </c>
      <c r="AF129" s="157"/>
      <c r="AG129" s="157"/>
      <c r="AH129" s="157"/>
      <c r="AI129" s="157"/>
      <c r="AK129" s="157" t="s">
        <v>100</v>
      </c>
      <c r="AL129" s="157"/>
      <c r="AM129" s="157"/>
      <c r="AO129" s="161">
        <v>7180000</v>
      </c>
      <c r="AP129" s="161"/>
      <c r="AQ129" s="161"/>
      <c r="AS129" s="161">
        <v>1450</v>
      </c>
      <c r="AT129" s="161"/>
      <c r="AV129" s="72" t="s">
        <v>153</v>
      </c>
    </row>
    <row r="130" spans="1:48" ht="21.75" customHeight="1" x14ac:dyDescent="0.2">
      <c r="A130" s="8" t="s">
        <v>233</v>
      </c>
      <c r="C130" s="72" t="s">
        <v>98</v>
      </c>
      <c r="E130" s="72" t="s">
        <v>100</v>
      </c>
      <c r="G130" s="157" t="s">
        <v>100</v>
      </c>
      <c r="H130" s="157"/>
      <c r="I130" s="157"/>
      <c r="K130" s="161">
        <v>0</v>
      </c>
      <c r="L130" s="161"/>
      <c r="M130" s="161"/>
      <c r="O130" s="161">
        <v>0</v>
      </c>
      <c r="P130" s="161"/>
      <c r="Q130" s="161"/>
      <c r="S130" s="157" t="s">
        <v>100</v>
      </c>
      <c r="T130" s="157"/>
      <c r="U130" s="157"/>
      <c r="V130" s="157"/>
      <c r="W130" s="157"/>
      <c r="Y130" s="157" t="s">
        <v>98</v>
      </c>
      <c r="Z130" s="157"/>
      <c r="AA130" s="157"/>
      <c r="AB130" s="157"/>
      <c r="AC130" s="157"/>
      <c r="AE130" s="157" t="s">
        <v>99</v>
      </c>
      <c r="AF130" s="157"/>
      <c r="AG130" s="157"/>
      <c r="AH130" s="157"/>
      <c r="AI130" s="157"/>
      <c r="AK130" s="157" t="s">
        <v>100</v>
      </c>
      <c r="AL130" s="157"/>
      <c r="AM130" s="157"/>
      <c r="AO130" s="161">
        <v>20000</v>
      </c>
      <c r="AP130" s="161"/>
      <c r="AQ130" s="161"/>
      <c r="AS130" s="161">
        <v>1800</v>
      </c>
      <c r="AT130" s="161"/>
      <c r="AV130" s="72" t="s">
        <v>234</v>
      </c>
    </row>
    <row r="131" spans="1:48" ht="21.75" customHeight="1" x14ac:dyDescent="0.2">
      <c r="A131" s="8" t="s">
        <v>235</v>
      </c>
      <c r="C131" s="72" t="s">
        <v>98</v>
      </c>
      <c r="E131" s="72" t="s">
        <v>100</v>
      </c>
      <c r="G131" s="157" t="s">
        <v>100</v>
      </c>
      <c r="H131" s="157"/>
      <c r="I131" s="157"/>
      <c r="K131" s="161">
        <v>0</v>
      </c>
      <c r="L131" s="161"/>
      <c r="M131" s="161"/>
      <c r="O131" s="161">
        <v>0</v>
      </c>
      <c r="P131" s="161"/>
      <c r="Q131" s="161"/>
      <c r="S131" s="157" t="s">
        <v>100</v>
      </c>
      <c r="T131" s="157"/>
      <c r="U131" s="157"/>
      <c r="V131" s="157"/>
      <c r="W131" s="157"/>
      <c r="Y131" s="157" t="s">
        <v>98</v>
      </c>
      <c r="Z131" s="157"/>
      <c r="AA131" s="157"/>
      <c r="AB131" s="157"/>
      <c r="AC131" s="157"/>
      <c r="AE131" s="157" t="s">
        <v>99</v>
      </c>
      <c r="AF131" s="157"/>
      <c r="AG131" s="157"/>
      <c r="AH131" s="157"/>
      <c r="AI131" s="157"/>
      <c r="AK131" s="157" t="s">
        <v>100</v>
      </c>
      <c r="AL131" s="157"/>
      <c r="AM131" s="157"/>
      <c r="AO131" s="161">
        <v>5004000</v>
      </c>
      <c r="AP131" s="161"/>
      <c r="AQ131" s="161"/>
      <c r="AS131" s="161">
        <v>2800</v>
      </c>
      <c r="AT131" s="161"/>
      <c r="AV131" s="72" t="s">
        <v>107</v>
      </c>
    </row>
    <row r="132" spans="1:48" ht="21.75" customHeight="1" x14ac:dyDescent="0.2">
      <c r="A132" s="8" t="s">
        <v>236</v>
      </c>
      <c r="C132" s="72" t="s">
        <v>98</v>
      </c>
      <c r="E132" s="72" t="s">
        <v>100</v>
      </c>
      <c r="G132" s="157" t="s">
        <v>100</v>
      </c>
      <c r="H132" s="157"/>
      <c r="I132" s="157"/>
      <c r="K132" s="161">
        <v>0</v>
      </c>
      <c r="L132" s="161"/>
      <c r="M132" s="161"/>
      <c r="O132" s="161">
        <v>0</v>
      </c>
      <c r="P132" s="161"/>
      <c r="Q132" s="161"/>
      <c r="S132" s="157" t="s">
        <v>100</v>
      </c>
      <c r="T132" s="157"/>
      <c r="U132" s="157"/>
      <c r="V132" s="157"/>
      <c r="W132" s="157"/>
      <c r="Y132" s="157" t="s">
        <v>98</v>
      </c>
      <c r="Z132" s="157"/>
      <c r="AA132" s="157"/>
      <c r="AB132" s="157"/>
      <c r="AC132" s="157"/>
      <c r="AE132" s="157" t="s">
        <v>99</v>
      </c>
      <c r="AF132" s="157"/>
      <c r="AG132" s="157"/>
      <c r="AH132" s="157"/>
      <c r="AI132" s="157"/>
      <c r="AK132" s="157" t="s">
        <v>100</v>
      </c>
      <c r="AL132" s="157"/>
      <c r="AM132" s="157"/>
      <c r="AO132" s="161">
        <v>1017000</v>
      </c>
      <c r="AP132" s="161"/>
      <c r="AQ132" s="161"/>
      <c r="AS132" s="161">
        <v>5000</v>
      </c>
      <c r="AT132" s="161"/>
      <c r="AV132" s="72" t="s">
        <v>110</v>
      </c>
    </row>
    <row r="133" spans="1:48" ht="21.75" customHeight="1" x14ac:dyDescent="0.2">
      <c r="A133" s="8" t="s">
        <v>237</v>
      </c>
      <c r="C133" s="72" t="s">
        <v>98</v>
      </c>
      <c r="E133" s="72" t="s">
        <v>100</v>
      </c>
      <c r="G133" s="157" t="s">
        <v>100</v>
      </c>
      <c r="H133" s="157"/>
      <c r="I133" s="157"/>
      <c r="K133" s="161">
        <v>0</v>
      </c>
      <c r="L133" s="161"/>
      <c r="M133" s="161"/>
      <c r="O133" s="161">
        <v>0</v>
      </c>
      <c r="P133" s="161"/>
      <c r="Q133" s="161"/>
      <c r="S133" s="157" t="s">
        <v>100</v>
      </c>
      <c r="T133" s="157"/>
      <c r="U133" s="157"/>
      <c r="V133" s="157"/>
      <c r="W133" s="157"/>
      <c r="Y133" s="157" t="s">
        <v>98</v>
      </c>
      <c r="Z133" s="157"/>
      <c r="AA133" s="157"/>
      <c r="AB133" s="157"/>
      <c r="AC133" s="157"/>
      <c r="AE133" s="157" t="s">
        <v>99</v>
      </c>
      <c r="AF133" s="157"/>
      <c r="AG133" s="157"/>
      <c r="AH133" s="157"/>
      <c r="AI133" s="157"/>
      <c r="AK133" s="157" t="s">
        <v>100</v>
      </c>
      <c r="AL133" s="157"/>
      <c r="AM133" s="157"/>
      <c r="AO133" s="161">
        <v>3225000</v>
      </c>
      <c r="AP133" s="161"/>
      <c r="AQ133" s="161"/>
      <c r="AS133" s="161">
        <v>2000</v>
      </c>
      <c r="AT133" s="161"/>
      <c r="AV133" s="72" t="s">
        <v>105</v>
      </c>
    </row>
    <row r="134" spans="1:48" ht="21.75" customHeight="1" x14ac:dyDescent="0.2">
      <c r="A134" s="8" t="s">
        <v>238</v>
      </c>
      <c r="C134" s="72" t="s">
        <v>98</v>
      </c>
      <c r="E134" s="72" t="s">
        <v>100</v>
      </c>
      <c r="G134" s="157" t="s">
        <v>100</v>
      </c>
      <c r="H134" s="157"/>
      <c r="I134" s="157"/>
      <c r="K134" s="161">
        <v>0</v>
      </c>
      <c r="L134" s="161"/>
      <c r="M134" s="161"/>
      <c r="O134" s="161">
        <v>0</v>
      </c>
      <c r="P134" s="161"/>
      <c r="Q134" s="161"/>
      <c r="S134" s="157" t="s">
        <v>100</v>
      </c>
      <c r="T134" s="157"/>
      <c r="U134" s="157"/>
      <c r="V134" s="157"/>
      <c r="W134" s="157"/>
      <c r="Y134" s="157" t="s">
        <v>98</v>
      </c>
      <c r="Z134" s="157"/>
      <c r="AA134" s="157"/>
      <c r="AB134" s="157"/>
      <c r="AC134" s="157"/>
      <c r="AE134" s="157" t="s">
        <v>99</v>
      </c>
      <c r="AF134" s="157"/>
      <c r="AG134" s="157"/>
      <c r="AH134" s="157"/>
      <c r="AI134" s="157"/>
      <c r="AK134" s="157" t="s">
        <v>100</v>
      </c>
      <c r="AL134" s="157"/>
      <c r="AM134" s="157"/>
      <c r="AO134" s="161">
        <v>20858000</v>
      </c>
      <c r="AP134" s="161"/>
      <c r="AQ134" s="161"/>
      <c r="AS134" s="161">
        <v>700</v>
      </c>
      <c r="AT134" s="161"/>
      <c r="AV134" s="72" t="s">
        <v>107</v>
      </c>
    </row>
    <row r="135" spans="1:48" ht="21.75" customHeight="1" x14ac:dyDescent="0.2">
      <c r="A135" s="8" t="s">
        <v>239</v>
      </c>
      <c r="C135" s="72" t="s">
        <v>98</v>
      </c>
      <c r="E135" s="72" t="s">
        <v>100</v>
      </c>
      <c r="G135" s="157" t="s">
        <v>100</v>
      </c>
      <c r="H135" s="157"/>
      <c r="I135" s="157"/>
      <c r="K135" s="161">
        <v>0</v>
      </c>
      <c r="L135" s="161"/>
      <c r="M135" s="161"/>
      <c r="O135" s="161">
        <v>0</v>
      </c>
      <c r="P135" s="161"/>
      <c r="Q135" s="161"/>
      <c r="S135" s="157" t="s">
        <v>100</v>
      </c>
      <c r="T135" s="157"/>
      <c r="U135" s="157"/>
      <c r="V135" s="157"/>
      <c r="W135" s="157"/>
      <c r="Y135" s="157" t="s">
        <v>98</v>
      </c>
      <c r="Z135" s="157"/>
      <c r="AA135" s="157"/>
      <c r="AB135" s="157"/>
      <c r="AC135" s="157"/>
      <c r="AE135" s="157" t="s">
        <v>99</v>
      </c>
      <c r="AF135" s="157"/>
      <c r="AG135" s="157"/>
      <c r="AH135" s="157"/>
      <c r="AI135" s="157"/>
      <c r="AK135" s="157" t="s">
        <v>100</v>
      </c>
      <c r="AL135" s="157"/>
      <c r="AM135" s="157"/>
      <c r="AO135" s="161">
        <v>15258000</v>
      </c>
      <c r="AP135" s="161"/>
      <c r="AQ135" s="161"/>
      <c r="AS135" s="161">
        <v>3750</v>
      </c>
      <c r="AT135" s="161"/>
      <c r="AV135" s="72" t="s">
        <v>101</v>
      </c>
    </row>
    <row r="136" spans="1:48" ht="21.75" customHeight="1" x14ac:dyDescent="0.2">
      <c r="A136" s="8" t="s">
        <v>240</v>
      </c>
      <c r="C136" s="72" t="s">
        <v>98</v>
      </c>
      <c r="E136" s="72" t="s">
        <v>100</v>
      </c>
      <c r="G136" s="157" t="s">
        <v>100</v>
      </c>
      <c r="H136" s="157"/>
      <c r="I136" s="157"/>
      <c r="K136" s="161">
        <v>0</v>
      </c>
      <c r="L136" s="161"/>
      <c r="M136" s="161"/>
      <c r="O136" s="161">
        <v>0</v>
      </c>
      <c r="P136" s="161"/>
      <c r="Q136" s="161"/>
      <c r="S136" s="157" t="s">
        <v>100</v>
      </c>
      <c r="T136" s="157"/>
      <c r="U136" s="157"/>
      <c r="V136" s="157"/>
      <c r="W136" s="157"/>
      <c r="Y136" s="157" t="s">
        <v>98</v>
      </c>
      <c r="Z136" s="157"/>
      <c r="AA136" s="157"/>
      <c r="AB136" s="157"/>
      <c r="AC136" s="157"/>
      <c r="AE136" s="157" t="s">
        <v>99</v>
      </c>
      <c r="AF136" s="157"/>
      <c r="AG136" s="157"/>
      <c r="AH136" s="157"/>
      <c r="AI136" s="157"/>
      <c r="AK136" s="157" t="s">
        <v>100</v>
      </c>
      <c r="AL136" s="157"/>
      <c r="AM136" s="157"/>
      <c r="AO136" s="161">
        <v>14144000</v>
      </c>
      <c r="AP136" s="161"/>
      <c r="AQ136" s="161"/>
      <c r="AS136" s="161">
        <v>3750</v>
      </c>
      <c r="AT136" s="161"/>
      <c r="AV136" s="72" t="s">
        <v>107</v>
      </c>
    </row>
    <row r="137" spans="1:48" ht="21.75" customHeight="1" x14ac:dyDescent="0.2">
      <c r="A137" s="8" t="s">
        <v>241</v>
      </c>
      <c r="C137" s="72" t="s">
        <v>98</v>
      </c>
      <c r="E137" s="72" t="s">
        <v>100</v>
      </c>
      <c r="G137" s="157" t="s">
        <v>100</v>
      </c>
      <c r="H137" s="157"/>
      <c r="I137" s="157"/>
      <c r="K137" s="161">
        <v>0</v>
      </c>
      <c r="L137" s="161"/>
      <c r="M137" s="161"/>
      <c r="O137" s="161">
        <v>0</v>
      </c>
      <c r="P137" s="161"/>
      <c r="Q137" s="161"/>
      <c r="S137" s="157" t="s">
        <v>100</v>
      </c>
      <c r="T137" s="157"/>
      <c r="U137" s="157"/>
      <c r="V137" s="157"/>
      <c r="W137" s="157"/>
      <c r="Y137" s="157" t="s">
        <v>98</v>
      </c>
      <c r="Z137" s="157"/>
      <c r="AA137" s="157"/>
      <c r="AB137" s="157"/>
      <c r="AC137" s="157"/>
      <c r="AE137" s="157" t="s">
        <v>99</v>
      </c>
      <c r="AF137" s="157"/>
      <c r="AG137" s="157"/>
      <c r="AH137" s="157"/>
      <c r="AI137" s="157"/>
      <c r="AK137" s="157" t="s">
        <v>100</v>
      </c>
      <c r="AL137" s="157"/>
      <c r="AM137" s="157"/>
      <c r="AO137" s="161">
        <v>430000</v>
      </c>
      <c r="AP137" s="161"/>
      <c r="AQ137" s="161"/>
      <c r="AS137" s="161">
        <v>6500</v>
      </c>
      <c r="AT137" s="161"/>
      <c r="AV137" s="72" t="s">
        <v>110</v>
      </c>
    </row>
    <row r="138" spans="1:48" ht="21.75" customHeight="1" x14ac:dyDescent="0.2">
      <c r="A138" s="8" t="s">
        <v>242</v>
      </c>
      <c r="C138" s="72" t="s">
        <v>98</v>
      </c>
      <c r="E138" s="72" t="s">
        <v>100</v>
      </c>
      <c r="G138" s="157" t="s">
        <v>100</v>
      </c>
      <c r="H138" s="157"/>
      <c r="I138" s="157"/>
      <c r="K138" s="161">
        <v>0</v>
      </c>
      <c r="L138" s="161"/>
      <c r="M138" s="161"/>
      <c r="O138" s="161">
        <v>0</v>
      </c>
      <c r="P138" s="161"/>
      <c r="Q138" s="161"/>
      <c r="S138" s="157" t="s">
        <v>100</v>
      </c>
      <c r="T138" s="157"/>
      <c r="U138" s="157"/>
      <c r="V138" s="157"/>
      <c r="W138" s="157"/>
      <c r="Y138" s="157" t="s">
        <v>98</v>
      </c>
      <c r="Z138" s="157"/>
      <c r="AA138" s="157"/>
      <c r="AB138" s="157"/>
      <c r="AC138" s="157"/>
      <c r="AE138" s="157" t="s">
        <v>99</v>
      </c>
      <c r="AF138" s="157"/>
      <c r="AG138" s="157"/>
      <c r="AH138" s="157"/>
      <c r="AI138" s="157"/>
      <c r="AK138" s="157" t="s">
        <v>100</v>
      </c>
      <c r="AL138" s="157"/>
      <c r="AM138" s="157"/>
      <c r="AO138" s="161">
        <v>20840000</v>
      </c>
      <c r="AP138" s="161"/>
      <c r="AQ138" s="161"/>
      <c r="AS138" s="161">
        <v>2200</v>
      </c>
      <c r="AT138" s="161"/>
      <c r="AV138" s="72" t="s">
        <v>132</v>
      </c>
    </row>
    <row r="139" spans="1:48" ht="21.75" customHeight="1" x14ac:dyDescent="0.2">
      <c r="A139" s="8" t="s">
        <v>243</v>
      </c>
      <c r="C139" s="72" t="s">
        <v>98</v>
      </c>
      <c r="E139" s="72" t="s">
        <v>100</v>
      </c>
      <c r="G139" s="157" t="s">
        <v>100</v>
      </c>
      <c r="H139" s="157"/>
      <c r="I139" s="157"/>
      <c r="K139" s="161">
        <v>0</v>
      </c>
      <c r="L139" s="161"/>
      <c r="M139" s="161"/>
      <c r="O139" s="161">
        <v>0</v>
      </c>
      <c r="P139" s="161"/>
      <c r="Q139" s="161"/>
      <c r="S139" s="157" t="s">
        <v>100</v>
      </c>
      <c r="T139" s="157"/>
      <c r="U139" s="157"/>
      <c r="V139" s="157"/>
      <c r="W139" s="157"/>
      <c r="Y139" s="157" t="s">
        <v>98</v>
      </c>
      <c r="Z139" s="157"/>
      <c r="AA139" s="157"/>
      <c r="AB139" s="157"/>
      <c r="AC139" s="157"/>
      <c r="AE139" s="157" t="s">
        <v>99</v>
      </c>
      <c r="AF139" s="157"/>
      <c r="AG139" s="157"/>
      <c r="AH139" s="157"/>
      <c r="AI139" s="157"/>
      <c r="AK139" s="157" t="s">
        <v>100</v>
      </c>
      <c r="AL139" s="157"/>
      <c r="AM139" s="157"/>
      <c r="AO139" s="161">
        <v>2401000</v>
      </c>
      <c r="AP139" s="161"/>
      <c r="AQ139" s="161"/>
      <c r="AS139" s="161">
        <v>1250</v>
      </c>
      <c r="AT139" s="161"/>
      <c r="AV139" s="72" t="s">
        <v>143</v>
      </c>
    </row>
    <row r="140" spans="1:48" ht="21.75" customHeight="1" x14ac:dyDescent="0.2">
      <c r="A140" s="8" t="s">
        <v>244</v>
      </c>
      <c r="C140" s="72" t="s">
        <v>98</v>
      </c>
      <c r="E140" s="72" t="s">
        <v>100</v>
      </c>
      <c r="G140" s="157" t="s">
        <v>100</v>
      </c>
      <c r="H140" s="157"/>
      <c r="I140" s="157"/>
      <c r="K140" s="161">
        <v>0</v>
      </c>
      <c r="L140" s="161"/>
      <c r="M140" s="161"/>
      <c r="O140" s="161">
        <v>0</v>
      </c>
      <c r="P140" s="161"/>
      <c r="Q140" s="161"/>
      <c r="S140" s="157" t="s">
        <v>100</v>
      </c>
      <c r="T140" s="157"/>
      <c r="U140" s="157"/>
      <c r="V140" s="157"/>
      <c r="W140" s="157"/>
      <c r="Y140" s="157" t="s">
        <v>98</v>
      </c>
      <c r="Z140" s="157"/>
      <c r="AA140" s="157"/>
      <c r="AB140" s="157"/>
      <c r="AC140" s="157"/>
      <c r="AE140" s="157" t="s">
        <v>99</v>
      </c>
      <c r="AF140" s="157"/>
      <c r="AG140" s="157"/>
      <c r="AH140" s="157"/>
      <c r="AI140" s="157"/>
      <c r="AK140" s="157" t="s">
        <v>100</v>
      </c>
      <c r="AL140" s="157"/>
      <c r="AM140" s="157"/>
      <c r="AO140" s="161">
        <v>17141000</v>
      </c>
      <c r="AP140" s="161"/>
      <c r="AQ140" s="161"/>
      <c r="AS140" s="161">
        <v>2400</v>
      </c>
      <c r="AT140" s="161"/>
      <c r="AV140" s="72" t="s">
        <v>132</v>
      </c>
    </row>
    <row r="141" spans="1:48" ht="21.75" customHeight="1" x14ac:dyDescent="0.2">
      <c r="A141" s="8" t="s">
        <v>245</v>
      </c>
      <c r="C141" s="72" t="s">
        <v>98</v>
      </c>
      <c r="E141" s="72" t="s">
        <v>100</v>
      </c>
      <c r="G141" s="157" t="s">
        <v>100</v>
      </c>
      <c r="H141" s="157"/>
      <c r="I141" s="157"/>
      <c r="K141" s="161">
        <v>0</v>
      </c>
      <c r="L141" s="161"/>
      <c r="M141" s="161"/>
      <c r="O141" s="161">
        <v>0</v>
      </c>
      <c r="P141" s="161"/>
      <c r="Q141" s="161"/>
      <c r="S141" s="157" t="s">
        <v>100</v>
      </c>
      <c r="T141" s="157"/>
      <c r="U141" s="157"/>
      <c r="V141" s="157"/>
      <c r="W141" s="157"/>
      <c r="Y141" s="157" t="s">
        <v>98</v>
      </c>
      <c r="Z141" s="157"/>
      <c r="AA141" s="157"/>
      <c r="AB141" s="157"/>
      <c r="AC141" s="157"/>
      <c r="AE141" s="157" t="s">
        <v>99</v>
      </c>
      <c r="AF141" s="157"/>
      <c r="AG141" s="157"/>
      <c r="AH141" s="157"/>
      <c r="AI141" s="157"/>
      <c r="AK141" s="157" t="s">
        <v>100</v>
      </c>
      <c r="AL141" s="157"/>
      <c r="AM141" s="157"/>
      <c r="AO141" s="161">
        <v>98084000</v>
      </c>
      <c r="AP141" s="161"/>
      <c r="AQ141" s="161"/>
      <c r="AS141" s="161">
        <v>600</v>
      </c>
      <c r="AT141" s="161"/>
      <c r="AV141" s="72" t="s">
        <v>107</v>
      </c>
    </row>
    <row r="142" spans="1:48" ht="21.75" customHeight="1" x14ac:dyDescent="0.2">
      <c r="A142" s="8" t="s">
        <v>246</v>
      </c>
      <c r="C142" s="72" t="s">
        <v>98</v>
      </c>
      <c r="E142" s="72" t="s">
        <v>100</v>
      </c>
      <c r="G142" s="157" t="s">
        <v>100</v>
      </c>
      <c r="H142" s="157"/>
      <c r="I142" s="157"/>
      <c r="K142" s="161">
        <v>0</v>
      </c>
      <c r="L142" s="161"/>
      <c r="M142" s="161"/>
      <c r="O142" s="161">
        <v>0</v>
      </c>
      <c r="P142" s="161"/>
      <c r="Q142" s="161"/>
      <c r="S142" s="157" t="s">
        <v>100</v>
      </c>
      <c r="T142" s="157"/>
      <c r="U142" s="157"/>
      <c r="V142" s="157"/>
      <c r="W142" s="157"/>
      <c r="Y142" s="157" t="s">
        <v>98</v>
      </c>
      <c r="Z142" s="157"/>
      <c r="AA142" s="157"/>
      <c r="AB142" s="157"/>
      <c r="AC142" s="157"/>
      <c r="AE142" s="157" t="s">
        <v>99</v>
      </c>
      <c r="AF142" s="157"/>
      <c r="AG142" s="157"/>
      <c r="AH142" s="157"/>
      <c r="AI142" s="157"/>
      <c r="AK142" s="157" t="s">
        <v>100</v>
      </c>
      <c r="AL142" s="157"/>
      <c r="AM142" s="157"/>
      <c r="AO142" s="161">
        <v>12280000</v>
      </c>
      <c r="AP142" s="161"/>
      <c r="AQ142" s="161"/>
      <c r="AS142" s="161">
        <v>900</v>
      </c>
      <c r="AT142" s="161"/>
      <c r="AV142" s="72" t="s">
        <v>107</v>
      </c>
    </row>
    <row r="143" spans="1:48" ht="21.75" customHeight="1" x14ac:dyDescent="0.2">
      <c r="A143" s="8" t="s">
        <v>247</v>
      </c>
      <c r="C143" s="72" t="s">
        <v>98</v>
      </c>
      <c r="E143" s="72" t="s">
        <v>100</v>
      </c>
      <c r="G143" s="157" t="s">
        <v>100</v>
      </c>
      <c r="H143" s="157"/>
      <c r="I143" s="157"/>
      <c r="K143" s="161">
        <v>0</v>
      </c>
      <c r="L143" s="161"/>
      <c r="M143" s="161"/>
      <c r="O143" s="161">
        <v>0</v>
      </c>
      <c r="P143" s="161"/>
      <c r="Q143" s="161"/>
      <c r="S143" s="157" t="s">
        <v>100</v>
      </c>
      <c r="T143" s="157"/>
      <c r="U143" s="157"/>
      <c r="V143" s="157"/>
      <c r="W143" s="157"/>
      <c r="Y143" s="157" t="s">
        <v>98</v>
      </c>
      <c r="Z143" s="157"/>
      <c r="AA143" s="157"/>
      <c r="AB143" s="157"/>
      <c r="AC143" s="157"/>
      <c r="AE143" s="157" t="s">
        <v>99</v>
      </c>
      <c r="AF143" s="157"/>
      <c r="AG143" s="157"/>
      <c r="AH143" s="157"/>
      <c r="AI143" s="157"/>
      <c r="AK143" s="157" t="s">
        <v>100</v>
      </c>
      <c r="AL143" s="157"/>
      <c r="AM143" s="157"/>
      <c r="AO143" s="161">
        <v>2025000</v>
      </c>
      <c r="AP143" s="161"/>
      <c r="AQ143" s="161"/>
      <c r="AS143" s="161">
        <v>3500</v>
      </c>
      <c r="AT143" s="161"/>
      <c r="AV143" s="72" t="s">
        <v>107</v>
      </c>
    </row>
    <row r="144" spans="1:48" ht="21.75" customHeight="1" x14ac:dyDescent="0.2">
      <c r="A144" s="8" t="s">
        <v>248</v>
      </c>
      <c r="C144" s="72" t="s">
        <v>98</v>
      </c>
      <c r="E144" s="72" t="s">
        <v>100</v>
      </c>
      <c r="G144" s="157" t="s">
        <v>100</v>
      </c>
      <c r="H144" s="157"/>
      <c r="I144" s="157"/>
      <c r="K144" s="161">
        <v>0</v>
      </c>
      <c r="L144" s="161"/>
      <c r="M144" s="161"/>
      <c r="O144" s="161">
        <v>0</v>
      </c>
      <c r="P144" s="161"/>
      <c r="Q144" s="161"/>
      <c r="S144" s="157" t="s">
        <v>100</v>
      </c>
      <c r="T144" s="157"/>
      <c r="U144" s="157"/>
      <c r="V144" s="157"/>
      <c r="W144" s="157"/>
      <c r="Y144" s="157" t="s">
        <v>98</v>
      </c>
      <c r="Z144" s="157"/>
      <c r="AA144" s="157"/>
      <c r="AB144" s="157"/>
      <c r="AC144" s="157"/>
      <c r="AE144" s="157" t="s">
        <v>99</v>
      </c>
      <c r="AF144" s="157"/>
      <c r="AG144" s="157"/>
      <c r="AH144" s="157"/>
      <c r="AI144" s="157"/>
      <c r="AK144" s="157" t="s">
        <v>100</v>
      </c>
      <c r="AL144" s="157"/>
      <c r="AM144" s="157"/>
      <c r="AO144" s="161">
        <v>2000000</v>
      </c>
      <c r="AP144" s="161"/>
      <c r="AQ144" s="161"/>
      <c r="AS144" s="161">
        <v>3250</v>
      </c>
      <c r="AT144" s="161"/>
      <c r="AV144" s="72" t="s">
        <v>174</v>
      </c>
    </row>
    <row r="145" spans="1:48" ht="21.75" customHeight="1" x14ac:dyDescent="0.2">
      <c r="A145" s="8" t="s">
        <v>249</v>
      </c>
      <c r="C145" s="72" t="s">
        <v>98</v>
      </c>
      <c r="E145" s="72" t="s">
        <v>100</v>
      </c>
      <c r="G145" s="157" t="s">
        <v>100</v>
      </c>
      <c r="H145" s="157"/>
      <c r="I145" s="157"/>
      <c r="K145" s="161">
        <v>0</v>
      </c>
      <c r="L145" s="161"/>
      <c r="M145" s="161"/>
      <c r="O145" s="161">
        <v>0</v>
      </c>
      <c r="P145" s="161"/>
      <c r="Q145" s="161"/>
      <c r="S145" s="157" t="s">
        <v>100</v>
      </c>
      <c r="T145" s="157"/>
      <c r="U145" s="157"/>
      <c r="V145" s="157"/>
      <c r="W145" s="157"/>
      <c r="Y145" s="157" t="s">
        <v>98</v>
      </c>
      <c r="Z145" s="157"/>
      <c r="AA145" s="157"/>
      <c r="AB145" s="157"/>
      <c r="AC145" s="157"/>
      <c r="AE145" s="157" t="s">
        <v>99</v>
      </c>
      <c r="AF145" s="157"/>
      <c r="AG145" s="157"/>
      <c r="AH145" s="157"/>
      <c r="AI145" s="157"/>
      <c r="AK145" s="157" t="s">
        <v>100</v>
      </c>
      <c r="AL145" s="157"/>
      <c r="AM145" s="157"/>
      <c r="AO145" s="161">
        <v>255000</v>
      </c>
      <c r="AP145" s="161"/>
      <c r="AQ145" s="161"/>
      <c r="AS145" s="161">
        <v>4500</v>
      </c>
      <c r="AT145" s="161"/>
      <c r="AV145" s="72" t="s">
        <v>110</v>
      </c>
    </row>
    <row r="146" spans="1:48" ht="21.75" customHeight="1" x14ac:dyDescent="0.2">
      <c r="A146" s="8" t="s">
        <v>250</v>
      </c>
      <c r="C146" s="72" t="s">
        <v>98</v>
      </c>
      <c r="E146" s="72" t="s">
        <v>100</v>
      </c>
      <c r="G146" s="157" t="s">
        <v>100</v>
      </c>
      <c r="H146" s="157"/>
      <c r="I146" s="157"/>
      <c r="K146" s="161">
        <v>0</v>
      </c>
      <c r="L146" s="161"/>
      <c r="M146" s="161"/>
      <c r="O146" s="161">
        <v>0</v>
      </c>
      <c r="P146" s="161"/>
      <c r="Q146" s="161"/>
      <c r="S146" s="157" t="s">
        <v>100</v>
      </c>
      <c r="T146" s="157"/>
      <c r="U146" s="157"/>
      <c r="V146" s="157"/>
      <c r="W146" s="157"/>
      <c r="Y146" s="157" t="s">
        <v>98</v>
      </c>
      <c r="Z146" s="157"/>
      <c r="AA146" s="157"/>
      <c r="AB146" s="157"/>
      <c r="AC146" s="157"/>
      <c r="AE146" s="157" t="s">
        <v>99</v>
      </c>
      <c r="AF146" s="157"/>
      <c r="AG146" s="157"/>
      <c r="AH146" s="157"/>
      <c r="AI146" s="157"/>
      <c r="AK146" s="157" t="s">
        <v>100</v>
      </c>
      <c r="AL146" s="157"/>
      <c r="AM146" s="157"/>
      <c r="AO146" s="161">
        <v>14052000</v>
      </c>
      <c r="AP146" s="161"/>
      <c r="AQ146" s="161"/>
      <c r="AS146" s="161">
        <v>2800</v>
      </c>
      <c r="AT146" s="161"/>
      <c r="AV146" s="72" t="s">
        <v>107</v>
      </c>
    </row>
    <row r="147" spans="1:48" ht="21.75" customHeight="1" x14ac:dyDescent="0.2">
      <c r="A147" s="157"/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  <c r="S147" s="157"/>
      <c r="T147" s="157"/>
      <c r="U147" s="157"/>
      <c r="V147" s="157"/>
      <c r="W147" s="157"/>
      <c r="X147" s="157"/>
      <c r="Y147" s="157"/>
      <c r="Z147" s="157"/>
      <c r="AA147" s="157"/>
      <c r="AB147" s="157"/>
      <c r="AC147" s="157"/>
      <c r="AD147" s="157"/>
      <c r="AE147" s="157"/>
      <c r="AF147" s="157"/>
      <c r="AG147" s="157"/>
      <c r="AH147" s="157"/>
      <c r="AI147" s="157"/>
      <c r="AJ147" s="157"/>
      <c r="AK147" s="157"/>
      <c r="AL147" s="157"/>
      <c r="AM147" s="157"/>
      <c r="AN147" s="157"/>
      <c r="AO147" s="157"/>
      <c r="AP147" s="157"/>
      <c r="AQ147" s="157"/>
      <c r="AR147" s="157"/>
      <c r="AS147" s="157"/>
      <c r="AT147" s="157"/>
      <c r="AU147" s="157"/>
      <c r="AV147" s="157"/>
    </row>
    <row r="148" spans="1:48" ht="21.75" customHeight="1" x14ac:dyDescent="0.2">
      <c r="A148" s="158" t="s">
        <v>0</v>
      </c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58"/>
      <c r="AM148" s="158"/>
      <c r="AN148" s="158"/>
      <c r="AO148" s="158"/>
      <c r="AP148" s="158"/>
      <c r="AQ148" s="158"/>
      <c r="AR148" s="158"/>
      <c r="AS148" s="158"/>
      <c r="AT148" s="158"/>
      <c r="AU148" s="158"/>
      <c r="AV148" s="158"/>
    </row>
    <row r="149" spans="1:48" ht="21.75" customHeight="1" x14ac:dyDescent="0.2">
      <c r="A149" s="158" t="s">
        <v>1</v>
      </c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58"/>
      <c r="AM149" s="158"/>
      <c r="AN149" s="158"/>
      <c r="AO149" s="158"/>
      <c r="AP149" s="158"/>
      <c r="AQ149" s="158"/>
      <c r="AR149" s="158"/>
      <c r="AS149" s="158"/>
      <c r="AT149" s="158"/>
      <c r="AU149" s="158"/>
      <c r="AV149" s="158"/>
    </row>
    <row r="150" spans="1:48" ht="21.75" customHeight="1" x14ac:dyDescent="0.2">
      <c r="A150" s="158" t="s">
        <v>2</v>
      </c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58"/>
      <c r="AM150" s="158"/>
      <c r="AN150" s="158"/>
      <c r="AO150" s="158"/>
      <c r="AP150" s="158"/>
      <c r="AQ150" s="158"/>
      <c r="AR150" s="158"/>
      <c r="AS150" s="158"/>
      <c r="AT150" s="158"/>
      <c r="AU150" s="158"/>
      <c r="AV150" s="158"/>
    </row>
    <row r="151" spans="1:48" ht="21.75" customHeight="1" x14ac:dyDescent="0.2">
      <c r="A151" s="159" t="s">
        <v>92</v>
      </c>
      <c r="B151" s="159"/>
      <c r="C151" s="159"/>
      <c r="D151" s="159"/>
      <c r="E151" s="159"/>
      <c r="F151" s="159"/>
      <c r="G151" s="159"/>
      <c r="H151" s="159"/>
      <c r="I151" s="159"/>
      <c r="J151" s="159"/>
      <c r="K151" s="159"/>
      <c r="L151" s="159"/>
      <c r="M151" s="159"/>
      <c r="N151" s="159"/>
      <c r="O151" s="159"/>
      <c r="P151" s="159"/>
      <c r="Q151" s="159"/>
      <c r="R151" s="159"/>
      <c r="S151" s="159"/>
      <c r="T151" s="159"/>
      <c r="U151" s="159"/>
      <c r="V151" s="159"/>
      <c r="W151" s="159"/>
      <c r="X151" s="159"/>
      <c r="Y151" s="159"/>
      <c r="Z151" s="159"/>
      <c r="AA151" s="159"/>
      <c r="AB151" s="159"/>
      <c r="AC151" s="159"/>
      <c r="AD151" s="159"/>
      <c r="AE151" s="159"/>
      <c r="AF151" s="159"/>
      <c r="AG151" s="159"/>
      <c r="AH151" s="159"/>
      <c r="AI151" s="159"/>
      <c r="AJ151" s="159"/>
      <c r="AK151" s="159"/>
      <c r="AL151" s="159"/>
      <c r="AM151" s="159"/>
      <c r="AN151" s="159"/>
      <c r="AO151" s="159"/>
      <c r="AP151" s="159"/>
      <c r="AQ151" s="159"/>
      <c r="AR151" s="159"/>
      <c r="AS151" s="159"/>
      <c r="AT151" s="159"/>
      <c r="AU151" s="159"/>
      <c r="AV151" s="159"/>
    </row>
    <row r="152" spans="1:48" ht="21.75" customHeight="1" x14ac:dyDescent="0.2">
      <c r="C152" s="160" t="s">
        <v>7</v>
      </c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  <c r="W152" s="160"/>
      <c r="Y152" s="160" t="s">
        <v>9</v>
      </c>
      <c r="Z152" s="160"/>
      <c r="AA152" s="160"/>
      <c r="AB152" s="160"/>
      <c r="AC152" s="160"/>
      <c r="AD152" s="160"/>
      <c r="AE152" s="160"/>
      <c r="AF152" s="160"/>
      <c r="AG152" s="160"/>
      <c r="AH152" s="160"/>
      <c r="AI152" s="160"/>
      <c r="AJ152" s="160"/>
      <c r="AK152" s="160"/>
      <c r="AL152" s="160"/>
      <c r="AM152" s="160"/>
      <c r="AN152" s="160"/>
      <c r="AO152" s="160"/>
      <c r="AP152" s="160"/>
      <c r="AQ152" s="160"/>
      <c r="AR152" s="160"/>
      <c r="AS152" s="160"/>
      <c r="AT152" s="160"/>
      <c r="AU152" s="160"/>
      <c r="AV152" s="160"/>
    </row>
    <row r="153" spans="1:48" ht="21.75" customHeight="1" x14ac:dyDescent="0.2">
      <c r="A153" s="2" t="s">
        <v>89</v>
      </c>
      <c r="C153" s="4" t="s">
        <v>93</v>
      </c>
      <c r="D153" s="69"/>
      <c r="E153" s="4" t="s">
        <v>94</v>
      </c>
      <c r="F153" s="69"/>
      <c r="G153" s="154" t="s">
        <v>95</v>
      </c>
      <c r="H153" s="154"/>
      <c r="I153" s="154"/>
      <c r="J153" s="69"/>
      <c r="K153" s="154" t="s">
        <v>96</v>
      </c>
      <c r="L153" s="154"/>
      <c r="M153" s="154"/>
      <c r="N153" s="69"/>
      <c r="O153" s="154" t="s">
        <v>90</v>
      </c>
      <c r="P153" s="154"/>
      <c r="Q153" s="154"/>
      <c r="R153" s="69"/>
      <c r="S153" s="154" t="s">
        <v>91</v>
      </c>
      <c r="T153" s="154"/>
      <c r="U153" s="154"/>
      <c r="V153" s="154"/>
      <c r="W153" s="154"/>
      <c r="Y153" s="154" t="s">
        <v>93</v>
      </c>
      <c r="Z153" s="154"/>
      <c r="AA153" s="154"/>
      <c r="AB153" s="154"/>
      <c r="AC153" s="154"/>
      <c r="AD153" s="69"/>
      <c r="AE153" s="154" t="s">
        <v>94</v>
      </c>
      <c r="AF153" s="154"/>
      <c r="AG153" s="154"/>
      <c r="AH153" s="154"/>
      <c r="AI153" s="154"/>
      <c r="AJ153" s="69"/>
      <c r="AK153" s="154" t="s">
        <v>95</v>
      </c>
      <c r="AL153" s="154"/>
      <c r="AM153" s="154"/>
      <c r="AN153" s="69"/>
      <c r="AO153" s="154" t="s">
        <v>96</v>
      </c>
      <c r="AP153" s="154"/>
      <c r="AQ153" s="154"/>
      <c r="AR153" s="69"/>
      <c r="AS153" s="154" t="s">
        <v>90</v>
      </c>
      <c r="AT153" s="154"/>
      <c r="AU153" s="69"/>
      <c r="AV153" s="4" t="s">
        <v>91</v>
      </c>
    </row>
    <row r="154" spans="1:48" ht="21.75" customHeight="1" x14ac:dyDescent="0.2">
      <c r="A154" s="8" t="s">
        <v>251</v>
      </c>
      <c r="C154" s="72" t="s">
        <v>98</v>
      </c>
      <c r="E154" s="72" t="s">
        <v>100</v>
      </c>
      <c r="G154" s="162" t="s">
        <v>100</v>
      </c>
      <c r="H154" s="162"/>
      <c r="I154" s="162"/>
      <c r="K154" s="163">
        <v>0</v>
      </c>
      <c r="L154" s="163"/>
      <c r="M154" s="163"/>
      <c r="O154" s="163">
        <v>0</v>
      </c>
      <c r="P154" s="163"/>
      <c r="Q154" s="163"/>
      <c r="S154" s="162" t="s">
        <v>100</v>
      </c>
      <c r="T154" s="162"/>
      <c r="U154" s="162"/>
      <c r="V154" s="162"/>
      <c r="W154" s="162"/>
      <c r="Y154" s="162" t="s">
        <v>98</v>
      </c>
      <c r="Z154" s="162"/>
      <c r="AA154" s="162"/>
      <c r="AB154" s="162"/>
      <c r="AC154" s="162"/>
      <c r="AE154" s="162" t="s">
        <v>99</v>
      </c>
      <c r="AF154" s="162"/>
      <c r="AG154" s="162"/>
      <c r="AH154" s="162"/>
      <c r="AI154" s="162"/>
      <c r="AK154" s="162" t="s">
        <v>100</v>
      </c>
      <c r="AL154" s="162"/>
      <c r="AM154" s="162"/>
      <c r="AO154" s="163">
        <v>27212000</v>
      </c>
      <c r="AP154" s="163"/>
      <c r="AQ154" s="163"/>
      <c r="AS154" s="163">
        <v>3000</v>
      </c>
      <c r="AT154" s="163"/>
      <c r="AV154" s="72" t="s">
        <v>107</v>
      </c>
    </row>
    <row r="155" spans="1:48" ht="21.75" customHeight="1" x14ac:dyDescent="0.2">
      <c r="A155" s="8" t="s">
        <v>252</v>
      </c>
      <c r="C155" s="72" t="s">
        <v>98</v>
      </c>
      <c r="E155" s="72" t="s">
        <v>100</v>
      </c>
      <c r="G155" s="157" t="s">
        <v>100</v>
      </c>
      <c r="H155" s="157"/>
      <c r="I155" s="157"/>
      <c r="K155" s="161">
        <v>0</v>
      </c>
      <c r="L155" s="161"/>
      <c r="M155" s="161"/>
      <c r="O155" s="161">
        <v>0</v>
      </c>
      <c r="P155" s="161"/>
      <c r="Q155" s="161"/>
      <c r="S155" s="157" t="s">
        <v>100</v>
      </c>
      <c r="T155" s="157"/>
      <c r="U155" s="157"/>
      <c r="V155" s="157"/>
      <c r="W155" s="157"/>
      <c r="Y155" s="157" t="s">
        <v>98</v>
      </c>
      <c r="Z155" s="157"/>
      <c r="AA155" s="157"/>
      <c r="AB155" s="157"/>
      <c r="AC155" s="157"/>
      <c r="AE155" s="157" t="s">
        <v>99</v>
      </c>
      <c r="AF155" s="157"/>
      <c r="AG155" s="157"/>
      <c r="AH155" s="157"/>
      <c r="AI155" s="157"/>
      <c r="AK155" s="157" t="s">
        <v>100</v>
      </c>
      <c r="AL155" s="157"/>
      <c r="AM155" s="157"/>
      <c r="AO155" s="161">
        <v>2585000</v>
      </c>
      <c r="AP155" s="161"/>
      <c r="AQ155" s="161"/>
      <c r="AS155" s="161">
        <v>3500</v>
      </c>
      <c r="AT155" s="161"/>
      <c r="AV155" s="72" t="s">
        <v>110</v>
      </c>
    </row>
    <row r="156" spans="1:48" ht="21.75" customHeight="1" x14ac:dyDescent="0.2">
      <c r="A156" s="8" t="s">
        <v>73</v>
      </c>
      <c r="C156" s="72" t="s">
        <v>122</v>
      </c>
      <c r="E156" s="72" t="s">
        <v>100</v>
      </c>
      <c r="G156" s="157" t="s">
        <v>100</v>
      </c>
      <c r="H156" s="157"/>
      <c r="I156" s="157"/>
      <c r="K156" s="161">
        <v>0</v>
      </c>
      <c r="L156" s="161"/>
      <c r="M156" s="161"/>
      <c r="O156" s="161">
        <v>0</v>
      </c>
      <c r="P156" s="161"/>
      <c r="Q156" s="161"/>
      <c r="S156" s="157" t="s">
        <v>100</v>
      </c>
      <c r="T156" s="157"/>
      <c r="U156" s="157"/>
      <c r="V156" s="157"/>
      <c r="W156" s="157"/>
      <c r="Y156" s="157" t="s">
        <v>122</v>
      </c>
      <c r="Z156" s="157"/>
      <c r="AA156" s="157"/>
      <c r="AB156" s="157"/>
      <c r="AC156" s="157"/>
      <c r="AE156" s="157" t="s">
        <v>99</v>
      </c>
      <c r="AF156" s="157"/>
      <c r="AG156" s="157"/>
      <c r="AH156" s="157"/>
      <c r="AI156" s="157"/>
      <c r="AK156" s="157" t="s">
        <v>100</v>
      </c>
      <c r="AL156" s="157"/>
      <c r="AM156" s="157"/>
      <c r="AO156" s="161">
        <v>5656000</v>
      </c>
      <c r="AP156" s="161"/>
      <c r="AQ156" s="161"/>
      <c r="AS156" s="161">
        <v>2800</v>
      </c>
      <c r="AT156" s="161"/>
      <c r="AV156" s="72" t="s">
        <v>101</v>
      </c>
    </row>
    <row r="157" spans="1:48" ht="21.75" customHeight="1" x14ac:dyDescent="0.2">
      <c r="A157" s="8" t="s">
        <v>253</v>
      </c>
      <c r="C157" s="72" t="s">
        <v>98</v>
      </c>
      <c r="E157" s="72" t="s">
        <v>100</v>
      </c>
      <c r="G157" s="157" t="s">
        <v>100</v>
      </c>
      <c r="H157" s="157"/>
      <c r="I157" s="157"/>
      <c r="K157" s="161">
        <v>0</v>
      </c>
      <c r="L157" s="161"/>
      <c r="M157" s="161"/>
      <c r="O157" s="161">
        <v>0</v>
      </c>
      <c r="P157" s="161"/>
      <c r="Q157" s="161"/>
      <c r="S157" s="157" t="s">
        <v>100</v>
      </c>
      <c r="T157" s="157"/>
      <c r="U157" s="157"/>
      <c r="V157" s="157"/>
      <c r="W157" s="157"/>
      <c r="Y157" s="157" t="s">
        <v>98</v>
      </c>
      <c r="Z157" s="157"/>
      <c r="AA157" s="157"/>
      <c r="AB157" s="157"/>
      <c r="AC157" s="157"/>
      <c r="AE157" s="157" t="s">
        <v>99</v>
      </c>
      <c r="AF157" s="157"/>
      <c r="AG157" s="157"/>
      <c r="AH157" s="157"/>
      <c r="AI157" s="157"/>
      <c r="AK157" s="157" t="s">
        <v>100</v>
      </c>
      <c r="AL157" s="157"/>
      <c r="AM157" s="157"/>
      <c r="AO157" s="161">
        <v>18333000</v>
      </c>
      <c r="AP157" s="161"/>
      <c r="AQ157" s="161"/>
      <c r="AS157" s="161">
        <v>3500</v>
      </c>
      <c r="AT157" s="161"/>
      <c r="AV157" s="72" t="s">
        <v>101</v>
      </c>
    </row>
    <row r="158" spans="1:48" ht="21.75" customHeight="1" x14ac:dyDescent="0.2">
      <c r="A158" s="8" t="s">
        <v>254</v>
      </c>
      <c r="C158" s="72" t="s">
        <v>98</v>
      </c>
      <c r="E158" s="72" t="s">
        <v>100</v>
      </c>
      <c r="G158" s="157" t="s">
        <v>100</v>
      </c>
      <c r="H158" s="157"/>
      <c r="I158" s="157"/>
      <c r="K158" s="161">
        <v>0</v>
      </c>
      <c r="L158" s="161"/>
      <c r="M158" s="161"/>
      <c r="O158" s="161">
        <v>0</v>
      </c>
      <c r="P158" s="161"/>
      <c r="Q158" s="161"/>
      <c r="S158" s="157" t="s">
        <v>100</v>
      </c>
      <c r="T158" s="157"/>
      <c r="U158" s="157"/>
      <c r="V158" s="157"/>
      <c r="W158" s="157"/>
      <c r="Y158" s="157" t="s">
        <v>98</v>
      </c>
      <c r="Z158" s="157"/>
      <c r="AA158" s="157"/>
      <c r="AB158" s="157"/>
      <c r="AC158" s="157"/>
      <c r="AE158" s="157" t="s">
        <v>99</v>
      </c>
      <c r="AF158" s="157"/>
      <c r="AG158" s="157"/>
      <c r="AH158" s="157"/>
      <c r="AI158" s="157"/>
      <c r="AK158" s="157" t="s">
        <v>100</v>
      </c>
      <c r="AL158" s="157"/>
      <c r="AM158" s="157"/>
      <c r="AO158" s="161">
        <v>8020000</v>
      </c>
      <c r="AP158" s="161"/>
      <c r="AQ158" s="161"/>
      <c r="AS158" s="161">
        <v>750</v>
      </c>
      <c r="AT158" s="161"/>
      <c r="AV158" s="72" t="s">
        <v>137</v>
      </c>
    </row>
    <row r="159" spans="1:48" ht="21.75" customHeight="1" x14ac:dyDescent="0.2">
      <c r="A159" s="8" t="s">
        <v>255</v>
      </c>
      <c r="C159" s="72" t="s">
        <v>98</v>
      </c>
      <c r="E159" s="72" t="s">
        <v>100</v>
      </c>
      <c r="G159" s="157" t="s">
        <v>100</v>
      </c>
      <c r="H159" s="157"/>
      <c r="I159" s="157"/>
      <c r="K159" s="161">
        <v>0</v>
      </c>
      <c r="L159" s="161"/>
      <c r="M159" s="161"/>
      <c r="O159" s="161">
        <v>0</v>
      </c>
      <c r="P159" s="161"/>
      <c r="Q159" s="161"/>
      <c r="S159" s="157" t="s">
        <v>100</v>
      </c>
      <c r="T159" s="157"/>
      <c r="U159" s="157"/>
      <c r="V159" s="157"/>
      <c r="W159" s="157"/>
      <c r="Y159" s="157" t="s">
        <v>98</v>
      </c>
      <c r="Z159" s="157"/>
      <c r="AA159" s="157"/>
      <c r="AB159" s="157"/>
      <c r="AC159" s="157"/>
      <c r="AE159" s="157" t="s">
        <v>99</v>
      </c>
      <c r="AF159" s="157"/>
      <c r="AG159" s="157"/>
      <c r="AH159" s="157"/>
      <c r="AI159" s="157"/>
      <c r="AK159" s="157" t="s">
        <v>100</v>
      </c>
      <c r="AL159" s="157"/>
      <c r="AM159" s="157"/>
      <c r="AO159" s="161">
        <v>1523000</v>
      </c>
      <c r="AP159" s="161"/>
      <c r="AQ159" s="161"/>
      <c r="AS159" s="161">
        <v>1150</v>
      </c>
      <c r="AT159" s="161"/>
      <c r="AV159" s="72" t="s">
        <v>143</v>
      </c>
    </row>
    <row r="160" spans="1:48" ht="21.75" customHeight="1" x14ac:dyDescent="0.2">
      <c r="A160" s="8" t="s">
        <v>256</v>
      </c>
      <c r="C160" s="72" t="s">
        <v>98</v>
      </c>
      <c r="E160" s="72" t="s">
        <v>100</v>
      </c>
      <c r="G160" s="157" t="s">
        <v>100</v>
      </c>
      <c r="H160" s="157"/>
      <c r="I160" s="157"/>
      <c r="K160" s="161">
        <v>0</v>
      </c>
      <c r="L160" s="161"/>
      <c r="M160" s="161"/>
      <c r="O160" s="161">
        <v>0</v>
      </c>
      <c r="P160" s="161"/>
      <c r="Q160" s="161"/>
      <c r="S160" s="157" t="s">
        <v>100</v>
      </c>
      <c r="T160" s="157"/>
      <c r="U160" s="157"/>
      <c r="V160" s="157"/>
      <c r="W160" s="157"/>
      <c r="Y160" s="157" t="s">
        <v>98</v>
      </c>
      <c r="Z160" s="157"/>
      <c r="AA160" s="157"/>
      <c r="AB160" s="157"/>
      <c r="AC160" s="157"/>
      <c r="AE160" s="157" t="s">
        <v>99</v>
      </c>
      <c r="AF160" s="157"/>
      <c r="AG160" s="157"/>
      <c r="AH160" s="157"/>
      <c r="AI160" s="157"/>
      <c r="AK160" s="157" t="s">
        <v>100</v>
      </c>
      <c r="AL160" s="157"/>
      <c r="AM160" s="157"/>
      <c r="AO160" s="161">
        <v>20433000</v>
      </c>
      <c r="AP160" s="161"/>
      <c r="AQ160" s="161"/>
      <c r="AS160" s="161">
        <v>3250</v>
      </c>
      <c r="AT160" s="161"/>
      <c r="AV160" s="72" t="s">
        <v>120</v>
      </c>
    </row>
    <row r="161" spans="1:48" ht="21.75" customHeight="1" x14ac:dyDescent="0.2">
      <c r="A161" s="8" t="s">
        <v>257</v>
      </c>
      <c r="C161" s="72" t="s">
        <v>98</v>
      </c>
      <c r="E161" s="72" t="s">
        <v>100</v>
      </c>
      <c r="G161" s="157" t="s">
        <v>100</v>
      </c>
      <c r="H161" s="157"/>
      <c r="I161" s="157"/>
      <c r="K161" s="161">
        <v>0</v>
      </c>
      <c r="L161" s="161"/>
      <c r="M161" s="161"/>
      <c r="O161" s="161">
        <v>0</v>
      </c>
      <c r="P161" s="161"/>
      <c r="Q161" s="161"/>
      <c r="S161" s="157" t="s">
        <v>100</v>
      </c>
      <c r="T161" s="157"/>
      <c r="U161" s="157"/>
      <c r="V161" s="157"/>
      <c r="W161" s="157"/>
      <c r="Y161" s="157" t="s">
        <v>98</v>
      </c>
      <c r="Z161" s="157"/>
      <c r="AA161" s="157"/>
      <c r="AB161" s="157"/>
      <c r="AC161" s="157"/>
      <c r="AE161" s="157" t="s">
        <v>99</v>
      </c>
      <c r="AF161" s="157"/>
      <c r="AG161" s="157"/>
      <c r="AH161" s="157"/>
      <c r="AI161" s="157"/>
      <c r="AK161" s="157" t="s">
        <v>100</v>
      </c>
      <c r="AL161" s="157"/>
      <c r="AM161" s="157"/>
      <c r="AO161" s="161">
        <v>9907000</v>
      </c>
      <c r="AP161" s="161"/>
      <c r="AQ161" s="161"/>
      <c r="AS161" s="161">
        <v>3250</v>
      </c>
      <c r="AT161" s="161"/>
      <c r="AV161" s="72" t="s">
        <v>107</v>
      </c>
    </row>
    <row r="162" spans="1:48" ht="21.75" customHeight="1" x14ac:dyDescent="0.2">
      <c r="A162" s="8" t="s">
        <v>258</v>
      </c>
      <c r="C162" s="72" t="s">
        <v>98</v>
      </c>
      <c r="E162" s="72" t="s">
        <v>100</v>
      </c>
      <c r="G162" s="157" t="s">
        <v>100</v>
      </c>
      <c r="H162" s="157"/>
      <c r="I162" s="157"/>
      <c r="K162" s="161">
        <v>0</v>
      </c>
      <c r="L162" s="161"/>
      <c r="M162" s="161"/>
      <c r="O162" s="161">
        <v>0</v>
      </c>
      <c r="P162" s="161"/>
      <c r="Q162" s="161"/>
      <c r="S162" s="157" t="s">
        <v>100</v>
      </c>
      <c r="T162" s="157"/>
      <c r="U162" s="157"/>
      <c r="V162" s="157"/>
      <c r="W162" s="157"/>
      <c r="Y162" s="157" t="s">
        <v>98</v>
      </c>
      <c r="Z162" s="157"/>
      <c r="AA162" s="157"/>
      <c r="AB162" s="157"/>
      <c r="AC162" s="157"/>
      <c r="AE162" s="157" t="s">
        <v>99</v>
      </c>
      <c r="AF162" s="157"/>
      <c r="AG162" s="157"/>
      <c r="AH162" s="157"/>
      <c r="AI162" s="157"/>
      <c r="AK162" s="157" t="s">
        <v>100</v>
      </c>
      <c r="AL162" s="157"/>
      <c r="AM162" s="157"/>
      <c r="AO162" s="161">
        <v>9522000</v>
      </c>
      <c r="AP162" s="161"/>
      <c r="AQ162" s="161"/>
      <c r="AS162" s="161">
        <v>6000</v>
      </c>
      <c r="AT162" s="161"/>
      <c r="AV162" s="72" t="s">
        <v>110</v>
      </c>
    </row>
    <row r="163" spans="1:48" ht="21.75" customHeight="1" x14ac:dyDescent="0.2">
      <c r="A163" s="8" t="s">
        <v>259</v>
      </c>
      <c r="C163" s="72" t="s">
        <v>98</v>
      </c>
      <c r="E163" s="72" t="s">
        <v>100</v>
      </c>
      <c r="G163" s="157" t="s">
        <v>100</v>
      </c>
      <c r="H163" s="157"/>
      <c r="I163" s="157"/>
      <c r="K163" s="161">
        <v>0</v>
      </c>
      <c r="L163" s="161"/>
      <c r="M163" s="161"/>
      <c r="O163" s="161">
        <v>0</v>
      </c>
      <c r="P163" s="161"/>
      <c r="Q163" s="161"/>
      <c r="S163" s="157" t="s">
        <v>100</v>
      </c>
      <c r="T163" s="157"/>
      <c r="U163" s="157"/>
      <c r="V163" s="157"/>
      <c r="W163" s="157"/>
      <c r="Y163" s="157" t="s">
        <v>98</v>
      </c>
      <c r="Z163" s="157"/>
      <c r="AA163" s="157"/>
      <c r="AB163" s="157"/>
      <c r="AC163" s="157"/>
      <c r="AE163" s="157" t="s">
        <v>99</v>
      </c>
      <c r="AF163" s="157"/>
      <c r="AG163" s="157"/>
      <c r="AH163" s="157"/>
      <c r="AI163" s="157"/>
      <c r="AK163" s="157" t="s">
        <v>100</v>
      </c>
      <c r="AL163" s="157"/>
      <c r="AM163" s="157"/>
      <c r="AO163" s="161">
        <v>18960000</v>
      </c>
      <c r="AP163" s="161"/>
      <c r="AQ163" s="161"/>
      <c r="AS163" s="161">
        <v>3500</v>
      </c>
      <c r="AT163" s="161"/>
      <c r="AV163" s="72" t="s">
        <v>120</v>
      </c>
    </row>
    <row r="164" spans="1:48" ht="21.75" customHeight="1" x14ac:dyDescent="0.2">
      <c r="A164" s="8" t="s">
        <v>260</v>
      </c>
      <c r="C164" s="72" t="s">
        <v>98</v>
      </c>
      <c r="E164" s="72" t="s">
        <v>100</v>
      </c>
      <c r="G164" s="157" t="s">
        <v>100</v>
      </c>
      <c r="H164" s="157"/>
      <c r="I164" s="157"/>
      <c r="K164" s="161">
        <v>0</v>
      </c>
      <c r="L164" s="161"/>
      <c r="M164" s="161"/>
      <c r="O164" s="161">
        <v>0</v>
      </c>
      <c r="P164" s="161"/>
      <c r="Q164" s="161"/>
      <c r="S164" s="157" t="s">
        <v>100</v>
      </c>
      <c r="T164" s="157"/>
      <c r="U164" s="157"/>
      <c r="V164" s="157"/>
      <c r="W164" s="157"/>
      <c r="Y164" s="157" t="s">
        <v>98</v>
      </c>
      <c r="Z164" s="157"/>
      <c r="AA164" s="157"/>
      <c r="AB164" s="157"/>
      <c r="AC164" s="157"/>
      <c r="AE164" s="157" t="s">
        <v>99</v>
      </c>
      <c r="AF164" s="157"/>
      <c r="AG164" s="157"/>
      <c r="AH164" s="157"/>
      <c r="AI164" s="157"/>
      <c r="AK164" s="157" t="s">
        <v>100</v>
      </c>
      <c r="AL164" s="157"/>
      <c r="AM164" s="157"/>
      <c r="AO164" s="161">
        <v>5107000</v>
      </c>
      <c r="AP164" s="161"/>
      <c r="AQ164" s="161"/>
      <c r="AS164" s="161">
        <v>1350</v>
      </c>
      <c r="AT164" s="161"/>
      <c r="AV164" s="72" t="s">
        <v>153</v>
      </c>
    </row>
    <row r="165" spans="1:48" ht="21.75" customHeight="1" x14ac:dyDescent="0.2">
      <c r="A165" s="8" t="s">
        <v>261</v>
      </c>
      <c r="C165" s="72" t="s">
        <v>98</v>
      </c>
      <c r="E165" s="72" t="s">
        <v>100</v>
      </c>
      <c r="G165" s="157" t="s">
        <v>100</v>
      </c>
      <c r="H165" s="157"/>
      <c r="I165" s="157"/>
      <c r="K165" s="161">
        <v>0</v>
      </c>
      <c r="L165" s="161"/>
      <c r="M165" s="161"/>
      <c r="O165" s="161">
        <v>0</v>
      </c>
      <c r="P165" s="161"/>
      <c r="Q165" s="161"/>
      <c r="S165" s="157" t="s">
        <v>100</v>
      </c>
      <c r="T165" s="157"/>
      <c r="U165" s="157"/>
      <c r="V165" s="157"/>
      <c r="W165" s="157"/>
      <c r="Y165" s="157" t="s">
        <v>98</v>
      </c>
      <c r="Z165" s="157"/>
      <c r="AA165" s="157"/>
      <c r="AB165" s="157"/>
      <c r="AC165" s="157"/>
      <c r="AE165" s="157" t="s">
        <v>99</v>
      </c>
      <c r="AF165" s="157"/>
      <c r="AG165" s="157"/>
      <c r="AH165" s="157"/>
      <c r="AI165" s="157"/>
      <c r="AK165" s="157" t="s">
        <v>100</v>
      </c>
      <c r="AL165" s="157"/>
      <c r="AM165" s="157"/>
      <c r="AO165" s="161">
        <v>14793000</v>
      </c>
      <c r="AP165" s="161"/>
      <c r="AQ165" s="161"/>
      <c r="AS165" s="161">
        <v>1000</v>
      </c>
      <c r="AT165" s="161"/>
      <c r="AV165" s="72" t="s">
        <v>107</v>
      </c>
    </row>
    <row r="166" spans="1:48" ht="21.75" customHeight="1" x14ac:dyDescent="0.2">
      <c r="A166" s="8" t="s">
        <v>262</v>
      </c>
      <c r="C166" s="72" t="s">
        <v>98</v>
      </c>
      <c r="E166" s="72" t="s">
        <v>100</v>
      </c>
      <c r="G166" s="157" t="s">
        <v>100</v>
      </c>
      <c r="H166" s="157"/>
      <c r="I166" s="157"/>
      <c r="K166" s="161">
        <v>0</v>
      </c>
      <c r="L166" s="161"/>
      <c r="M166" s="161"/>
      <c r="O166" s="161">
        <v>0</v>
      </c>
      <c r="P166" s="161"/>
      <c r="Q166" s="161"/>
      <c r="S166" s="157" t="s">
        <v>100</v>
      </c>
      <c r="T166" s="157"/>
      <c r="U166" s="157"/>
      <c r="V166" s="157"/>
      <c r="W166" s="157"/>
      <c r="Y166" s="157" t="s">
        <v>98</v>
      </c>
      <c r="Z166" s="157"/>
      <c r="AA166" s="157"/>
      <c r="AB166" s="157"/>
      <c r="AC166" s="157"/>
      <c r="AE166" s="157" t="s">
        <v>99</v>
      </c>
      <c r="AF166" s="157"/>
      <c r="AG166" s="157"/>
      <c r="AH166" s="157"/>
      <c r="AI166" s="157"/>
      <c r="AK166" s="157" t="s">
        <v>100</v>
      </c>
      <c r="AL166" s="157"/>
      <c r="AM166" s="157"/>
      <c r="AO166" s="161">
        <v>1978000</v>
      </c>
      <c r="AP166" s="161"/>
      <c r="AQ166" s="161"/>
      <c r="AS166" s="161">
        <v>3750</v>
      </c>
      <c r="AT166" s="161"/>
      <c r="AV166" s="72" t="s">
        <v>110</v>
      </c>
    </row>
    <row r="167" spans="1:48" ht="21.75" customHeight="1" x14ac:dyDescent="0.2">
      <c r="A167" s="8" t="s">
        <v>263</v>
      </c>
      <c r="C167" s="72" t="s">
        <v>98</v>
      </c>
      <c r="E167" s="72" t="s">
        <v>100</v>
      </c>
      <c r="G167" s="157" t="s">
        <v>100</v>
      </c>
      <c r="H167" s="157"/>
      <c r="I167" s="157"/>
      <c r="K167" s="161">
        <v>0</v>
      </c>
      <c r="L167" s="161"/>
      <c r="M167" s="161"/>
      <c r="O167" s="161">
        <v>0</v>
      </c>
      <c r="P167" s="161"/>
      <c r="Q167" s="161"/>
      <c r="S167" s="157" t="s">
        <v>100</v>
      </c>
      <c r="T167" s="157"/>
      <c r="U167" s="157"/>
      <c r="V167" s="157"/>
      <c r="W167" s="157"/>
      <c r="Y167" s="157" t="s">
        <v>98</v>
      </c>
      <c r="Z167" s="157"/>
      <c r="AA167" s="157"/>
      <c r="AB167" s="157"/>
      <c r="AC167" s="157"/>
      <c r="AE167" s="157" t="s">
        <v>99</v>
      </c>
      <c r="AF167" s="157"/>
      <c r="AG167" s="157"/>
      <c r="AH167" s="157"/>
      <c r="AI167" s="157"/>
      <c r="AK167" s="157" t="s">
        <v>100</v>
      </c>
      <c r="AL167" s="157"/>
      <c r="AM167" s="157"/>
      <c r="AO167" s="161">
        <v>15029000</v>
      </c>
      <c r="AP167" s="161"/>
      <c r="AQ167" s="161"/>
      <c r="AS167" s="161">
        <v>200</v>
      </c>
      <c r="AT167" s="161"/>
      <c r="AV167" s="72" t="s">
        <v>107</v>
      </c>
    </row>
    <row r="168" spans="1:48" ht="21.75" customHeight="1" x14ac:dyDescent="0.2">
      <c r="A168" s="8" t="s">
        <v>264</v>
      </c>
      <c r="C168" s="72" t="s">
        <v>98</v>
      </c>
      <c r="E168" s="72" t="s">
        <v>100</v>
      </c>
      <c r="G168" s="157" t="s">
        <v>100</v>
      </c>
      <c r="H168" s="157"/>
      <c r="I168" s="157"/>
      <c r="K168" s="161">
        <v>0</v>
      </c>
      <c r="L168" s="161"/>
      <c r="M168" s="161"/>
      <c r="O168" s="161">
        <v>0</v>
      </c>
      <c r="P168" s="161"/>
      <c r="Q168" s="161"/>
      <c r="S168" s="157" t="s">
        <v>100</v>
      </c>
      <c r="T168" s="157"/>
      <c r="U168" s="157"/>
      <c r="V168" s="157"/>
      <c r="W168" s="157"/>
      <c r="Y168" s="157" t="s">
        <v>98</v>
      </c>
      <c r="Z168" s="157"/>
      <c r="AA168" s="157"/>
      <c r="AB168" s="157"/>
      <c r="AC168" s="157"/>
      <c r="AE168" s="157" t="s">
        <v>99</v>
      </c>
      <c r="AF168" s="157"/>
      <c r="AG168" s="157"/>
      <c r="AH168" s="157"/>
      <c r="AI168" s="157"/>
      <c r="AK168" s="157" t="s">
        <v>100</v>
      </c>
      <c r="AL168" s="157"/>
      <c r="AM168" s="157"/>
      <c r="AO168" s="161">
        <v>19278000</v>
      </c>
      <c r="AP168" s="161"/>
      <c r="AQ168" s="161"/>
      <c r="AS168" s="161">
        <v>1250</v>
      </c>
      <c r="AT168" s="161"/>
      <c r="AV168" s="72" t="s">
        <v>153</v>
      </c>
    </row>
    <row r="169" spans="1:48" ht="21.75" customHeight="1" x14ac:dyDescent="0.2">
      <c r="A169" s="8" t="s">
        <v>265</v>
      </c>
      <c r="C169" s="72" t="s">
        <v>98</v>
      </c>
      <c r="E169" s="72" t="s">
        <v>100</v>
      </c>
      <c r="G169" s="157" t="s">
        <v>100</v>
      </c>
      <c r="H169" s="157"/>
      <c r="I169" s="157"/>
      <c r="K169" s="161">
        <v>0</v>
      </c>
      <c r="L169" s="161"/>
      <c r="M169" s="161"/>
      <c r="O169" s="161">
        <v>0</v>
      </c>
      <c r="P169" s="161"/>
      <c r="Q169" s="161"/>
      <c r="S169" s="157" t="s">
        <v>100</v>
      </c>
      <c r="T169" s="157"/>
      <c r="U169" s="157"/>
      <c r="V169" s="157"/>
      <c r="W169" s="157"/>
      <c r="Y169" s="157" t="s">
        <v>98</v>
      </c>
      <c r="Z169" s="157"/>
      <c r="AA169" s="157"/>
      <c r="AB169" s="157"/>
      <c r="AC169" s="157"/>
      <c r="AE169" s="157" t="s">
        <v>99</v>
      </c>
      <c r="AF169" s="157"/>
      <c r="AG169" s="157"/>
      <c r="AH169" s="157"/>
      <c r="AI169" s="157"/>
      <c r="AK169" s="157" t="s">
        <v>100</v>
      </c>
      <c r="AL169" s="157"/>
      <c r="AM169" s="157"/>
      <c r="AO169" s="161">
        <v>20128000</v>
      </c>
      <c r="AP169" s="161"/>
      <c r="AQ169" s="161"/>
      <c r="AS169" s="161">
        <v>2800</v>
      </c>
      <c r="AT169" s="161"/>
      <c r="AV169" s="72" t="s">
        <v>132</v>
      </c>
    </row>
    <row r="170" spans="1:48" ht="21.75" customHeight="1" x14ac:dyDescent="0.2">
      <c r="A170" s="8" t="s">
        <v>266</v>
      </c>
      <c r="C170" s="72" t="s">
        <v>98</v>
      </c>
      <c r="E170" s="72" t="s">
        <v>100</v>
      </c>
      <c r="G170" s="157" t="s">
        <v>100</v>
      </c>
      <c r="H170" s="157"/>
      <c r="I170" s="157"/>
      <c r="K170" s="161">
        <v>0</v>
      </c>
      <c r="L170" s="161"/>
      <c r="M170" s="161"/>
      <c r="O170" s="161">
        <v>0</v>
      </c>
      <c r="P170" s="161"/>
      <c r="Q170" s="161"/>
      <c r="S170" s="157" t="s">
        <v>100</v>
      </c>
      <c r="T170" s="157"/>
      <c r="U170" s="157"/>
      <c r="V170" s="157"/>
      <c r="W170" s="157"/>
      <c r="Y170" s="157" t="s">
        <v>98</v>
      </c>
      <c r="Z170" s="157"/>
      <c r="AA170" s="157"/>
      <c r="AB170" s="157"/>
      <c r="AC170" s="157"/>
      <c r="AE170" s="157" t="s">
        <v>99</v>
      </c>
      <c r="AF170" s="157"/>
      <c r="AG170" s="157"/>
      <c r="AH170" s="157"/>
      <c r="AI170" s="157"/>
      <c r="AK170" s="157" t="s">
        <v>100</v>
      </c>
      <c r="AL170" s="157"/>
      <c r="AM170" s="157"/>
      <c r="AO170" s="161">
        <v>2050000</v>
      </c>
      <c r="AP170" s="161"/>
      <c r="AQ170" s="161"/>
      <c r="AS170" s="161">
        <v>1100</v>
      </c>
      <c r="AT170" s="161"/>
      <c r="AV170" s="72" t="s">
        <v>103</v>
      </c>
    </row>
    <row r="171" spans="1:48" ht="21.75" customHeight="1" x14ac:dyDescent="0.2">
      <c r="A171" s="8" t="s">
        <v>267</v>
      </c>
      <c r="C171" s="72" t="s">
        <v>98</v>
      </c>
      <c r="E171" s="72" t="s">
        <v>100</v>
      </c>
      <c r="G171" s="157" t="s">
        <v>100</v>
      </c>
      <c r="H171" s="157"/>
      <c r="I171" s="157"/>
      <c r="K171" s="161">
        <v>0</v>
      </c>
      <c r="L171" s="161"/>
      <c r="M171" s="161"/>
      <c r="O171" s="161">
        <v>0</v>
      </c>
      <c r="P171" s="161"/>
      <c r="Q171" s="161"/>
      <c r="S171" s="157" t="s">
        <v>100</v>
      </c>
      <c r="T171" s="157"/>
      <c r="U171" s="157"/>
      <c r="V171" s="157"/>
      <c r="W171" s="157"/>
      <c r="Y171" s="157" t="s">
        <v>98</v>
      </c>
      <c r="Z171" s="157"/>
      <c r="AA171" s="157"/>
      <c r="AB171" s="157"/>
      <c r="AC171" s="157"/>
      <c r="AE171" s="157" t="s">
        <v>99</v>
      </c>
      <c r="AF171" s="157"/>
      <c r="AG171" s="157"/>
      <c r="AH171" s="157"/>
      <c r="AI171" s="157"/>
      <c r="AK171" s="157" t="s">
        <v>100</v>
      </c>
      <c r="AL171" s="157"/>
      <c r="AM171" s="157"/>
      <c r="AO171" s="161">
        <v>214000</v>
      </c>
      <c r="AP171" s="161"/>
      <c r="AQ171" s="161"/>
      <c r="AS171" s="161">
        <v>1550</v>
      </c>
      <c r="AT171" s="161"/>
      <c r="AV171" s="72" t="s">
        <v>143</v>
      </c>
    </row>
    <row r="172" spans="1:48" ht="21.75" customHeight="1" x14ac:dyDescent="0.2">
      <c r="A172" s="8" t="s">
        <v>268</v>
      </c>
      <c r="C172" s="72" t="s">
        <v>98</v>
      </c>
      <c r="E172" s="72" t="s">
        <v>100</v>
      </c>
      <c r="G172" s="157" t="s">
        <v>100</v>
      </c>
      <c r="H172" s="157"/>
      <c r="I172" s="157"/>
      <c r="K172" s="161">
        <v>0</v>
      </c>
      <c r="L172" s="161"/>
      <c r="M172" s="161"/>
      <c r="O172" s="161">
        <v>0</v>
      </c>
      <c r="P172" s="161"/>
      <c r="Q172" s="161"/>
      <c r="S172" s="157" t="s">
        <v>100</v>
      </c>
      <c r="T172" s="157"/>
      <c r="U172" s="157"/>
      <c r="V172" s="157"/>
      <c r="W172" s="157"/>
      <c r="Y172" s="157" t="s">
        <v>98</v>
      </c>
      <c r="Z172" s="157"/>
      <c r="AA172" s="157"/>
      <c r="AB172" s="157"/>
      <c r="AC172" s="157"/>
      <c r="AE172" s="157" t="s">
        <v>99</v>
      </c>
      <c r="AF172" s="157"/>
      <c r="AG172" s="157"/>
      <c r="AH172" s="157"/>
      <c r="AI172" s="157"/>
      <c r="AK172" s="157" t="s">
        <v>100</v>
      </c>
      <c r="AL172" s="157"/>
      <c r="AM172" s="157"/>
      <c r="AO172" s="161">
        <v>200000</v>
      </c>
      <c r="AP172" s="161"/>
      <c r="AQ172" s="161"/>
      <c r="AS172" s="161">
        <v>900</v>
      </c>
      <c r="AT172" s="161"/>
      <c r="AV172" s="72" t="s">
        <v>103</v>
      </c>
    </row>
    <row r="173" spans="1:48" ht="21.75" customHeight="1" x14ac:dyDescent="0.2">
      <c r="A173" s="8" t="s">
        <v>269</v>
      </c>
      <c r="C173" s="72" t="s">
        <v>98</v>
      </c>
      <c r="E173" s="72" t="s">
        <v>100</v>
      </c>
      <c r="G173" s="157" t="s">
        <v>100</v>
      </c>
      <c r="H173" s="157"/>
      <c r="I173" s="157"/>
      <c r="K173" s="161">
        <v>0</v>
      </c>
      <c r="L173" s="161"/>
      <c r="M173" s="161"/>
      <c r="O173" s="161">
        <v>0</v>
      </c>
      <c r="P173" s="161"/>
      <c r="Q173" s="161"/>
      <c r="S173" s="157" t="s">
        <v>100</v>
      </c>
      <c r="T173" s="157"/>
      <c r="U173" s="157"/>
      <c r="V173" s="157"/>
      <c r="W173" s="157"/>
      <c r="Y173" s="157" t="s">
        <v>98</v>
      </c>
      <c r="Z173" s="157"/>
      <c r="AA173" s="157"/>
      <c r="AB173" s="157"/>
      <c r="AC173" s="157"/>
      <c r="AE173" s="157" t="s">
        <v>99</v>
      </c>
      <c r="AF173" s="157"/>
      <c r="AG173" s="157"/>
      <c r="AH173" s="157"/>
      <c r="AI173" s="157"/>
      <c r="AK173" s="157" t="s">
        <v>100</v>
      </c>
      <c r="AL173" s="157"/>
      <c r="AM173" s="157"/>
      <c r="AO173" s="161">
        <v>179000</v>
      </c>
      <c r="AP173" s="161"/>
      <c r="AQ173" s="161"/>
      <c r="AS173" s="161">
        <v>800</v>
      </c>
      <c r="AT173" s="161"/>
      <c r="AV173" s="72" t="s">
        <v>107</v>
      </c>
    </row>
    <row r="174" spans="1:48" ht="21.75" customHeight="1" x14ac:dyDescent="0.2">
      <c r="A174" s="8" t="s">
        <v>270</v>
      </c>
      <c r="C174" s="72" t="s">
        <v>98</v>
      </c>
      <c r="E174" s="72" t="s">
        <v>100</v>
      </c>
      <c r="G174" s="157" t="s">
        <v>100</v>
      </c>
      <c r="H174" s="157"/>
      <c r="I174" s="157"/>
      <c r="K174" s="161">
        <v>0</v>
      </c>
      <c r="L174" s="161"/>
      <c r="M174" s="161"/>
      <c r="O174" s="161">
        <v>0</v>
      </c>
      <c r="P174" s="161"/>
      <c r="Q174" s="161"/>
      <c r="S174" s="157" t="s">
        <v>100</v>
      </c>
      <c r="T174" s="157"/>
      <c r="U174" s="157"/>
      <c r="V174" s="157"/>
      <c r="W174" s="157"/>
      <c r="Y174" s="157" t="s">
        <v>98</v>
      </c>
      <c r="Z174" s="157"/>
      <c r="AA174" s="157"/>
      <c r="AB174" s="157"/>
      <c r="AC174" s="157"/>
      <c r="AE174" s="157" t="s">
        <v>99</v>
      </c>
      <c r="AF174" s="157"/>
      <c r="AG174" s="157"/>
      <c r="AH174" s="157"/>
      <c r="AI174" s="157"/>
      <c r="AK174" s="157" t="s">
        <v>100</v>
      </c>
      <c r="AL174" s="157"/>
      <c r="AM174" s="157"/>
      <c r="AO174" s="161">
        <v>43338000</v>
      </c>
      <c r="AP174" s="161"/>
      <c r="AQ174" s="161"/>
      <c r="AS174" s="161">
        <v>2600</v>
      </c>
      <c r="AT174" s="161"/>
      <c r="AV174" s="72" t="s">
        <v>132</v>
      </c>
    </row>
    <row r="175" spans="1:48" ht="21.75" customHeight="1" x14ac:dyDescent="0.2">
      <c r="A175" s="8" t="s">
        <v>20</v>
      </c>
      <c r="C175" s="72" t="s">
        <v>98</v>
      </c>
      <c r="E175" s="72" t="s">
        <v>126</v>
      </c>
      <c r="G175" s="157" t="s">
        <v>100</v>
      </c>
      <c r="H175" s="157"/>
      <c r="I175" s="157"/>
      <c r="K175" s="161">
        <v>12000000</v>
      </c>
      <c r="L175" s="161"/>
      <c r="M175" s="161"/>
      <c r="O175" s="161">
        <v>40000</v>
      </c>
      <c r="P175" s="161"/>
      <c r="Q175" s="161"/>
      <c r="S175" s="157" t="s">
        <v>125</v>
      </c>
      <c r="T175" s="157"/>
      <c r="U175" s="157"/>
      <c r="V175" s="157"/>
      <c r="W175" s="157"/>
      <c r="Y175" s="157" t="s">
        <v>98</v>
      </c>
      <c r="Z175" s="157"/>
      <c r="AA175" s="157"/>
      <c r="AB175" s="157"/>
      <c r="AC175" s="157"/>
      <c r="AE175" s="157" t="s">
        <v>126</v>
      </c>
      <c r="AF175" s="157"/>
      <c r="AG175" s="157"/>
      <c r="AH175" s="157"/>
      <c r="AI175" s="157"/>
      <c r="AK175" s="157" t="s">
        <v>100</v>
      </c>
      <c r="AL175" s="157"/>
      <c r="AM175" s="157"/>
      <c r="AO175" s="161">
        <v>11986000</v>
      </c>
      <c r="AP175" s="161"/>
      <c r="AQ175" s="161"/>
      <c r="AS175" s="161">
        <v>40000</v>
      </c>
      <c r="AT175" s="161"/>
      <c r="AV175" s="72" t="s">
        <v>125</v>
      </c>
    </row>
    <row r="176" spans="1:48" ht="21.75" customHeight="1" x14ac:dyDescent="0.2">
      <c r="A176" s="8" t="s">
        <v>21</v>
      </c>
      <c r="C176" s="72" t="s">
        <v>98</v>
      </c>
      <c r="E176" s="72" t="s">
        <v>126</v>
      </c>
      <c r="G176" s="157" t="s">
        <v>100</v>
      </c>
      <c r="H176" s="157"/>
      <c r="I176" s="157"/>
      <c r="K176" s="161">
        <v>6000000</v>
      </c>
      <c r="L176" s="161"/>
      <c r="M176" s="161"/>
      <c r="O176" s="161">
        <v>40000</v>
      </c>
      <c r="P176" s="161"/>
      <c r="Q176" s="161"/>
      <c r="S176" s="157" t="s">
        <v>123</v>
      </c>
      <c r="T176" s="157"/>
      <c r="U176" s="157"/>
      <c r="V176" s="157"/>
      <c r="W176" s="157"/>
      <c r="Y176" s="157" t="s">
        <v>98</v>
      </c>
      <c r="Z176" s="157"/>
      <c r="AA176" s="157"/>
      <c r="AB176" s="157"/>
      <c r="AC176" s="157"/>
      <c r="AE176" s="157" t="s">
        <v>126</v>
      </c>
      <c r="AF176" s="157"/>
      <c r="AG176" s="157"/>
      <c r="AH176" s="157"/>
      <c r="AI176" s="157"/>
      <c r="AK176" s="157" t="s">
        <v>100</v>
      </c>
      <c r="AL176" s="157"/>
      <c r="AM176" s="157"/>
      <c r="AO176" s="161">
        <v>5596000</v>
      </c>
      <c r="AP176" s="161"/>
      <c r="AQ176" s="161"/>
      <c r="AS176" s="161">
        <v>40000</v>
      </c>
      <c r="AT176" s="161"/>
      <c r="AV176" s="72" t="s">
        <v>123</v>
      </c>
    </row>
    <row r="177" spans="1:48" ht="21.75" customHeight="1" x14ac:dyDescent="0.2">
      <c r="A177" s="8" t="s">
        <v>22</v>
      </c>
      <c r="C177" s="72" t="s">
        <v>98</v>
      </c>
      <c r="E177" s="72" t="s">
        <v>126</v>
      </c>
      <c r="G177" s="157" t="s">
        <v>100</v>
      </c>
      <c r="H177" s="157"/>
      <c r="I177" s="157"/>
      <c r="K177" s="161">
        <v>100000</v>
      </c>
      <c r="L177" s="161"/>
      <c r="M177" s="161"/>
      <c r="O177" s="161">
        <v>45000</v>
      </c>
      <c r="P177" s="161"/>
      <c r="Q177" s="161"/>
      <c r="S177" s="157" t="s">
        <v>123</v>
      </c>
      <c r="T177" s="157"/>
      <c r="U177" s="157"/>
      <c r="V177" s="157"/>
      <c r="W177" s="157"/>
      <c r="Y177" s="157" t="s">
        <v>98</v>
      </c>
      <c r="Z177" s="157"/>
      <c r="AA177" s="157"/>
      <c r="AB177" s="157"/>
      <c r="AC177" s="157"/>
      <c r="AE177" s="157" t="s">
        <v>126</v>
      </c>
      <c r="AF177" s="157"/>
      <c r="AG177" s="157"/>
      <c r="AH177" s="157"/>
      <c r="AI177" s="157"/>
      <c r="AK177" s="157" t="s">
        <v>100</v>
      </c>
      <c r="AL177" s="157"/>
      <c r="AM177" s="157"/>
      <c r="AO177" s="161">
        <v>7600000</v>
      </c>
      <c r="AP177" s="161"/>
      <c r="AQ177" s="161"/>
      <c r="AS177" s="161">
        <v>45000</v>
      </c>
      <c r="AT177" s="161"/>
      <c r="AV177" s="72" t="s">
        <v>123</v>
      </c>
    </row>
    <row r="178" spans="1:48" ht="21.75" customHeight="1" x14ac:dyDescent="0.2">
      <c r="A178" s="8" t="s">
        <v>23</v>
      </c>
      <c r="C178" s="72" t="s">
        <v>98</v>
      </c>
      <c r="E178" s="72" t="s">
        <v>126</v>
      </c>
      <c r="G178" s="157" t="s">
        <v>100</v>
      </c>
      <c r="H178" s="157"/>
      <c r="I178" s="157"/>
      <c r="K178" s="161">
        <v>600000</v>
      </c>
      <c r="L178" s="161"/>
      <c r="M178" s="161"/>
      <c r="O178" s="161">
        <v>18000</v>
      </c>
      <c r="P178" s="161"/>
      <c r="Q178" s="161"/>
      <c r="S178" s="157" t="s">
        <v>116</v>
      </c>
      <c r="T178" s="157"/>
      <c r="U178" s="157"/>
      <c r="V178" s="157"/>
      <c r="W178" s="157"/>
      <c r="Y178" s="157" t="s">
        <v>98</v>
      </c>
      <c r="Z178" s="157"/>
      <c r="AA178" s="157"/>
      <c r="AB178" s="157"/>
      <c r="AC178" s="157"/>
      <c r="AE178" s="157" t="s">
        <v>100</v>
      </c>
      <c r="AF178" s="157"/>
      <c r="AG178" s="157"/>
      <c r="AH178" s="157"/>
      <c r="AI178" s="157"/>
      <c r="AK178" s="157" t="s">
        <v>100</v>
      </c>
      <c r="AL178" s="157"/>
      <c r="AM178" s="157"/>
      <c r="AO178" s="161">
        <v>0</v>
      </c>
      <c r="AP178" s="161"/>
      <c r="AQ178" s="161"/>
      <c r="AS178" s="161">
        <v>0</v>
      </c>
      <c r="AT178" s="161"/>
      <c r="AV178" s="72" t="s">
        <v>100</v>
      </c>
    </row>
    <row r="179" spans="1:48" ht="21.75" customHeight="1" x14ac:dyDescent="0.2">
      <c r="A179" s="8" t="s">
        <v>24</v>
      </c>
      <c r="C179" s="72" t="s">
        <v>98</v>
      </c>
      <c r="E179" s="72" t="s">
        <v>126</v>
      </c>
      <c r="G179" s="157" t="s">
        <v>100</v>
      </c>
      <c r="H179" s="157"/>
      <c r="I179" s="157"/>
      <c r="K179" s="161">
        <v>766000</v>
      </c>
      <c r="L179" s="161"/>
      <c r="M179" s="161"/>
      <c r="O179" s="161">
        <v>17000</v>
      </c>
      <c r="P179" s="161"/>
      <c r="Q179" s="161"/>
      <c r="S179" s="157" t="s">
        <v>215</v>
      </c>
      <c r="T179" s="157"/>
      <c r="U179" s="157"/>
      <c r="V179" s="157"/>
      <c r="W179" s="157"/>
      <c r="Y179" s="157" t="s">
        <v>98</v>
      </c>
      <c r="Z179" s="157"/>
      <c r="AA179" s="157"/>
      <c r="AB179" s="157"/>
      <c r="AC179" s="157"/>
      <c r="AE179" s="157" t="s">
        <v>126</v>
      </c>
      <c r="AF179" s="157"/>
      <c r="AG179" s="157"/>
      <c r="AH179" s="157"/>
      <c r="AI179" s="157"/>
      <c r="AK179" s="157" t="s">
        <v>100</v>
      </c>
      <c r="AL179" s="157"/>
      <c r="AM179" s="157"/>
      <c r="AO179" s="161">
        <v>930000</v>
      </c>
      <c r="AP179" s="161"/>
      <c r="AQ179" s="161"/>
      <c r="AS179" s="161">
        <v>17000</v>
      </c>
      <c r="AT179" s="161"/>
      <c r="AV179" s="72" t="s">
        <v>215</v>
      </c>
    </row>
    <row r="180" spans="1:48" ht="21.75" customHeight="1" x14ac:dyDescent="0.2">
      <c r="A180" s="8" t="s">
        <v>25</v>
      </c>
      <c r="C180" s="72" t="s">
        <v>98</v>
      </c>
      <c r="E180" s="72" t="s">
        <v>126</v>
      </c>
      <c r="G180" s="157" t="s">
        <v>100</v>
      </c>
      <c r="H180" s="157"/>
      <c r="I180" s="157"/>
      <c r="K180" s="161">
        <v>2000</v>
      </c>
      <c r="L180" s="161"/>
      <c r="M180" s="161"/>
      <c r="O180" s="161">
        <v>18000</v>
      </c>
      <c r="P180" s="161"/>
      <c r="Q180" s="161"/>
      <c r="S180" s="157" t="s">
        <v>215</v>
      </c>
      <c r="T180" s="157"/>
      <c r="U180" s="157"/>
      <c r="V180" s="157"/>
      <c r="W180" s="157"/>
      <c r="Y180" s="157" t="s">
        <v>98</v>
      </c>
      <c r="Z180" s="157"/>
      <c r="AA180" s="157"/>
      <c r="AB180" s="157"/>
      <c r="AC180" s="157"/>
      <c r="AE180" s="157" t="s">
        <v>126</v>
      </c>
      <c r="AF180" s="157"/>
      <c r="AG180" s="157"/>
      <c r="AH180" s="157"/>
      <c r="AI180" s="157"/>
      <c r="AK180" s="157" t="s">
        <v>100</v>
      </c>
      <c r="AL180" s="157"/>
      <c r="AM180" s="157"/>
      <c r="AO180" s="161">
        <v>2000</v>
      </c>
      <c r="AP180" s="161"/>
      <c r="AQ180" s="161"/>
      <c r="AS180" s="161">
        <v>18000</v>
      </c>
      <c r="AT180" s="161"/>
      <c r="AV180" s="72" t="s">
        <v>215</v>
      </c>
    </row>
    <row r="181" spans="1:48" ht="21.75" customHeight="1" x14ac:dyDescent="0.2">
      <c r="A181" s="8" t="s">
        <v>26</v>
      </c>
      <c r="C181" s="72" t="s">
        <v>98</v>
      </c>
      <c r="E181" s="72" t="s">
        <v>126</v>
      </c>
      <c r="G181" s="157" t="s">
        <v>100</v>
      </c>
      <c r="H181" s="157"/>
      <c r="I181" s="157"/>
      <c r="K181" s="161">
        <v>44000</v>
      </c>
      <c r="L181" s="161"/>
      <c r="M181" s="161"/>
      <c r="O181" s="161">
        <v>19000</v>
      </c>
      <c r="P181" s="161"/>
      <c r="Q181" s="161"/>
      <c r="S181" s="157" t="s">
        <v>215</v>
      </c>
      <c r="T181" s="157"/>
      <c r="U181" s="157"/>
      <c r="V181" s="157"/>
      <c r="W181" s="157"/>
      <c r="Y181" s="157" t="s">
        <v>98</v>
      </c>
      <c r="Z181" s="157"/>
      <c r="AA181" s="157"/>
      <c r="AB181" s="157"/>
      <c r="AC181" s="157"/>
      <c r="AE181" s="157" t="s">
        <v>126</v>
      </c>
      <c r="AF181" s="157"/>
      <c r="AG181" s="157"/>
      <c r="AH181" s="157"/>
      <c r="AI181" s="157"/>
      <c r="AK181" s="157" t="s">
        <v>100</v>
      </c>
      <c r="AL181" s="157"/>
      <c r="AM181" s="157"/>
      <c r="AO181" s="161">
        <v>44000</v>
      </c>
      <c r="AP181" s="161"/>
      <c r="AQ181" s="161"/>
      <c r="AS181" s="161">
        <v>19000</v>
      </c>
      <c r="AT181" s="161"/>
      <c r="AV181" s="72" t="s">
        <v>215</v>
      </c>
    </row>
    <row r="182" spans="1:48" ht="21.75" customHeight="1" x14ac:dyDescent="0.2">
      <c r="A182" s="8" t="s">
        <v>27</v>
      </c>
      <c r="C182" s="72" t="s">
        <v>98</v>
      </c>
      <c r="E182" s="72" t="s">
        <v>126</v>
      </c>
      <c r="G182" s="157" t="s">
        <v>100</v>
      </c>
      <c r="H182" s="157"/>
      <c r="I182" s="157"/>
      <c r="K182" s="161">
        <v>16670000</v>
      </c>
      <c r="L182" s="161"/>
      <c r="M182" s="161"/>
      <c r="O182" s="161">
        <v>2400</v>
      </c>
      <c r="P182" s="161"/>
      <c r="Q182" s="161"/>
      <c r="S182" s="157" t="s">
        <v>120</v>
      </c>
      <c r="T182" s="157"/>
      <c r="U182" s="157"/>
      <c r="V182" s="157"/>
      <c r="W182" s="157"/>
      <c r="Y182" s="157" t="s">
        <v>98</v>
      </c>
      <c r="Z182" s="157"/>
      <c r="AA182" s="157"/>
      <c r="AB182" s="157"/>
      <c r="AC182" s="157"/>
      <c r="AE182" s="157" t="s">
        <v>126</v>
      </c>
      <c r="AF182" s="157"/>
      <c r="AG182" s="157"/>
      <c r="AH182" s="157"/>
      <c r="AI182" s="157"/>
      <c r="AK182" s="157" t="s">
        <v>100</v>
      </c>
      <c r="AL182" s="157"/>
      <c r="AM182" s="157"/>
      <c r="AO182" s="161">
        <v>48862000</v>
      </c>
      <c r="AP182" s="161"/>
      <c r="AQ182" s="161"/>
      <c r="AS182" s="161">
        <v>2400</v>
      </c>
      <c r="AT182" s="161"/>
      <c r="AV182" s="72" t="s">
        <v>120</v>
      </c>
    </row>
    <row r="183" spans="1:48" ht="21.75" customHeight="1" x14ac:dyDescent="0.2">
      <c r="A183" s="8" t="s">
        <v>28</v>
      </c>
      <c r="C183" s="72" t="s">
        <v>98</v>
      </c>
      <c r="E183" s="72" t="s">
        <v>126</v>
      </c>
      <c r="G183" s="157" t="s">
        <v>100</v>
      </c>
      <c r="H183" s="157"/>
      <c r="I183" s="157"/>
      <c r="K183" s="161">
        <v>3184000</v>
      </c>
      <c r="L183" s="161"/>
      <c r="M183" s="161"/>
      <c r="O183" s="161">
        <v>11000</v>
      </c>
      <c r="P183" s="161"/>
      <c r="Q183" s="161"/>
      <c r="S183" s="157" t="s">
        <v>125</v>
      </c>
      <c r="T183" s="157"/>
      <c r="U183" s="157"/>
      <c r="V183" s="157"/>
      <c r="W183" s="157"/>
      <c r="Y183" s="157" t="s">
        <v>98</v>
      </c>
      <c r="Z183" s="157"/>
      <c r="AA183" s="157"/>
      <c r="AB183" s="157"/>
      <c r="AC183" s="157"/>
      <c r="AE183" s="157" t="s">
        <v>126</v>
      </c>
      <c r="AF183" s="157"/>
      <c r="AG183" s="157"/>
      <c r="AH183" s="157"/>
      <c r="AI183" s="157"/>
      <c r="AK183" s="157" t="s">
        <v>100</v>
      </c>
      <c r="AL183" s="157"/>
      <c r="AM183" s="157"/>
      <c r="AO183" s="161">
        <v>3185000</v>
      </c>
      <c r="AP183" s="161"/>
      <c r="AQ183" s="161"/>
      <c r="AS183" s="161">
        <v>11000</v>
      </c>
      <c r="AT183" s="161"/>
      <c r="AV183" s="72" t="s">
        <v>125</v>
      </c>
    </row>
    <row r="184" spans="1:48" ht="21.75" customHeight="1" x14ac:dyDescent="0.2">
      <c r="A184" s="8" t="s">
        <v>29</v>
      </c>
      <c r="C184" s="72" t="s">
        <v>98</v>
      </c>
      <c r="E184" s="72" t="s">
        <v>126</v>
      </c>
      <c r="G184" s="157" t="s">
        <v>100</v>
      </c>
      <c r="H184" s="157"/>
      <c r="I184" s="157"/>
      <c r="K184" s="161">
        <v>3138000</v>
      </c>
      <c r="L184" s="161"/>
      <c r="M184" s="161"/>
      <c r="O184" s="161">
        <v>11000</v>
      </c>
      <c r="P184" s="161"/>
      <c r="Q184" s="161"/>
      <c r="S184" s="157" t="s">
        <v>123</v>
      </c>
      <c r="T184" s="157"/>
      <c r="U184" s="157"/>
      <c r="V184" s="157"/>
      <c r="W184" s="157"/>
      <c r="Y184" s="157" t="s">
        <v>98</v>
      </c>
      <c r="Z184" s="157"/>
      <c r="AA184" s="157"/>
      <c r="AB184" s="157"/>
      <c r="AC184" s="157"/>
      <c r="AE184" s="157" t="s">
        <v>126</v>
      </c>
      <c r="AF184" s="157"/>
      <c r="AG184" s="157"/>
      <c r="AH184" s="157"/>
      <c r="AI184" s="157"/>
      <c r="AK184" s="157" t="s">
        <v>100</v>
      </c>
      <c r="AL184" s="157"/>
      <c r="AM184" s="157"/>
      <c r="AO184" s="161">
        <v>3140000</v>
      </c>
      <c r="AP184" s="161"/>
      <c r="AQ184" s="161"/>
      <c r="AS184" s="161">
        <v>11000</v>
      </c>
      <c r="AT184" s="161"/>
      <c r="AV184" s="72" t="s">
        <v>123</v>
      </c>
    </row>
    <row r="185" spans="1:48" ht="21.75" customHeight="1" x14ac:dyDescent="0.2">
      <c r="A185" s="8" t="s">
        <v>30</v>
      </c>
      <c r="C185" s="72" t="s">
        <v>98</v>
      </c>
      <c r="E185" s="72" t="s">
        <v>126</v>
      </c>
      <c r="G185" s="157" t="s">
        <v>100</v>
      </c>
      <c r="H185" s="157"/>
      <c r="I185" s="157"/>
      <c r="K185" s="161">
        <v>6051000</v>
      </c>
      <c r="L185" s="161"/>
      <c r="M185" s="161"/>
      <c r="O185" s="161">
        <v>10000</v>
      </c>
      <c r="P185" s="161"/>
      <c r="Q185" s="161"/>
      <c r="S185" s="157" t="s">
        <v>137</v>
      </c>
      <c r="T185" s="157"/>
      <c r="U185" s="157"/>
      <c r="V185" s="157"/>
      <c r="W185" s="157"/>
      <c r="Y185" s="157" t="s">
        <v>98</v>
      </c>
      <c r="Z185" s="157"/>
      <c r="AA185" s="157"/>
      <c r="AB185" s="157"/>
      <c r="AC185" s="157"/>
      <c r="AE185" s="157" t="s">
        <v>126</v>
      </c>
      <c r="AF185" s="157"/>
      <c r="AG185" s="157"/>
      <c r="AH185" s="157"/>
      <c r="AI185" s="157"/>
      <c r="AK185" s="157" t="s">
        <v>100</v>
      </c>
      <c r="AL185" s="157"/>
      <c r="AM185" s="157"/>
      <c r="AO185" s="161">
        <v>6095000</v>
      </c>
      <c r="AP185" s="161"/>
      <c r="AQ185" s="161"/>
      <c r="AS185" s="161">
        <v>10000</v>
      </c>
      <c r="AT185" s="161"/>
      <c r="AV185" s="72" t="s">
        <v>137</v>
      </c>
    </row>
    <row r="186" spans="1:48" ht="21.75" customHeight="1" x14ac:dyDescent="0.2">
      <c r="A186" s="8" t="s">
        <v>31</v>
      </c>
      <c r="C186" s="72" t="s">
        <v>98</v>
      </c>
      <c r="E186" s="72" t="s">
        <v>126</v>
      </c>
      <c r="G186" s="157" t="s">
        <v>100</v>
      </c>
      <c r="H186" s="157"/>
      <c r="I186" s="157"/>
      <c r="K186" s="161">
        <v>1490000</v>
      </c>
      <c r="L186" s="161"/>
      <c r="M186" s="161"/>
      <c r="O186" s="161">
        <v>8000</v>
      </c>
      <c r="P186" s="161"/>
      <c r="Q186" s="161"/>
      <c r="S186" s="157" t="s">
        <v>139</v>
      </c>
      <c r="T186" s="157"/>
      <c r="U186" s="157"/>
      <c r="V186" s="157"/>
      <c r="W186" s="157"/>
      <c r="Y186" s="157" t="s">
        <v>98</v>
      </c>
      <c r="Z186" s="157"/>
      <c r="AA186" s="157"/>
      <c r="AB186" s="157"/>
      <c r="AC186" s="157"/>
      <c r="AE186" s="157" t="s">
        <v>100</v>
      </c>
      <c r="AF186" s="157"/>
      <c r="AG186" s="157"/>
      <c r="AH186" s="157"/>
      <c r="AI186" s="157"/>
      <c r="AK186" s="157" t="s">
        <v>100</v>
      </c>
      <c r="AL186" s="157"/>
      <c r="AM186" s="157"/>
      <c r="AO186" s="161">
        <v>0</v>
      </c>
      <c r="AP186" s="161"/>
      <c r="AQ186" s="161"/>
      <c r="AS186" s="161">
        <v>0</v>
      </c>
      <c r="AT186" s="161"/>
      <c r="AV186" s="72" t="s">
        <v>100</v>
      </c>
    </row>
    <row r="187" spans="1:48" ht="21.75" customHeight="1" x14ac:dyDescent="0.2">
      <c r="A187" s="8" t="s">
        <v>32</v>
      </c>
      <c r="C187" s="72" t="s">
        <v>98</v>
      </c>
      <c r="E187" s="72" t="s">
        <v>126</v>
      </c>
      <c r="G187" s="157" t="s">
        <v>100</v>
      </c>
      <c r="H187" s="157"/>
      <c r="I187" s="157"/>
      <c r="K187" s="161">
        <v>2001000</v>
      </c>
      <c r="L187" s="161"/>
      <c r="M187" s="161"/>
      <c r="O187" s="161">
        <v>8000</v>
      </c>
      <c r="P187" s="161"/>
      <c r="Q187" s="161"/>
      <c r="S187" s="157" t="s">
        <v>137</v>
      </c>
      <c r="T187" s="157"/>
      <c r="U187" s="157"/>
      <c r="V187" s="157"/>
      <c r="W187" s="157"/>
      <c r="Y187" s="157" t="s">
        <v>98</v>
      </c>
      <c r="Z187" s="157"/>
      <c r="AA187" s="157"/>
      <c r="AB187" s="157"/>
      <c r="AC187" s="157"/>
      <c r="AE187" s="157" t="s">
        <v>126</v>
      </c>
      <c r="AF187" s="157"/>
      <c r="AG187" s="157"/>
      <c r="AH187" s="157"/>
      <c r="AI187" s="157"/>
      <c r="AK187" s="157" t="s">
        <v>100</v>
      </c>
      <c r="AL187" s="157"/>
      <c r="AM187" s="157"/>
      <c r="AO187" s="161">
        <v>2002000</v>
      </c>
      <c r="AP187" s="161"/>
      <c r="AQ187" s="161"/>
      <c r="AS187" s="161">
        <v>8000</v>
      </c>
      <c r="AT187" s="161"/>
      <c r="AV187" s="72" t="s">
        <v>137</v>
      </c>
    </row>
    <row r="188" spans="1:48" ht="21.75" customHeight="1" x14ac:dyDescent="0.2">
      <c r="A188" s="8" t="s">
        <v>33</v>
      </c>
      <c r="C188" s="72" t="s">
        <v>98</v>
      </c>
      <c r="E188" s="72" t="s">
        <v>126</v>
      </c>
      <c r="G188" s="157" t="s">
        <v>100</v>
      </c>
      <c r="H188" s="157"/>
      <c r="I188" s="157"/>
      <c r="K188" s="161">
        <v>582000</v>
      </c>
      <c r="L188" s="161"/>
      <c r="M188" s="161"/>
      <c r="O188" s="161">
        <v>850</v>
      </c>
      <c r="P188" s="161"/>
      <c r="Q188" s="161"/>
      <c r="S188" s="157" t="s">
        <v>139</v>
      </c>
      <c r="T188" s="157"/>
      <c r="U188" s="157"/>
      <c r="V188" s="157"/>
      <c r="W188" s="157"/>
      <c r="Y188" s="157" t="s">
        <v>98</v>
      </c>
      <c r="Z188" s="157"/>
      <c r="AA188" s="157"/>
      <c r="AB188" s="157"/>
      <c r="AC188" s="157"/>
      <c r="AE188" s="157" t="s">
        <v>100</v>
      </c>
      <c r="AF188" s="157"/>
      <c r="AG188" s="157"/>
      <c r="AH188" s="157"/>
      <c r="AI188" s="157"/>
      <c r="AK188" s="157" t="s">
        <v>100</v>
      </c>
      <c r="AL188" s="157"/>
      <c r="AM188" s="157"/>
      <c r="AO188" s="161">
        <v>0</v>
      </c>
      <c r="AP188" s="161"/>
      <c r="AQ188" s="161"/>
      <c r="AS188" s="161">
        <v>0</v>
      </c>
      <c r="AT188" s="161"/>
      <c r="AV188" s="72" t="s">
        <v>100</v>
      </c>
    </row>
    <row r="189" spans="1:48" ht="21.75" customHeight="1" x14ac:dyDescent="0.2">
      <c r="A189" s="8" t="s">
        <v>34</v>
      </c>
      <c r="C189" s="72" t="s">
        <v>98</v>
      </c>
      <c r="E189" s="72" t="s">
        <v>126</v>
      </c>
      <c r="G189" s="157" t="s">
        <v>100</v>
      </c>
      <c r="H189" s="157"/>
      <c r="I189" s="157"/>
      <c r="K189" s="161">
        <v>1000</v>
      </c>
      <c r="L189" s="161"/>
      <c r="M189" s="161"/>
      <c r="O189" s="161">
        <v>3000</v>
      </c>
      <c r="P189" s="161"/>
      <c r="Q189" s="161"/>
      <c r="S189" s="157" t="s">
        <v>188</v>
      </c>
      <c r="T189" s="157"/>
      <c r="U189" s="157"/>
      <c r="V189" s="157"/>
      <c r="W189" s="157"/>
      <c r="Y189" s="157" t="s">
        <v>98</v>
      </c>
      <c r="Z189" s="157"/>
      <c r="AA189" s="157"/>
      <c r="AB189" s="157"/>
      <c r="AC189" s="157"/>
      <c r="AE189" s="157" t="s">
        <v>100</v>
      </c>
      <c r="AF189" s="157"/>
      <c r="AG189" s="157"/>
      <c r="AH189" s="157"/>
      <c r="AI189" s="157"/>
      <c r="AK189" s="157" t="s">
        <v>100</v>
      </c>
      <c r="AL189" s="157"/>
      <c r="AM189" s="157"/>
      <c r="AO189" s="161">
        <v>0</v>
      </c>
      <c r="AP189" s="161"/>
      <c r="AQ189" s="161"/>
      <c r="AS189" s="161">
        <v>0</v>
      </c>
      <c r="AT189" s="161"/>
      <c r="AV189" s="72" t="s">
        <v>100</v>
      </c>
    </row>
    <row r="190" spans="1:48" ht="21.75" customHeight="1" x14ac:dyDescent="0.2">
      <c r="A190" s="8" t="s">
        <v>35</v>
      </c>
      <c r="C190" s="72" t="s">
        <v>98</v>
      </c>
      <c r="E190" s="72" t="s">
        <v>126</v>
      </c>
      <c r="G190" s="157" t="s">
        <v>100</v>
      </c>
      <c r="H190" s="157"/>
      <c r="I190" s="157"/>
      <c r="K190" s="161">
        <v>6003000</v>
      </c>
      <c r="L190" s="161"/>
      <c r="M190" s="161"/>
      <c r="O190" s="161">
        <v>3200</v>
      </c>
      <c r="P190" s="161"/>
      <c r="Q190" s="161"/>
      <c r="S190" s="157" t="s">
        <v>188</v>
      </c>
      <c r="T190" s="157"/>
      <c r="U190" s="157"/>
      <c r="V190" s="157"/>
      <c r="W190" s="157"/>
      <c r="Y190" s="157" t="s">
        <v>98</v>
      </c>
      <c r="Z190" s="157"/>
      <c r="AA190" s="157"/>
      <c r="AB190" s="157"/>
      <c r="AC190" s="157"/>
      <c r="AE190" s="157" t="s">
        <v>100</v>
      </c>
      <c r="AF190" s="157"/>
      <c r="AG190" s="157"/>
      <c r="AH190" s="157"/>
      <c r="AI190" s="157"/>
      <c r="AK190" s="157" t="s">
        <v>100</v>
      </c>
      <c r="AL190" s="157"/>
      <c r="AM190" s="157"/>
      <c r="AO190" s="161">
        <v>0</v>
      </c>
      <c r="AP190" s="161"/>
      <c r="AQ190" s="161"/>
      <c r="AS190" s="161">
        <v>0</v>
      </c>
      <c r="AT190" s="161"/>
      <c r="AV190" s="72" t="s">
        <v>100</v>
      </c>
    </row>
    <row r="191" spans="1:48" ht="21.75" customHeight="1" x14ac:dyDescent="0.2">
      <c r="A191" s="8" t="s">
        <v>36</v>
      </c>
      <c r="C191" s="72" t="s">
        <v>98</v>
      </c>
      <c r="E191" s="72" t="s">
        <v>126</v>
      </c>
      <c r="G191" s="157" t="s">
        <v>100</v>
      </c>
      <c r="H191" s="157"/>
      <c r="I191" s="157"/>
      <c r="K191" s="161">
        <v>4004000</v>
      </c>
      <c r="L191" s="161"/>
      <c r="M191" s="161"/>
      <c r="O191" s="161">
        <v>3400</v>
      </c>
      <c r="P191" s="161"/>
      <c r="Q191" s="161"/>
      <c r="S191" s="157" t="s">
        <v>188</v>
      </c>
      <c r="T191" s="157"/>
      <c r="U191" s="157"/>
      <c r="V191" s="157"/>
      <c r="W191" s="157"/>
      <c r="Y191" s="157" t="s">
        <v>98</v>
      </c>
      <c r="Z191" s="157"/>
      <c r="AA191" s="157"/>
      <c r="AB191" s="157"/>
      <c r="AC191" s="157"/>
      <c r="AE191" s="157" t="s">
        <v>100</v>
      </c>
      <c r="AF191" s="157"/>
      <c r="AG191" s="157"/>
      <c r="AH191" s="157"/>
      <c r="AI191" s="157"/>
      <c r="AK191" s="157" t="s">
        <v>100</v>
      </c>
      <c r="AL191" s="157"/>
      <c r="AM191" s="157"/>
      <c r="AO191" s="161">
        <v>0</v>
      </c>
      <c r="AP191" s="161"/>
      <c r="AQ191" s="161"/>
      <c r="AS191" s="161">
        <v>0</v>
      </c>
      <c r="AT191" s="161"/>
      <c r="AV191" s="72" t="s">
        <v>100</v>
      </c>
    </row>
    <row r="192" spans="1:48" ht="21.75" customHeight="1" x14ac:dyDescent="0.2">
      <c r="A192" s="8" t="s">
        <v>37</v>
      </c>
      <c r="C192" s="72" t="s">
        <v>98</v>
      </c>
      <c r="E192" s="72" t="s">
        <v>126</v>
      </c>
      <c r="G192" s="157" t="s">
        <v>100</v>
      </c>
      <c r="H192" s="157"/>
      <c r="I192" s="157"/>
      <c r="K192" s="161">
        <v>5052000</v>
      </c>
      <c r="L192" s="161"/>
      <c r="M192" s="161"/>
      <c r="O192" s="161">
        <v>3400</v>
      </c>
      <c r="P192" s="161"/>
      <c r="Q192" s="161"/>
      <c r="S192" s="157" t="s">
        <v>130</v>
      </c>
      <c r="T192" s="157"/>
      <c r="U192" s="157"/>
      <c r="V192" s="157"/>
      <c r="W192" s="157"/>
      <c r="Y192" s="157" t="s">
        <v>98</v>
      </c>
      <c r="Z192" s="157"/>
      <c r="AA192" s="157"/>
      <c r="AB192" s="157"/>
      <c r="AC192" s="157"/>
      <c r="AE192" s="157" t="s">
        <v>126</v>
      </c>
      <c r="AF192" s="157"/>
      <c r="AG192" s="157"/>
      <c r="AH192" s="157"/>
      <c r="AI192" s="157"/>
      <c r="AK192" s="157" t="s">
        <v>100</v>
      </c>
      <c r="AL192" s="157"/>
      <c r="AM192" s="157"/>
      <c r="AO192" s="161">
        <v>5052000</v>
      </c>
      <c r="AP192" s="161"/>
      <c r="AQ192" s="161"/>
      <c r="AS192" s="161">
        <v>3400</v>
      </c>
      <c r="AT192" s="161"/>
      <c r="AV192" s="72" t="s">
        <v>130</v>
      </c>
    </row>
    <row r="193" spans="1:48" ht="21.75" customHeight="1" x14ac:dyDescent="0.2">
      <c r="A193" s="8" t="s">
        <v>38</v>
      </c>
      <c r="C193" s="72" t="s">
        <v>98</v>
      </c>
      <c r="E193" s="72" t="s">
        <v>126</v>
      </c>
      <c r="G193" s="157" t="s">
        <v>100</v>
      </c>
      <c r="H193" s="157"/>
      <c r="I193" s="157"/>
      <c r="K193" s="161">
        <v>3000000</v>
      </c>
      <c r="L193" s="161"/>
      <c r="M193" s="161"/>
      <c r="O193" s="161">
        <v>4000</v>
      </c>
      <c r="P193" s="161"/>
      <c r="Q193" s="161"/>
      <c r="S193" s="157" t="s">
        <v>130</v>
      </c>
      <c r="T193" s="157"/>
      <c r="U193" s="157"/>
      <c r="V193" s="157"/>
      <c r="W193" s="157"/>
      <c r="Y193" s="157" t="s">
        <v>98</v>
      </c>
      <c r="Z193" s="157"/>
      <c r="AA193" s="157"/>
      <c r="AB193" s="157"/>
      <c r="AC193" s="157"/>
      <c r="AE193" s="157" t="s">
        <v>126</v>
      </c>
      <c r="AF193" s="157"/>
      <c r="AG193" s="157"/>
      <c r="AH193" s="157"/>
      <c r="AI193" s="157"/>
      <c r="AK193" s="157" t="s">
        <v>100</v>
      </c>
      <c r="AL193" s="157"/>
      <c r="AM193" s="157"/>
      <c r="AO193" s="161">
        <v>3000000</v>
      </c>
      <c r="AP193" s="161"/>
      <c r="AQ193" s="161"/>
      <c r="AS193" s="161">
        <v>4000</v>
      </c>
      <c r="AT193" s="161"/>
      <c r="AV193" s="72" t="s">
        <v>130</v>
      </c>
    </row>
    <row r="194" spans="1:48" ht="21.75" customHeight="1" x14ac:dyDescent="0.2">
      <c r="A194" s="8" t="s">
        <v>39</v>
      </c>
      <c r="C194" s="72" t="s">
        <v>122</v>
      </c>
      <c r="E194" s="72" t="s">
        <v>126</v>
      </c>
      <c r="G194" s="157" t="s">
        <v>100</v>
      </c>
      <c r="H194" s="157"/>
      <c r="I194" s="157"/>
      <c r="K194" s="161">
        <v>11795000</v>
      </c>
      <c r="L194" s="161"/>
      <c r="M194" s="161"/>
      <c r="O194" s="161">
        <v>2400</v>
      </c>
      <c r="P194" s="161"/>
      <c r="Q194" s="161"/>
      <c r="S194" s="157" t="s">
        <v>163</v>
      </c>
      <c r="T194" s="157"/>
      <c r="U194" s="157"/>
      <c r="V194" s="157"/>
      <c r="W194" s="157"/>
      <c r="Y194" s="157" t="s">
        <v>122</v>
      </c>
      <c r="Z194" s="157"/>
      <c r="AA194" s="157"/>
      <c r="AB194" s="157"/>
      <c r="AC194" s="157"/>
      <c r="AE194" s="157" t="s">
        <v>100</v>
      </c>
      <c r="AF194" s="157"/>
      <c r="AG194" s="157"/>
      <c r="AH194" s="157"/>
      <c r="AI194" s="157"/>
      <c r="AK194" s="157" t="s">
        <v>100</v>
      </c>
      <c r="AL194" s="157"/>
      <c r="AM194" s="157"/>
      <c r="AO194" s="161">
        <v>0</v>
      </c>
      <c r="AP194" s="161"/>
      <c r="AQ194" s="161"/>
      <c r="AS194" s="161">
        <v>0</v>
      </c>
      <c r="AT194" s="161"/>
      <c r="AV194" s="72" t="s">
        <v>100</v>
      </c>
    </row>
    <row r="195" spans="1:48" ht="21.75" customHeight="1" x14ac:dyDescent="0.2">
      <c r="A195" s="8" t="s">
        <v>40</v>
      </c>
      <c r="C195" s="72" t="s">
        <v>122</v>
      </c>
      <c r="E195" s="72" t="s">
        <v>126</v>
      </c>
      <c r="G195" s="157" t="s">
        <v>100</v>
      </c>
      <c r="H195" s="157"/>
      <c r="I195" s="157"/>
      <c r="K195" s="161">
        <v>3000000</v>
      </c>
      <c r="L195" s="161"/>
      <c r="M195" s="161"/>
      <c r="O195" s="161">
        <v>12000</v>
      </c>
      <c r="P195" s="161"/>
      <c r="Q195" s="161"/>
      <c r="S195" s="157" t="s">
        <v>123</v>
      </c>
      <c r="T195" s="157"/>
      <c r="U195" s="157"/>
      <c r="V195" s="157"/>
      <c r="W195" s="157"/>
      <c r="Y195" s="157" t="s">
        <v>122</v>
      </c>
      <c r="Z195" s="157"/>
      <c r="AA195" s="157"/>
      <c r="AB195" s="157"/>
      <c r="AC195" s="157"/>
      <c r="AE195" s="157" t="s">
        <v>126</v>
      </c>
      <c r="AF195" s="157"/>
      <c r="AG195" s="157"/>
      <c r="AH195" s="157"/>
      <c r="AI195" s="157"/>
      <c r="AK195" s="157" t="s">
        <v>100</v>
      </c>
      <c r="AL195" s="157"/>
      <c r="AM195" s="157"/>
      <c r="AO195" s="161">
        <v>3000000</v>
      </c>
      <c r="AP195" s="161"/>
      <c r="AQ195" s="161"/>
      <c r="AS195" s="161">
        <v>12000</v>
      </c>
      <c r="AT195" s="161"/>
      <c r="AV195" s="72" t="s">
        <v>123</v>
      </c>
    </row>
    <row r="196" spans="1:48" ht="21.75" customHeight="1" x14ac:dyDescent="0.2">
      <c r="A196" s="8" t="s">
        <v>77</v>
      </c>
      <c r="C196" s="72" t="s">
        <v>98</v>
      </c>
      <c r="E196" s="72" t="s">
        <v>100</v>
      </c>
      <c r="G196" s="157" t="s">
        <v>100</v>
      </c>
      <c r="H196" s="157"/>
      <c r="I196" s="157"/>
      <c r="K196" s="161">
        <v>0</v>
      </c>
      <c r="L196" s="161"/>
      <c r="M196" s="161"/>
      <c r="O196" s="161">
        <v>0</v>
      </c>
      <c r="P196" s="161"/>
      <c r="Q196" s="161"/>
      <c r="S196" s="157" t="s">
        <v>100</v>
      </c>
      <c r="T196" s="157"/>
      <c r="U196" s="157"/>
      <c r="V196" s="157"/>
      <c r="W196" s="157"/>
      <c r="Y196" s="157" t="s">
        <v>98</v>
      </c>
      <c r="Z196" s="157"/>
      <c r="AA196" s="157"/>
      <c r="AB196" s="157"/>
      <c r="AC196" s="157"/>
      <c r="AE196" s="157" t="s">
        <v>126</v>
      </c>
      <c r="AF196" s="157"/>
      <c r="AG196" s="157"/>
      <c r="AH196" s="157"/>
      <c r="AI196" s="157"/>
      <c r="AK196" s="157" t="s">
        <v>100</v>
      </c>
      <c r="AL196" s="157"/>
      <c r="AM196" s="157"/>
      <c r="AO196" s="161">
        <v>900000</v>
      </c>
      <c r="AP196" s="161"/>
      <c r="AQ196" s="161"/>
      <c r="AS196" s="161">
        <v>10000</v>
      </c>
      <c r="AT196" s="161"/>
      <c r="AV196" s="72" t="s">
        <v>125</v>
      </c>
    </row>
    <row r="197" spans="1:48" ht="21.75" customHeight="1" x14ac:dyDescent="0.2">
      <c r="A197" s="8" t="s">
        <v>87</v>
      </c>
      <c r="C197" s="72" t="s">
        <v>98</v>
      </c>
      <c r="E197" s="72" t="s">
        <v>100</v>
      </c>
      <c r="G197" s="157" t="s">
        <v>100</v>
      </c>
      <c r="H197" s="157"/>
      <c r="I197" s="157"/>
      <c r="K197" s="161">
        <v>0</v>
      </c>
      <c r="L197" s="161"/>
      <c r="M197" s="161"/>
      <c r="O197" s="161">
        <v>0</v>
      </c>
      <c r="P197" s="161"/>
      <c r="Q197" s="161"/>
      <c r="S197" s="157" t="s">
        <v>100</v>
      </c>
      <c r="T197" s="157"/>
      <c r="U197" s="157"/>
      <c r="V197" s="157"/>
      <c r="W197" s="157"/>
      <c r="Y197" s="157" t="s">
        <v>98</v>
      </c>
      <c r="Z197" s="157"/>
      <c r="AA197" s="157"/>
      <c r="AB197" s="157"/>
      <c r="AC197" s="157"/>
      <c r="AE197" s="157" t="s">
        <v>126</v>
      </c>
      <c r="AF197" s="157"/>
      <c r="AG197" s="157"/>
      <c r="AH197" s="157"/>
      <c r="AI197" s="157"/>
      <c r="AK197" s="157" t="s">
        <v>100</v>
      </c>
      <c r="AL197" s="157"/>
      <c r="AM197" s="157"/>
      <c r="AO197" s="161">
        <v>38000</v>
      </c>
      <c r="AP197" s="161"/>
      <c r="AQ197" s="161"/>
      <c r="AS197" s="161">
        <v>12000</v>
      </c>
      <c r="AT197" s="161"/>
      <c r="AV197" s="72" t="s">
        <v>123</v>
      </c>
    </row>
    <row r="198" spans="1:48" ht="21.75" customHeight="1" x14ac:dyDescent="0.2">
      <c r="A198" s="8" t="s">
        <v>75</v>
      </c>
      <c r="C198" s="72" t="s">
        <v>98</v>
      </c>
      <c r="E198" s="72" t="s">
        <v>100</v>
      </c>
      <c r="G198" s="157" t="s">
        <v>100</v>
      </c>
      <c r="H198" s="157"/>
      <c r="I198" s="157"/>
      <c r="K198" s="161">
        <v>0</v>
      </c>
      <c r="L198" s="161"/>
      <c r="M198" s="161"/>
      <c r="O198" s="161">
        <v>0</v>
      </c>
      <c r="P198" s="161"/>
      <c r="Q198" s="161"/>
      <c r="S198" s="157" t="s">
        <v>100</v>
      </c>
      <c r="T198" s="157"/>
      <c r="U198" s="157"/>
      <c r="V198" s="157"/>
      <c r="W198" s="157"/>
      <c r="Y198" s="157" t="s">
        <v>98</v>
      </c>
      <c r="Z198" s="157"/>
      <c r="AA198" s="157"/>
      <c r="AB198" s="157"/>
      <c r="AC198" s="157"/>
      <c r="AE198" s="157" t="s">
        <v>126</v>
      </c>
      <c r="AF198" s="157"/>
      <c r="AG198" s="157"/>
      <c r="AH198" s="157"/>
      <c r="AI198" s="157"/>
      <c r="AK198" s="157" t="s">
        <v>100</v>
      </c>
      <c r="AL198" s="157"/>
      <c r="AM198" s="157"/>
      <c r="AO198" s="161">
        <v>3525000</v>
      </c>
      <c r="AP198" s="161"/>
      <c r="AQ198" s="161"/>
      <c r="AS198" s="161">
        <v>9000</v>
      </c>
      <c r="AT198" s="161"/>
      <c r="AV198" s="72" t="s">
        <v>125</v>
      </c>
    </row>
    <row r="199" spans="1:48" ht="21.75" customHeight="1" x14ac:dyDescent="0.2">
      <c r="A199" s="8" t="s">
        <v>76</v>
      </c>
      <c r="C199" s="72" t="s">
        <v>98</v>
      </c>
      <c r="E199" s="72" t="s">
        <v>100</v>
      </c>
      <c r="G199" s="157" t="s">
        <v>100</v>
      </c>
      <c r="H199" s="157"/>
      <c r="I199" s="157"/>
      <c r="K199" s="161">
        <v>0</v>
      </c>
      <c r="L199" s="161"/>
      <c r="M199" s="161"/>
      <c r="O199" s="161">
        <v>0</v>
      </c>
      <c r="P199" s="161"/>
      <c r="Q199" s="161"/>
      <c r="S199" s="157" t="s">
        <v>100</v>
      </c>
      <c r="T199" s="157"/>
      <c r="U199" s="157"/>
      <c r="V199" s="157"/>
      <c r="W199" s="157"/>
      <c r="Y199" s="157" t="s">
        <v>98</v>
      </c>
      <c r="Z199" s="157"/>
      <c r="AA199" s="157"/>
      <c r="AB199" s="157"/>
      <c r="AC199" s="157"/>
      <c r="AE199" s="157" t="s">
        <v>126</v>
      </c>
      <c r="AF199" s="157"/>
      <c r="AG199" s="157"/>
      <c r="AH199" s="157"/>
      <c r="AI199" s="157"/>
      <c r="AK199" s="157" t="s">
        <v>100</v>
      </c>
      <c r="AL199" s="157"/>
      <c r="AM199" s="157"/>
      <c r="AO199" s="161">
        <v>3068000</v>
      </c>
      <c r="AP199" s="161"/>
      <c r="AQ199" s="161"/>
      <c r="AS199" s="161">
        <v>9500</v>
      </c>
      <c r="AT199" s="161"/>
      <c r="AV199" s="72" t="s">
        <v>125</v>
      </c>
    </row>
    <row r="200" spans="1:48" ht="21.75" customHeight="1" x14ac:dyDescent="0.2">
      <c r="A200" s="8" t="s">
        <v>70</v>
      </c>
      <c r="C200" s="72" t="s">
        <v>98</v>
      </c>
      <c r="E200" s="72" t="s">
        <v>100</v>
      </c>
      <c r="G200" s="157" t="s">
        <v>100</v>
      </c>
      <c r="H200" s="157"/>
      <c r="I200" s="157"/>
      <c r="K200" s="161">
        <v>0</v>
      </c>
      <c r="L200" s="161"/>
      <c r="M200" s="161"/>
      <c r="O200" s="161">
        <v>0</v>
      </c>
      <c r="P200" s="161"/>
      <c r="Q200" s="161"/>
      <c r="S200" s="157" t="s">
        <v>100</v>
      </c>
      <c r="T200" s="157"/>
      <c r="U200" s="157"/>
      <c r="V200" s="157"/>
      <c r="W200" s="157"/>
      <c r="Y200" s="157" t="s">
        <v>98</v>
      </c>
      <c r="Z200" s="157"/>
      <c r="AA200" s="157"/>
      <c r="AB200" s="157"/>
      <c r="AC200" s="157"/>
      <c r="AE200" s="157" t="s">
        <v>126</v>
      </c>
      <c r="AF200" s="157"/>
      <c r="AG200" s="157"/>
      <c r="AH200" s="157"/>
      <c r="AI200" s="157"/>
      <c r="AK200" s="157" t="s">
        <v>100</v>
      </c>
      <c r="AL200" s="157"/>
      <c r="AM200" s="157"/>
      <c r="AO200" s="161">
        <v>4000</v>
      </c>
      <c r="AP200" s="161"/>
      <c r="AQ200" s="161"/>
      <c r="AS200" s="161">
        <v>4000</v>
      </c>
      <c r="AT200" s="161"/>
      <c r="AV200" s="72" t="s">
        <v>143</v>
      </c>
    </row>
    <row r="201" spans="1:48" ht="21.75" customHeight="1" x14ac:dyDescent="0.2">
      <c r="A201" s="8" t="s">
        <v>68</v>
      </c>
      <c r="C201" s="72" t="s">
        <v>98</v>
      </c>
      <c r="E201" s="72" t="s">
        <v>100</v>
      </c>
      <c r="G201" s="157" t="s">
        <v>100</v>
      </c>
      <c r="H201" s="157"/>
      <c r="I201" s="157"/>
      <c r="K201" s="161">
        <v>0</v>
      </c>
      <c r="L201" s="161"/>
      <c r="M201" s="161"/>
      <c r="O201" s="161">
        <v>0</v>
      </c>
      <c r="P201" s="161"/>
      <c r="Q201" s="161"/>
      <c r="S201" s="157" t="s">
        <v>100</v>
      </c>
      <c r="T201" s="157"/>
      <c r="U201" s="157"/>
      <c r="V201" s="157"/>
      <c r="W201" s="157"/>
      <c r="Y201" s="157" t="s">
        <v>98</v>
      </c>
      <c r="Z201" s="157"/>
      <c r="AA201" s="157"/>
      <c r="AB201" s="157"/>
      <c r="AC201" s="157"/>
      <c r="AE201" s="157" t="s">
        <v>126</v>
      </c>
      <c r="AF201" s="157"/>
      <c r="AG201" s="157"/>
      <c r="AH201" s="157"/>
      <c r="AI201" s="157"/>
      <c r="AK201" s="157" t="s">
        <v>100</v>
      </c>
      <c r="AL201" s="157"/>
      <c r="AM201" s="157"/>
      <c r="AO201" s="161">
        <v>4500000</v>
      </c>
      <c r="AP201" s="161"/>
      <c r="AQ201" s="161"/>
      <c r="AS201" s="161">
        <v>12000</v>
      </c>
      <c r="AT201" s="161"/>
      <c r="AV201" s="72" t="s">
        <v>137</v>
      </c>
    </row>
    <row r="202" spans="1:48" ht="21.75" customHeight="1" x14ac:dyDescent="0.2">
      <c r="A202" s="8" t="s">
        <v>79</v>
      </c>
      <c r="C202" s="72" t="s">
        <v>122</v>
      </c>
      <c r="E202" s="72" t="s">
        <v>100</v>
      </c>
      <c r="G202" s="157" t="s">
        <v>100</v>
      </c>
      <c r="H202" s="157"/>
      <c r="I202" s="157"/>
      <c r="K202" s="161">
        <v>0</v>
      </c>
      <c r="L202" s="161"/>
      <c r="M202" s="161"/>
      <c r="O202" s="161">
        <v>0</v>
      </c>
      <c r="P202" s="161"/>
      <c r="Q202" s="161"/>
      <c r="S202" s="157" t="s">
        <v>100</v>
      </c>
      <c r="T202" s="157"/>
      <c r="U202" s="157"/>
      <c r="V202" s="157"/>
      <c r="W202" s="157"/>
      <c r="Y202" s="157" t="s">
        <v>122</v>
      </c>
      <c r="Z202" s="157"/>
      <c r="AA202" s="157"/>
      <c r="AB202" s="157"/>
      <c r="AC202" s="157"/>
      <c r="AE202" s="157" t="s">
        <v>126</v>
      </c>
      <c r="AF202" s="157"/>
      <c r="AG202" s="157"/>
      <c r="AH202" s="157"/>
      <c r="AI202" s="157"/>
      <c r="AK202" s="157" t="s">
        <v>100</v>
      </c>
      <c r="AL202" s="157"/>
      <c r="AM202" s="157"/>
      <c r="AO202" s="161">
        <v>5656000</v>
      </c>
      <c r="AP202" s="161"/>
      <c r="AQ202" s="161"/>
      <c r="AS202" s="161">
        <v>3000</v>
      </c>
      <c r="AT202" s="161"/>
      <c r="AV202" s="72" t="s">
        <v>101</v>
      </c>
    </row>
    <row r="203" spans="1:48" ht="21.75" customHeight="1" x14ac:dyDescent="0.2"/>
    <row r="204" spans="1:48" ht="21.75" customHeight="1" x14ac:dyDescent="0.2"/>
    <row r="205" spans="1:48" ht="21.75" customHeight="1" x14ac:dyDescent="0.2"/>
    <row r="206" spans="1:48" ht="21.75" customHeight="1" x14ac:dyDescent="0.2"/>
    <row r="207" spans="1:48" ht="21.75" customHeight="1" x14ac:dyDescent="0.2"/>
    <row r="208" spans="1:48" ht="21.75" customHeight="1" x14ac:dyDescent="0.2"/>
    <row r="209" ht="21.75" customHeight="1" x14ac:dyDescent="0.2"/>
    <row r="210" ht="21.75" customHeight="1" x14ac:dyDescent="0.2"/>
    <row r="211" ht="21.75" customHeight="1" x14ac:dyDescent="0.2"/>
    <row r="212" ht="21.75" customHeight="1" x14ac:dyDescent="0.2"/>
    <row r="213" ht="21.75" customHeight="1" x14ac:dyDescent="0.2"/>
    <row r="214" ht="21.75" customHeight="1" x14ac:dyDescent="0.2"/>
    <row r="215" ht="21.75" customHeight="1" x14ac:dyDescent="0.2"/>
    <row r="216" ht="21.75" customHeight="1" x14ac:dyDescent="0.2"/>
    <row r="217" ht="21.75" customHeight="1" x14ac:dyDescent="0.2"/>
    <row r="218" ht="21.75" customHeight="1" x14ac:dyDescent="0.2"/>
    <row r="219" ht="21.75" customHeight="1" x14ac:dyDescent="0.2"/>
    <row r="220" ht="21.75" customHeight="1" x14ac:dyDescent="0.2"/>
    <row r="221" ht="21.75" customHeight="1" x14ac:dyDescent="0.2"/>
    <row r="222" ht="21.75" customHeight="1" x14ac:dyDescent="0.2"/>
    <row r="223" ht="21.75" customHeight="1" x14ac:dyDescent="0.2"/>
    <row r="224" ht="21.75" customHeight="1" x14ac:dyDescent="0.2"/>
    <row r="225" ht="21.75" customHeight="1" x14ac:dyDescent="0.2"/>
    <row r="226" ht="21.75" customHeight="1" x14ac:dyDescent="0.2"/>
    <row r="227" ht="21.75" customHeight="1" x14ac:dyDescent="0.2"/>
    <row r="228" ht="21.75" customHeight="1" x14ac:dyDescent="0.2"/>
    <row r="229" ht="21.75" customHeight="1" x14ac:dyDescent="0.2"/>
    <row r="230" ht="21.75" customHeight="1" x14ac:dyDescent="0.2"/>
    <row r="231" ht="21.75" customHeight="1" x14ac:dyDescent="0.2"/>
    <row r="232" ht="21.75" customHeight="1" x14ac:dyDescent="0.2"/>
    <row r="233" ht="21.75" customHeight="1" x14ac:dyDescent="0.2"/>
    <row r="234" ht="21.75" customHeight="1" x14ac:dyDescent="0.2"/>
    <row r="235" ht="21.75" customHeight="1" x14ac:dyDescent="0.2"/>
    <row r="236" ht="21.75" customHeight="1" x14ac:dyDescent="0.2"/>
    <row r="237" ht="21.75" customHeight="1" x14ac:dyDescent="0.2"/>
    <row r="238" ht="21.75" customHeight="1" x14ac:dyDescent="0.2"/>
    <row r="239" ht="21.75" customHeight="1" x14ac:dyDescent="0.2"/>
    <row r="240" ht="21.75" customHeight="1" x14ac:dyDescent="0.2"/>
    <row r="241" ht="21.75" customHeight="1" x14ac:dyDescent="0.2"/>
    <row r="242" ht="21.75" customHeight="1" x14ac:dyDescent="0.2"/>
    <row r="243" ht="21.75" customHeight="1" x14ac:dyDescent="0.2"/>
    <row r="244" ht="21.75" customHeight="1" x14ac:dyDescent="0.2"/>
    <row r="245" ht="21.75" customHeight="1" x14ac:dyDescent="0.2"/>
    <row r="246" ht="21.75" customHeight="1" x14ac:dyDescent="0.2"/>
    <row r="247" ht="21.75" customHeight="1" x14ac:dyDescent="0.2"/>
    <row r="248" ht="21.75" customHeight="1" x14ac:dyDescent="0.2"/>
    <row r="249" ht="21.75" customHeight="1" x14ac:dyDescent="0.2"/>
    <row r="250" ht="21.75" customHeight="1" x14ac:dyDescent="0.2"/>
    <row r="251" ht="21.75" customHeight="1" x14ac:dyDescent="0.2"/>
    <row r="252" ht="21.75" customHeight="1" x14ac:dyDescent="0.2"/>
    <row r="253" ht="21.75" customHeight="1" x14ac:dyDescent="0.2"/>
    <row r="254" ht="21.75" customHeight="1" x14ac:dyDescent="0.2"/>
    <row r="255" ht="21.75" customHeight="1" x14ac:dyDescent="0.2"/>
    <row r="256" ht="21.75" customHeight="1" x14ac:dyDescent="0.2"/>
    <row r="257" ht="21.75" customHeight="1" x14ac:dyDescent="0.2"/>
    <row r="258" ht="21.75" customHeight="1" x14ac:dyDescent="0.2"/>
    <row r="259" ht="21.75" customHeight="1" x14ac:dyDescent="0.2"/>
    <row r="260" ht="21.75" customHeight="1" x14ac:dyDescent="0.2"/>
    <row r="261" ht="21.75" customHeight="1" x14ac:dyDescent="0.2"/>
    <row r="262" ht="21.75" customHeight="1" x14ac:dyDescent="0.2"/>
    <row r="263" ht="21.75" customHeight="1" x14ac:dyDescent="0.2"/>
    <row r="264" ht="21.75" customHeight="1" x14ac:dyDescent="0.2"/>
    <row r="265" ht="21.75" customHeight="1" x14ac:dyDescent="0.2"/>
    <row r="266" ht="21.75" customHeight="1" x14ac:dyDescent="0.2"/>
    <row r="267" ht="21.75" customHeight="1" x14ac:dyDescent="0.2"/>
    <row r="268" ht="21.75" customHeight="1" x14ac:dyDescent="0.2"/>
  </sheetData>
  <mergeCells count="1667">
    <mergeCell ref="A1:AV1"/>
    <mergeCell ref="A2:AV2"/>
    <mergeCell ref="A3:AV3"/>
    <mergeCell ref="A5:AV5"/>
    <mergeCell ref="C7:W7"/>
    <mergeCell ref="Y7:AV7"/>
    <mergeCell ref="G8:I8"/>
    <mergeCell ref="K8:M8"/>
    <mergeCell ref="O8:Q8"/>
    <mergeCell ref="S8:W8"/>
    <mergeCell ref="Y8:AC8"/>
    <mergeCell ref="AE8:AI8"/>
    <mergeCell ref="AK8:AM8"/>
    <mergeCell ref="AO8:AQ8"/>
    <mergeCell ref="AS8:AT8"/>
    <mergeCell ref="G9:I9"/>
    <mergeCell ref="K9:M9"/>
    <mergeCell ref="O9:Q9"/>
    <mergeCell ref="S9:W9"/>
    <mergeCell ref="Y9:AC9"/>
    <mergeCell ref="AE9:AI9"/>
    <mergeCell ref="AK9:AM9"/>
    <mergeCell ref="AO9:AQ9"/>
    <mergeCell ref="AS9:AT9"/>
    <mergeCell ref="G10:I10"/>
    <mergeCell ref="K10:M10"/>
    <mergeCell ref="O10:Q10"/>
    <mergeCell ref="S10:W10"/>
    <mergeCell ref="Y10:AC10"/>
    <mergeCell ref="AE10:AI10"/>
    <mergeCell ref="AK10:AM10"/>
    <mergeCell ref="AO10:AQ10"/>
    <mergeCell ref="AS10:AT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G12:I12"/>
    <mergeCell ref="K12:M12"/>
    <mergeCell ref="O12:Q12"/>
    <mergeCell ref="S12:W12"/>
    <mergeCell ref="Y12:AC12"/>
    <mergeCell ref="AE12:AI12"/>
    <mergeCell ref="AK12:AM12"/>
    <mergeCell ref="AO12:AQ12"/>
    <mergeCell ref="AS12:AT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G14:I14"/>
    <mergeCell ref="K14:M14"/>
    <mergeCell ref="O14:Q14"/>
    <mergeCell ref="S14:W14"/>
    <mergeCell ref="Y14:AC14"/>
    <mergeCell ref="AE14:AI14"/>
    <mergeCell ref="AK14:AM14"/>
    <mergeCell ref="AO14:AQ14"/>
    <mergeCell ref="AS14:AT14"/>
    <mergeCell ref="G15:I15"/>
    <mergeCell ref="K15:M15"/>
    <mergeCell ref="O15:Q15"/>
    <mergeCell ref="S15:W15"/>
    <mergeCell ref="Y15:AC15"/>
    <mergeCell ref="AE15:AI15"/>
    <mergeCell ref="AK15:AM15"/>
    <mergeCell ref="AO15:AQ15"/>
    <mergeCell ref="AS15:AT15"/>
    <mergeCell ref="G16:I16"/>
    <mergeCell ref="K16:M16"/>
    <mergeCell ref="O16:Q16"/>
    <mergeCell ref="S16:W16"/>
    <mergeCell ref="Y16:AC16"/>
    <mergeCell ref="AE16:AI16"/>
    <mergeCell ref="AK16:AM16"/>
    <mergeCell ref="AO16:AQ16"/>
    <mergeCell ref="AS16:AT16"/>
    <mergeCell ref="G17:I17"/>
    <mergeCell ref="K17:M17"/>
    <mergeCell ref="O17:Q17"/>
    <mergeCell ref="S17:W17"/>
    <mergeCell ref="Y17:AC17"/>
    <mergeCell ref="AE17:AI17"/>
    <mergeCell ref="AK17:AM17"/>
    <mergeCell ref="AO17:AQ17"/>
    <mergeCell ref="AS17:AT17"/>
    <mergeCell ref="G18:I18"/>
    <mergeCell ref="K18:M18"/>
    <mergeCell ref="O18:Q18"/>
    <mergeCell ref="S18:W18"/>
    <mergeCell ref="Y18:AC18"/>
    <mergeCell ref="AE18:AI18"/>
    <mergeCell ref="AK18:AM18"/>
    <mergeCell ref="AO18:AQ18"/>
    <mergeCell ref="AS18:AT18"/>
    <mergeCell ref="G19:I19"/>
    <mergeCell ref="K19:M19"/>
    <mergeCell ref="O19:Q19"/>
    <mergeCell ref="S19:W19"/>
    <mergeCell ref="Y19:AC19"/>
    <mergeCell ref="AE19:AI19"/>
    <mergeCell ref="AK19:AM19"/>
    <mergeCell ref="AO19:AQ19"/>
    <mergeCell ref="AS19:AT19"/>
    <mergeCell ref="G20:I20"/>
    <mergeCell ref="K20:M20"/>
    <mergeCell ref="O20:Q20"/>
    <mergeCell ref="S20:W20"/>
    <mergeCell ref="Y20:AC20"/>
    <mergeCell ref="AE20:AI20"/>
    <mergeCell ref="AK20:AM20"/>
    <mergeCell ref="AO20:AQ20"/>
    <mergeCell ref="AS20:AT20"/>
    <mergeCell ref="G21:I21"/>
    <mergeCell ref="K21:M21"/>
    <mergeCell ref="O21:Q21"/>
    <mergeCell ref="S21:W21"/>
    <mergeCell ref="Y21:AC21"/>
    <mergeCell ref="AE21:AI21"/>
    <mergeCell ref="AK21:AM21"/>
    <mergeCell ref="AO21:AQ21"/>
    <mergeCell ref="AS21:AT21"/>
    <mergeCell ref="G22:I22"/>
    <mergeCell ref="K22:M22"/>
    <mergeCell ref="O22:Q22"/>
    <mergeCell ref="S22:W22"/>
    <mergeCell ref="Y22:AC22"/>
    <mergeCell ref="AE22:AI22"/>
    <mergeCell ref="AK22:AM22"/>
    <mergeCell ref="AO22:AQ22"/>
    <mergeCell ref="AS22:AT22"/>
    <mergeCell ref="G23:I23"/>
    <mergeCell ref="K23:M23"/>
    <mergeCell ref="O23:Q23"/>
    <mergeCell ref="S23:W23"/>
    <mergeCell ref="Y23:AC23"/>
    <mergeCell ref="AE23:AI23"/>
    <mergeCell ref="AK23:AM23"/>
    <mergeCell ref="AO23:AQ23"/>
    <mergeCell ref="AS23:AT23"/>
    <mergeCell ref="G24:I24"/>
    <mergeCell ref="K24:M24"/>
    <mergeCell ref="O24:Q24"/>
    <mergeCell ref="S24:W24"/>
    <mergeCell ref="Y24:AC24"/>
    <mergeCell ref="AE24:AI24"/>
    <mergeCell ref="AK24:AM24"/>
    <mergeCell ref="AO24:AQ24"/>
    <mergeCell ref="AS24:AT24"/>
    <mergeCell ref="G25:I25"/>
    <mergeCell ref="K25:M25"/>
    <mergeCell ref="O25:Q25"/>
    <mergeCell ref="S25:W25"/>
    <mergeCell ref="Y25:AC25"/>
    <mergeCell ref="AE25:AI25"/>
    <mergeCell ref="AK25:AM25"/>
    <mergeCell ref="AO25:AQ25"/>
    <mergeCell ref="AS25:AT25"/>
    <mergeCell ref="G26:I26"/>
    <mergeCell ref="K26:M26"/>
    <mergeCell ref="O26:Q26"/>
    <mergeCell ref="S26:W26"/>
    <mergeCell ref="Y26:AC26"/>
    <mergeCell ref="AE26:AI26"/>
    <mergeCell ref="AK26:AM26"/>
    <mergeCell ref="AO26:AQ26"/>
    <mergeCell ref="AS26:AT26"/>
    <mergeCell ref="G27:I27"/>
    <mergeCell ref="K27:M27"/>
    <mergeCell ref="O27:Q27"/>
    <mergeCell ref="S27:W27"/>
    <mergeCell ref="Y27:AC27"/>
    <mergeCell ref="AE27:AI27"/>
    <mergeCell ref="AK27:AM27"/>
    <mergeCell ref="AO27:AQ27"/>
    <mergeCell ref="AS27:AT27"/>
    <mergeCell ref="G28:I28"/>
    <mergeCell ref="K28:M28"/>
    <mergeCell ref="O28:Q28"/>
    <mergeCell ref="S28:W28"/>
    <mergeCell ref="Y28:AC28"/>
    <mergeCell ref="AE28:AI28"/>
    <mergeCell ref="AK28:AM28"/>
    <mergeCell ref="AO28:AQ28"/>
    <mergeCell ref="AS28:AT28"/>
    <mergeCell ref="G29:I29"/>
    <mergeCell ref="K29:M29"/>
    <mergeCell ref="O29:Q29"/>
    <mergeCell ref="S29:W29"/>
    <mergeCell ref="Y29:AC29"/>
    <mergeCell ref="AE29:AI29"/>
    <mergeCell ref="AK29:AM29"/>
    <mergeCell ref="AO29:AQ29"/>
    <mergeCell ref="AS29:AT29"/>
    <mergeCell ref="G30:I30"/>
    <mergeCell ref="K30:M30"/>
    <mergeCell ref="O30:Q30"/>
    <mergeCell ref="S30:W30"/>
    <mergeCell ref="Y30:AC30"/>
    <mergeCell ref="AE30:AI30"/>
    <mergeCell ref="AK30:AM30"/>
    <mergeCell ref="AO30:AQ30"/>
    <mergeCell ref="AS30:AT30"/>
    <mergeCell ref="G31:I31"/>
    <mergeCell ref="K31:M31"/>
    <mergeCell ref="O31:Q31"/>
    <mergeCell ref="S31:W31"/>
    <mergeCell ref="Y31:AC31"/>
    <mergeCell ref="AE31:AI31"/>
    <mergeCell ref="AK31:AM31"/>
    <mergeCell ref="AO31:AQ31"/>
    <mergeCell ref="AS31:AT31"/>
    <mergeCell ref="G32:I32"/>
    <mergeCell ref="K32:M32"/>
    <mergeCell ref="O32:Q32"/>
    <mergeCell ref="S32:W32"/>
    <mergeCell ref="Y32:AC32"/>
    <mergeCell ref="AE32:AI32"/>
    <mergeCell ref="AK32:AM32"/>
    <mergeCell ref="AO32:AQ32"/>
    <mergeCell ref="AS32:AT32"/>
    <mergeCell ref="G33:I33"/>
    <mergeCell ref="K33:M33"/>
    <mergeCell ref="O33:Q33"/>
    <mergeCell ref="S33:W33"/>
    <mergeCell ref="Y33:AC33"/>
    <mergeCell ref="AE33:AI33"/>
    <mergeCell ref="AK33:AM33"/>
    <mergeCell ref="AO33:AQ33"/>
    <mergeCell ref="AS33:AT33"/>
    <mergeCell ref="G34:I34"/>
    <mergeCell ref="K34:M34"/>
    <mergeCell ref="O34:Q34"/>
    <mergeCell ref="S34:W34"/>
    <mergeCell ref="Y34:AC34"/>
    <mergeCell ref="AE34:AI34"/>
    <mergeCell ref="AK34:AM34"/>
    <mergeCell ref="AO34:AQ34"/>
    <mergeCell ref="AS34:AT34"/>
    <mergeCell ref="G35:I35"/>
    <mergeCell ref="K35:M35"/>
    <mergeCell ref="O35:Q35"/>
    <mergeCell ref="S35:W35"/>
    <mergeCell ref="Y35:AC35"/>
    <mergeCell ref="AE35:AI35"/>
    <mergeCell ref="AK35:AM35"/>
    <mergeCell ref="AO35:AQ35"/>
    <mergeCell ref="AS35:AT35"/>
    <mergeCell ref="G36:I36"/>
    <mergeCell ref="K36:M36"/>
    <mergeCell ref="O36:Q36"/>
    <mergeCell ref="S36:W36"/>
    <mergeCell ref="Y36:AC36"/>
    <mergeCell ref="AE36:AI36"/>
    <mergeCell ref="AK36:AM36"/>
    <mergeCell ref="AO36:AQ36"/>
    <mergeCell ref="AS36:AT36"/>
    <mergeCell ref="G37:I37"/>
    <mergeCell ref="K37:M37"/>
    <mergeCell ref="O37:Q37"/>
    <mergeCell ref="S37:W37"/>
    <mergeCell ref="Y37:AC37"/>
    <mergeCell ref="AE37:AI37"/>
    <mergeCell ref="AK37:AM37"/>
    <mergeCell ref="AO37:AQ37"/>
    <mergeCell ref="AS37:AT37"/>
    <mergeCell ref="G38:I38"/>
    <mergeCell ref="K38:M38"/>
    <mergeCell ref="O38:Q38"/>
    <mergeCell ref="S38:W38"/>
    <mergeCell ref="Y38:AC38"/>
    <mergeCell ref="AE38:AI38"/>
    <mergeCell ref="AK38:AM38"/>
    <mergeCell ref="AO38:AQ38"/>
    <mergeCell ref="AS38:AT38"/>
    <mergeCell ref="G39:I39"/>
    <mergeCell ref="K39:M39"/>
    <mergeCell ref="O39:Q39"/>
    <mergeCell ref="S39:W39"/>
    <mergeCell ref="Y39:AC39"/>
    <mergeCell ref="AE39:AI39"/>
    <mergeCell ref="AK39:AM39"/>
    <mergeCell ref="AO39:AQ39"/>
    <mergeCell ref="AS39:AT39"/>
    <mergeCell ref="G40:I40"/>
    <mergeCell ref="K40:M40"/>
    <mergeCell ref="O40:Q40"/>
    <mergeCell ref="S40:W40"/>
    <mergeCell ref="Y40:AC40"/>
    <mergeCell ref="AE40:AI40"/>
    <mergeCell ref="AK40:AM40"/>
    <mergeCell ref="AO40:AQ40"/>
    <mergeCell ref="AS40:AT40"/>
    <mergeCell ref="G41:I41"/>
    <mergeCell ref="K41:M41"/>
    <mergeCell ref="O41:Q41"/>
    <mergeCell ref="S41:W41"/>
    <mergeCell ref="Y41:AC41"/>
    <mergeCell ref="AE41:AI41"/>
    <mergeCell ref="AK41:AM41"/>
    <mergeCell ref="AO41:AQ41"/>
    <mergeCell ref="AS41:AT41"/>
    <mergeCell ref="G42:I42"/>
    <mergeCell ref="K42:M42"/>
    <mergeCell ref="O42:Q42"/>
    <mergeCell ref="S42:W42"/>
    <mergeCell ref="Y42:AC42"/>
    <mergeCell ref="AE42:AI42"/>
    <mergeCell ref="AK42:AM42"/>
    <mergeCell ref="AO42:AQ42"/>
    <mergeCell ref="AS42:AT42"/>
    <mergeCell ref="G43:I43"/>
    <mergeCell ref="K43:M43"/>
    <mergeCell ref="O43:Q43"/>
    <mergeCell ref="S43:W43"/>
    <mergeCell ref="Y43:AC43"/>
    <mergeCell ref="AE43:AI43"/>
    <mergeCell ref="AK43:AM43"/>
    <mergeCell ref="AO43:AQ43"/>
    <mergeCell ref="AS43:AT43"/>
    <mergeCell ref="G44:I44"/>
    <mergeCell ref="K44:M44"/>
    <mergeCell ref="O44:Q44"/>
    <mergeCell ref="S44:W44"/>
    <mergeCell ref="Y44:AC44"/>
    <mergeCell ref="AE44:AI44"/>
    <mergeCell ref="AK44:AM44"/>
    <mergeCell ref="AO44:AQ44"/>
    <mergeCell ref="AS44:AT44"/>
    <mergeCell ref="G45:I45"/>
    <mergeCell ref="K45:M45"/>
    <mergeCell ref="O45:Q45"/>
    <mergeCell ref="S45:W45"/>
    <mergeCell ref="Y45:AC45"/>
    <mergeCell ref="AE45:AI45"/>
    <mergeCell ref="AK45:AM45"/>
    <mergeCell ref="AO45:AQ45"/>
    <mergeCell ref="AS45:AT45"/>
    <mergeCell ref="G46:I46"/>
    <mergeCell ref="K46:M46"/>
    <mergeCell ref="O46:Q46"/>
    <mergeCell ref="S46:W46"/>
    <mergeCell ref="Y46:AC46"/>
    <mergeCell ref="AE46:AI46"/>
    <mergeCell ref="AK46:AM46"/>
    <mergeCell ref="AO46:AQ46"/>
    <mergeCell ref="AS46:AT46"/>
    <mergeCell ref="G47:I47"/>
    <mergeCell ref="K47:M47"/>
    <mergeCell ref="O47:Q47"/>
    <mergeCell ref="S47:W47"/>
    <mergeCell ref="Y47:AC47"/>
    <mergeCell ref="AE47:AI47"/>
    <mergeCell ref="AK47:AM47"/>
    <mergeCell ref="AO47:AQ47"/>
    <mergeCell ref="AS47:AT47"/>
    <mergeCell ref="G48:I48"/>
    <mergeCell ref="K48:M48"/>
    <mergeCell ref="O48:Q48"/>
    <mergeCell ref="S48:W48"/>
    <mergeCell ref="Y48:AC48"/>
    <mergeCell ref="AE48:AI48"/>
    <mergeCell ref="AK48:AM48"/>
    <mergeCell ref="AO48:AQ48"/>
    <mergeCell ref="AS48:AT48"/>
    <mergeCell ref="G49:I49"/>
    <mergeCell ref="K49:M49"/>
    <mergeCell ref="O49:Q49"/>
    <mergeCell ref="S49:W49"/>
    <mergeCell ref="Y49:AC49"/>
    <mergeCell ref="AE49:AI49"/>
    <mergeCell ref="AK49:AM49"/>
    <mergeCell ref="AO49:AQ49"/>
    <mergeCell ref="AS49:AT49"/>
    <mergeCell ref="G50:I50"/>
    <mergeCell ref="K50:M50"/>
    <mergeCell ref="O50:Q50"/>
    <mergeCell ref="S50:W50"/>
    <mergeCell ref="Y50:AC50"/>
    <mergeCell ref="AE50:AI50"/>
    <mergeCell ref="AK50:AM50"/>
    <mergeCell ref="AO50:AQ50"/>
    <mergeCell ref="AS50:AT50"/>
    <mergeCell ref="G51:I51"/>
    <mergeCell ref="K51:M51"/>
    <mergeCell ref="O51:Q51"/>
    <mergeCell ref="S51:W51"/>
    <mergeCell ref="Y51:AC51"/>
    <mergeCell ref="AE51:AI51"/>
    <mergeCell ref="AK51:AM51"/>
    <mergeCell ref="AO51:AQ51"/>
    <mergeCell ref="AS51:AT51"/>
    <mergeCell ref="G52:I52"/>
    <mergeCell ref="K52:M52"/>
    <mergeCell ref="O52:Q52"/>
    <mergeCell ref="S52:W52"/>
    <mergeCell ref="Y52:AC52"/>
    <mergeCell ref="AE52:AI52"/>
    <mergeCell ref="AK52:AM52"/>
    <mergeCell ref="AO52:AQ52"/>
    <mergeCell ref="AS52:AT52"/>
    <mergeCell ref="G53:I53"/>
    <mergeCell ref="K53:M53"/>
    <mergeCell ref="O53:Q53"/>
    <mergeCell ref="S53:W53"/>
    <mergeCell ref="Y53:AC53"/>
    <mergeCell ref="AE53:AI53"/>
    <mergeCell ref="AK53:AM53"/>
    <mergeCell ref="AO53:AQ53"/>
    <mergeCell ref="AS53:AT53"/>
    <mergeCell ref="G54:I54"/>
    <mergeCell ref="K54:M54"/>
    <mergeCell ref="O54:Q54"/>
    <mergeCell ref="S54:W54"/>
    <mergeCell ref="Y54:AC54"/>
    <mergeCell ref="AE54:AI54"/>
    <mergeCell ref="AK54:AM54"/>
    <mergeCell ref="AO54:AQ54"/>
    <mergeCell ref="AS54:AT54"/>
    <mergeCell ref="G55:I55"/>
    <mergeCell ref="K55:M55"/>
    <mergeCell ref="O55:Q55"/>
    <mergeCell ref="S55:W55"/>
    <mergeCell ref="Y55:AC55"/>
    <mergeCell ref="AE55:AI55"/>
    <mergeCell ref="AK55:AM55"/>
    <mergeCell ref="AO55:AQ55"/>
    <mergeCell ref="AS55:AT55"/>
    <mergeCell ref="G56:I56"/>
    <mergeCell ref="K56:M56"/>
    <mergeCell ref="O56:Q56"/>
    <mergeCell ref="S56:W56"/>
    <mergeCell ref="Y56:AC56"/>
    <mergeCell ref="AE56:AI56"/>
    <mergeCell ref="AK56:AM56"/>
    <mergeCell ref="AO56:AQ56"/>
    <mergeCell ref="AS56:AT56"/>
    <mergeCell ref="G57:I57"/>
    <mergeCell ref="K57:M57"/>
    <mergeCell ref="O57:Q57"/>
    <mergeCell ref="S57:W57"/>
    <mergeCell ref="Y57:AC57"/>
    <mergeCell ref="AE57:AI57"/>
    <mergeCell ref="AK57:AM57"/>
    <mergeCell ref="AO57:AQ57"/>
    <mergeCell ref="AS57:AT57"/>
    <mergeCell ref="G58:I58"/>
    <mergeCell ref="K58:M58"/>
    <mergeCell ref="O58:Q58"/>
    <mergeCell ref="S58:W58"/>
    <mergeCell ref="Y58:AC58"/>
    <mergeCell ref="AE58:AI58"/>
    <mergeCell ref="AK58:AM58"/>
    <mergeCell ref="AO58:AQ58"/>
    <mergeCell ref="AS58:AT58"/>
    <mergeCell ref="G59:I59"/>
    <mergeCell ref="K59:M59"/>
    <mergeCell ref="O59:Q59"/>
    <mergeCell ref="S59:W59"/>
    <mergeCell ref="Y59:AC59"/>
    <mergeCell ref="AE59:AI59"/>
    <mergeCell ref="AK59:AM59"/>
    <mergeCell ref="AO59:AQ59"/>
    <mergeCell ref="AS59:AT59"/>
    <mergeCell ref="G60:I60"/>
    <mergeCell ref="K60:M60"/>
    <mergeCell ref="O60:Q60"/>
    <mergeCell ref="S60:W60"/>
    <mergeCell ref="Y60:AC60"/>
    <mergeCell ref="AE60:AI60"/>
    <mergeCell ref="AK60:AM60"/>
    <mergeCell ref="AO60:AQ60"/>
    <mergeCell ref="AS60:AT60"/>
    <mergeCell ref="G61:I61"/>
    <mergeCell ref="K61:M61"/>
    <mergeCell ref="O61:Q61"/>
    <mergeCell ref="S61:W61"/>
    <mergeCell ref="Y61:AC61"/>
    <mergeCell ref="AE61:AI61"/>
    <mergeCell ref="AK61:AM61"/>
    <mergeCell ref="AO61:AQ61"/>
    <mergeCell ref="AS61:AT61"/>
    <mergeCell ref="G62:I62"/>
    <mergeCell ref="K62:M62"/>
    <mergeCell ref="O62:Q62"/>
    <mergeCell ref="S62:W62"/>
    <mergeCell ref="Y62:AC62"/>
    <mergeCell ref="AE62:AI62"/>
    <mergeCell ref="AK62:AM62"/>
    <mergeCell ref="AO62:AQ62"/>
    <mergeCell ref="AS62:AT62"/>
    <mergeCell ref="G63:I63"/>
    <mergeCell ref="K63:M63"/>
    <mergeCell ref="O63:Q63"/>
    <mergeCell ref="S63:W63"/>
    <mergeCell ref="Y63:AC63"/>
    <mergeCell ref="AE63:AI63"/>
    <mergeCell ref="AK63:AM63"/>
    <mergeCell ref="AO63:AQ63"/>
    <mergeCell ref="AS63:AT63"/>
    <mergeCell ref="G64:I64"/>
    <mergeCell ref="K64:M64"/>
    <mergeCell ref="O64:Q64"/>
    <mergeCell ref="S64:W64"/>
    <mergeCell ref="Y64:AC64"/>
    <mergeCell ref="AE64:AI64"/>
    <mergeCell ref="AK64:AM64"/>
    <mergeCell ref="AO64:AQ64"/>
    <mergeCell ref="AS64:AT64"/>
    <mergeCell ref="G65:I65"/>
    <mergeCell ref="K65:M65"/>
    <mergeCell ref="O65:Q65"/>
    <mergeCell ref="S65:W65"/>
    <mergeCell ref="Y65:AC65"/>
    <mergeCell ref="AE65:AI65"/>
    <mergeCell ref="AK65:AM65"/>
    <mergeCell ref="AO65:AQ65"/>
    <mergeCell ref="AS65:AT65"/>
    <mergeCell ref="G66:I66"/>
    <mergeCell ref="K66:M66"/>
    <mergeCell ref="O66:Q66"/>
    <mergeCell ref="S66:W66"/>
    <mergeCell ref="Y66:AC66"/>
    <mergeCell ref="AE66:AI66"/>
    <mergeCell ref="AK66:AM66"/>
    <mergeCell ref="AO66:AQ66"/>
    <mergeCell ref="AS66:AT66"/>
    <mergeCell ref="G67:I67"/>
    <mergeCell ref="K67:M67"/>
    <mergeCell ref="O67:Q67"/>
    <mergeCell ref="S67:W67"/>
    <mergeCell ref="Y67:AC67"/>
    <mergeCell ref="AE67:AI67"/>
    <mergeCell ref="AK67:AM67"/>
    <mergeCell ref="AO67:AQ67"/>
    <mergeCell ref="AS67:AT67"/>
    <mergeCell ref="G68:I68"/>
    <mergeCell ref="K68:M68"/>
    <mergeCell ref="O68:Q68"/>
    <mergeCell ref="S68:W68"/>
    <mergeCell ref="Y68:AC68"/>
    <mergeCell ref="AE68:AI68"/>
    <mergeCell ref="AK68:AM68"/>
    <mergeCell ref="AO68:AQ68"/>
    <mergeCell ref="AS68:AT68"/>
    <mergeCell ref="G69:I69"/>
    <mergeCell ref="K69:M69"/>
    <mergeCell ref="O69:Q69"/>
    <mergeCell ref="S69:W69"/>
    <mergeCell ref="Y69:AC69"/>
    <mergeCell ref="AE69:AI69"/>
    <mergeCell ref="AK69:AM69"/>
    <mergeCell ref="AO69:AQ69"/>
    <mergeCell ref="AS69:AT69"/>
    <mergeCell ref="G70:I70"/>
    <mergeCell ref="K70:M70"/>
    <mergeCell ref="O70:Q70"/>
    <mergeCell ref="S70:W70"/>
    <mergeCell ref="Y70:AC70"/>
    <mergeCell ref="AE70:AI70"/>
    <mergeCell ref="AK70:AM70"/>
    <mergeCell ref="AO70:AQ70"/>
    <mergeCell ref="AS70:AT70"/>
    <mergeCell ref="G71:I71"/>
    <mergeCell ref="K71:M71"/>
    <mergeCell ref="O71:Q71"/>
    <mergeCell ref="S71:W71"/>
    <mergeCell ref="Y71:AC71"/>
    <mergeCell ref="AE71:AI71"/>
    <mergeCell ref="AK71:AM71"/>
    <mergeCell ref="AO71:AQ71"/>
    <mergeCell ref="AS71:AT71"/>
    <mergeCell ref="G72:I72"/>
    <mergeCell ref="K72:M72"/>
    <mergeCell ref="O72:Q72"/>
    <mergeCell ref="S72:W72"/>
    <mergeCell ref="Y72:AC72"/>
    <mergeCell ref="AE72:AI72"/>
    <mergeCell ref="AK72:AM72"/>
    <mergeCell ref="AO72:AQ72"/>
    <mergeCell ref="AS72:AT72"/>
    <mergeCell ref="G73:I73"/>
    <mergeCell ref="K73:M73"/>
    <mergeCell ref="O73:Q73"/>
    <mergeCell ref="S73:W73"/>
    <mergeCell ref="Y73:AC73"/>
    <mergeCell ref="AE73:AI73"/>
    <mergeCell ref="AK73:AM73"/>
    <mergeCell ref="AO73:AQ73"/>
    <mergeCell ref="AS73:AT73"/>
    <mergeCell ref="G74:I74"/>
    <mergeCell ref="K74:M74"/>
    <mergeCell ref="O74:Q74"/>
    <mergeCell ref="S74:W74"/>
    <mergeCell ref="Y74:AC74"/>
    <mergeCell ref="AE74:AI74"/>
    <mergeCell ref="AK74:AM74"/>
    <mergeCell ref="AO74:AQ74"/>
    <mergeCell ref="AS74:AT74"/>
    <mergeCell ref="G82:I82"/>
    <mergeCell ref="K82:M82"/>
    <mergeCell ref="O82:Q82"/>
    <mergeCell ref="S82:W82"/>
    <mergeCell ref="Y82:AC82"/>
    <mergeCell ref="AE82:AI82"/>
    <mergeCell ref="AK82:AM82"/>
    <mergeCell ref="AO82:AQ82"/>
    <mergeCell ref="AS82:AT82"/>
    <mergeCell ref="A76:AV76"/>
    <mergeCell ref="A77:AV77"/>
    <mergeCell ref="A78:AV78"/>
    <mergeCell ref="A79:AV79"/>
    <mergeCell ref="C80:W80"/>
    <mergeCell ref="Y80:AV80"/>
    <mergeCell ref="G81:I81"/>
    <mergeCell ref="K81:M81"/>
    <mergeCell ref="O81:Q81"/>
    <mergeCell ref="S81:W81"/>
    <mergeCell ref="Y81:AC81"/>
    <mergeCell ref="AE81:AI81"/>
    <mergeCell ref="AK81:AM81"/>
    <mergeCell ref="AO81:AQ81"/>
    <mergeCell ref="G83:I83"/>
    <mergeCell ref="K83:M83"/>
    <mergeCell ref="O83:Q83"/>
    <mergeCell ref="S83:W83"/>
    <mergeCell ref="Y83:AC83"/>
    <mergeCell ref="AE83:AI83"/>
    <mergeCell ref="AK83:AM83"/>
    <mergeCell ref="AO83:AQ83"/>
    <mergeCell ref="AS83:AT83"/>
    <mergeCell ref="G84:I84"/>
    <mergeCell ref="K84:M84"/>
    <mergeCell ref="O84:Q84"/>
    <mergeCell ref="S84:W84"/>
    <mergeCell ref="Y84:AC84"/>
    <mergeCell ref="AE84:AI84"/>
    <mergeCell ref="AK84:AM84"/>
    <mergeCell ref="AO84:AQ84"/>
    <mergeCell ref="AS84:AT84"/>
    <mergeCell ref="G85:I85"/>
    <mergeCell ref="K85:M85"/>
    <mergeCell ref="O85:Q85"/>
    <mergeCell ref="S85:W85"/>
    <mergeCell ref="Y85:AC85"/>
    <mergeCell ref="AE85:AI85"/>
    <mergeCell ref="AK85:AM85"/>
    <mergeCell ref="AO85:AQ85"/>
    <mergeCell ref="AS85:AT85"/>
    <mergeCell ref="G86:I86"/>
    <mergeCell ref="K86:M86"/>
    <mergeCell ref="O86:Q86"/>
    <mergeCell ref="S86:W86"/>
    <mergeCell ref="Y86:AC86"/>
    <mergeCell ref="AE86:AI86"/>
    <mergeCell ref="AK86:AM86"/>
    <mergeCell ref="AO86:AQ86"/>
    <mergeCell ref="AS86:AT86"/>
    <mergeCell ref="G87:I87"/>
    <mergeCell ref="K87:M87"/>
    <mergeCell ref="O87:Q87"/>
    <mergeCell ref="S87:W87"/>
    <mergeCell ref="Y87:AC87"/>
    <mergeCell ref="AE87:AI87"/>
    <mergeCell ref="AK87:AM87"/>
    <mergeCell ref="AO87:AQ87"/>
    <mergeCell ref="AS87:AT87"/>
    <mergeCell ref="G88:I88"/>
    <mergeCell ref="K88:M88"/>
    <mergeCell ref="O88:Q88"/>
    <mergeCell ref="S88:W88"/>
    <mergeCell ref="Y88:AC88"/>
    <mergeCell ref="AE88:AI88"/>
    <mergeCell ref="AK88:AM88"/>
    <mergeCell ref="AO88:AQ88"/>
    <mergeCell ref="AS88:AT88"/>
    <mergeCell ref="G89:I89"/>
    <mergeCell ref="K89:M89"/>
    <mergeCell ref="O89:Q89"/>
    <mergeCell ref="S89:W89"/>
    <mergeCell ref="Y89:AC89"/>
    <mergeCell ref="AE89:AI89"/>
    <mergeCell ref="AK89:AM89"/>
    <mergeCell ref="AO89:AQ89"/>
    <mergeCell ref="AS89:AT89"/>
    <mergeCell ref="G90:I90"/>
    <mergeCell ref="K90:M90"/>
    <mergeCell ref="O90:Q90"/>
    <mergeCell ref="S90:W90"/>
    <mergeCell ref="Y90:AC90"/>
    <mergeCell ref="AE90:AI90"/>
    <mergeCell ref="AK90:AM90"/>
    <mergeCell ref="AO90:AQ90"/>
    <mergeCell ref="AS90:AT90"/>
    <mergeCell ref="G91:I91"/>
    <mergeCell ref="K91:M91"/>
    <mergeCell ref="O91:Q91"/>
    <mergeCell ref="S91:W91"/>
    <mergeCell ref="Y91:AC91"/>
    <mergeCell ref="AE91:AI91"/>
    <mergeCell ref="AK91:AM91"/>
    <mergeCell ref="AO91:AQ91"/>
    <mergeCell ref="AS91:AT91"/>
    <mergeCell ref="G92:I92"/>
    <mergeCell ref="K92:M92"/>
    <mergeCell ref="O92:Q92"/>
    <mergeCell ref="S92:W92"/>
    <mergeCell ref="Y92:AC92"/>
    <mergeCell ref="AE92:AI92"/>
    <mergeCell ref="AK92:AM92"/>
    <mergeCell ref="AO92:AQ92"/>
    <mergeCell ref="AS92:AT92"/>
    <mergeCell ref="G93:I93"/>
    <mergeCell ref="K93:M93"/>
    <mergeCell ref="O93:Q93"/>
    <mergeCell ref="S93:W93"/>
    <mergeCell ref="Y93:AC93"/>
    <mergeCell ref="AE93:AI93"/>
    <mergeCell ref="AK93:AM93"/>
    <mergeCell ref="AO93:AQ93"/>
    <mergeCell ref="AS93:AT93"/>
    <mergeCell ref="G94:I94"/>
    <mergeCell ref="K94:M94"/>
    <mergeCell ref="O94:Q94"/>
    <mergeCell ref="S94:W94"/>
    <mergeCell ref="Y94:AC94"/>
    <mergeCell ref="AE94:AI94"/>
    <mergeCell ref="AK94:AM94"/>
    <mergeCell ref="AO94:AQ94"/>
    <mergeCell ref="AS94:AT94"/>
    <mergeCell ref="G95:I95"/>
    <mergeCell ref="K95:M95"/>
    <mergeCell ref="O95:Q95"/>
    <mergeCell ref="S95:W95"/>
    <mergeCell ref="Y95:AC95"/>
    <mergeCell ref="AE95:AI95"/>
    <mergeCell ref="AK95:AM95"/>
    <mergeCell ref="AO95:AQ95"/>
    <mergeCell ref="AS95:AT95"/>
    <mergeCell ref="G96:I96"/>
    <mergeCell ref="K96:M96"/>
    <mergeCell ref="O96:Q96"/>
    <mergeCell ref="S96:W96"/>
    <mergeCell ref="Y96:AC96"/>
    <mergeCell ref="AE96:AI96"/>
    <mergeCell ref="AK96:AM96"/>
    <mergeCell ref="AO96:AQ96"/>
    <mergeCell ref="AS96:AT96"/>
    <mergeCell ref="G97:I97"/>
    <mergeCell ref="K97:M97"/>
    <mergeCell ref="O97:Q97"/>
    <mergeCell ref="S97:W97"/>
    <mergeCell ref="Y97:AC97"/>
    <mergeCell ref="AE97:AI97"/>
    <mergeCell ref="AK97:AM97"/>
    <mergeCell ref="AO97:AQ97"/>
    <mergeCell ref="AS97:AT97"/>
    <mergeCell ref="G98:I98"/>
    <mergeCell ref="K98:M98"/>
    <mergeCell ref="O98:Q98"/>
    <mergeCell ref="S98:W98"/>
    <mergeCell ref="Y98:AC98"/>
    <mergeCell ref="AE98:AI98"/>
    <mergeCell ref="AK98:AM98"/>
    <mergeCell ref="AO98:AQ98"/>
    <mergeCell ref="AS98:AT98"/>
    <mergeCell ref="G99:I99"/>
    <mergeCell ref="K99:M99"/>
    <mergeCell ref="O99:Q99"/>
    <mergeCell ref="S99:W99"/>
    <mergeCell ref="Y99:AC99"/>
    <mergeCell ref="AE99:AI99"/>
    <mergeCell ref="AK99:AM99"/>
    <mergeCell ref="AO99:AQ99"/>
    <mergeCell ref="AS99:AT99"/>
    <mergeCell ref="G100:I100"/>
    <mergeCell ref="K100:M100"/>
    <mergeCell ref="O100:Q100"/>
    <mergeCell ref="S100:W100"/>
    <mergeCell ref="Y100:AC100"/>
    <mergeCell ref="AE100:AI100"/>
    <mergeCell ref="AK100:AM100"/>
    <mergeCell ref="AO100:AQ100"/>
    <mergeCell ref="AS100:AT100"/>
    <mergeCell ref="G101:I101"/>
    <mergeCell ref="K101:M101"/>
    <mergeCell ref="O101:Q101"/>
    <mergeCell ref="S101:W101"/>
    <mergeCell ref="Y101:AC101"/>
    <mergeCell ref="AE101:AI101"/>
    <mergeCell ref="AK101:AM101"/>
    <mergeCell ref="AO101:AQ101"/>
    <mergeCell ref="AS101:AT101"/>
    <mergeCell ref="G102:I102"/>
    <mergeCell ref="K102:M102"/>
    <mergeCell ref="O102:Q102"/>
    <mergeCell ref="S102:W102"/>
    <mergeCell ref="Y102:AC102"/>
    <mergeCell ref="AE102:AI102"/>
    <mergeCell ref="AK102:AM102"/>
    <mergeCell ref="AO102:AQ102"/>
    <mergeCell ref="AS102:AT102"/>
    <mergeCell ref="G103:I103"/>
    <mergeCell ref="K103:M103"/>
    <mergeCell ref="O103:Q103"/>
    <mergeCell ref="S103:W103"/>
    <mergeCell ref="Y103:AC103"/>
    <mergeCell ref="AE103:AI103"/>
    <mergeCell ref="AK103:AM103"/>
    <mergeCell ref="AO103:AQ103"/>
    <mergeCell ref="AS103:AT103"/>
    <mergeCell ref="G104:I104"/>
    <mergeCell ref="K104:M104"/>
    <mergeCell ref="O104:Q104"/>
    <mergeCell ref="S104:W104"/>
    <mergeCell ref="Y104:AC104"/>
    <mergeCell ref="AE104:AI104"/>
    <mergeCell ref="AK104:AM104"/>
    <mergeCell ref="AO104:AQ104"/>
    <mergeCell ref="AS104:AT104"/>
    <mergeCell ref="G105:I105"/>
    <mergeCell ref="K105:M105"/>
    <mergeCell ref="O105:Q105"/>
    <mergeCell ref="S105:W105"/>
    <mergeCell ref="Y105:AC105"/>
    <mergeCell ref="AE105:AI105"/>
    <mergeCell ref="AK105:AM105"/>
    <mergeCell ref="AO105:AQ105"/>
    <mergeCell ref="AS105:AT105"/>
    <mergeCell ref="G106:I106"/>
    <mergeCell ref="K106:M106"/>
    <mergeCell ref="O106:Q106"/>
    <mergeCell ref="S106:W106"/>
    <mergeCell ref="Y106:AC106"/>
    <mergeCell ref="AE106:AI106"/>
    <mergeCell ref="AK106:AM106"/>
    <mergeCell ref="AO106:AQ106"/>
    <mergeCell ref="AS106:AT106"/>
    <mergeCell ref="G107:I107"/>
    <mergeCell ref="K107:M107"/>
    <mergeCell ref="O107:Q107"/>
    <mergeCell ref="S107:W107"/>
    <mergeCell ref="Y107:AC107"/>
    <mergeCell ref="AE107:AI107"/>
    <mergeCell ref="AK107:AM107"/>
    <mergeCell ref="AO107:AQ107"/>
    <mergeCell ref="AS107:AT107"/>
    <mergeCell ref="G108:I108"/>
    <mergeCell ref="K108:M108"/>
    <mergeCell ref="O108:Q108"/>
    <mergeCell ref="S108:W108"/>
    <mergeCell ref="Y108:AC108"/>
    <mergeCell ref="AE108:AI108"/>
    <mergeCell ref="AK108:AM108"/>
    <mergeCell ref="AO108:AQ108"/>
    <mergeCell ref="AS108:AT108"/>
    <mergeCell ref="G109:I109"/>
    <mergeCell ref="K109:M109"/>
    <mergeCell ref="O109:Q109"/>
    <mergeCell ref="S109:W109"/>
    <mergeCell ref="Y109:AC109"/>
    <mergeCell ref="AE109:AI109"/>
    <mergeCell ref="AK109:AM109"/>
    <mergeCell ref="AO109:AQ109"/>
    <mergeCell ref="AS109:AT109"/>
    <mergeCell ref="G110:I110"/>
    <mergeCell ref="K110:M110"/>
    <mergeCell ref="O110:Q110"/>
    <mergeCell ref="S110:W110"/>
    <mergeCell ref="Y110:AC110"/>
    <mergeCell ref="AE110:AI110"/>
    <mergeCell ref="AK110:AM110"/>
    <mergeCell ref="AO110:AQ110"/>
    <mergeCell ref="AS110:AT110"/>
    <mergeCell ref="G111:I111"/>
    <mergeCell ref="K111:M111"/>
    <mergeCell ref="O111:Q111"/>
    <mergeCell ref="S111:W111"/>
    <mergeCell ref="Y111:AC111"/>
    <mergeCell ref="AE111:AI111"/>
    <mergeCell ref="AK111:AM111"/>
    <mergeCell ref="AO111:AQ111"/>
    <mergeCell ref="AS111:AT111"/>
    <mergeCell ref="G112:I112"/>
    <mergeCell ref="K112:M112"/>
    <mergeCell ref="O112:Q112"/>
    <mergeCell ref="S112:W112"/>
    <mergeCell ref="Y112:AC112"/>
    <mergeCell ref="AE112:AI112"/>
    <mergeCell ref="AK112:AM112"/>
    <mergeCell ref="AO112:AQ112"/>
    <mergeCell ref="AS112:AT112"/>
    <mergeCell ref="G113:I113"/>
    <mergeCell ref="K113:M113"/>
    <mergeCell ref="O113:Q113"/>
    <mergeCell ref="S113:W113"/>
    <mergeCell ref="Y113:AC113"/>
    <mergeCell ref="AE113:AI113"/>
    <mergeCell ref="AK113:AM113"/>
    <mergeCell ref="AO113:AQ113"/>
    <mergeCell ref="AS113:AT113"/>
    <mergeCell ref="G114:I114"/>
    <mergeCell ref="K114:M114"/>
    <mergeCell ref="O114:Q114"/>
    <mergeCell ref="S114:W114"/>
    <mergeCell ref="Y114:AC114"/>
    <mergeCell ref="AE114:AI114"/>
    <mergeCell ref="AK114:AM114"/>
    <mergeCell ref="AO114:AQ114"/>
    <mergeCell ref="AS114:AT114"/>
    <mergeCell ref="G115:I115"/>
    <mergeCell ref="K115:M115"/>
    <mergeCell ref="O115:Q115"/>
    <mergeCell ref="S115:W115"/>
    <mergeCell ref="Y115:AC115"/>
    <mergeCell ref="AE115:AI115"/>
    <mergeCell ref="AK115:AM115"/>
    <mergeCell ref="AO115:AQ115"/>
    <mergeCell ref="AS115:AT115"/>
    <mergeCell ref="G116:I116"/>
    <mergeCell ref="K116:M116"/>
    <mergeCell ref="O116:Q116"/>
    <mergeCell ref="S116:W116"/>
    <mergeCell ref="Y116:AC116"/>
    <mergeCell ref="AE116:AI116"/>
    <mergeCell ref="AK116:AM116"/>
    <mergeCell ref="AO116:AQ116"/>
    <mergeCell ref="AS116:AT116"/>
    <mergeCell ref="G117:I117"/>
    <mergeCell ref="K117:M117"/>
    <mergeCell ref="O117:Q117"/>
    <mergeCell ref="S117:W117"/>
    <mergeCell ref="Y117:AC117"/>
    <mergeCell ref="AE117:AI117"/>
    <mergeCell ref="AK117:AM117"/>
    <mergeCell ref="AO117:AQ117"/>
    <mergeCell ref="AS117:AT117"/>
    <mergeCell ref="G118:I118"/>
    <mergeCell ref="K118:M118"/>
    <mergeCell ref="O118:Q118"/>
    <mergeCell ref="S118:W118"/>
    <mergeCell ref="Y118:AC118"/>
    <mergeCell ref="AE118:AI118"/>
    <mergeCell ref="AK118:AM118"/>
    <mergeCell ref="AO118:AQ118"/>
    <mergeCell ref="AS118:AT118"/>
    <mergeCell ref="G119:I119"/>
    <mergeCell ref="K119:M119"/>
    <mergeCell ref="O119:Q119"/>
    <mergeCell ref="S119:W119"/>
    <mergeCell ref="Y119:AC119"/>
    <mergeCell ref="AE119:AI119"/>
    <mergeCell ref="AK119:AM119"/>
    <mergeCell ref="AO119:AQ119"/>
    <mergeCell ref="AS119:AT119"/>
    <mergeCell ref="G120:I120"/>
    <mergeCell ref="K120:M120"/>
    <mergeCell ref="O120:Q120"/>
    <mergeCell ref="S120:W120"/>
    <mergeCell ref="Y120:AC120"/>
    <mergeCell ref="AE120:AI120"/>
    <mergeCell ref="AK120:AM120"/>
    <mergeCell ref="AO120:AQ120"/>
    <mergeCell ref="AS120:AT120"/>
    <mergeCell ref="G121:I121"/>
    <mergeCell ref="K121:M121"/>
    <mergeCell ref="O121:Q121"/>
    <mergeCell ref="S121:W121"/>
    <mergeCell ref="Y121:AC121"/>
    <mergeCell ref="AE121:AI121"/>
    <mergeCell ref="AK121:AM121"/>
    <mergeCell ref="AO121:AQ121"/>
    <mergeCell ref="AS121:AT121"/>
    <mergeCell ref="G122:I122"/>
    <mergeCell ref="K122:M122"/>
    <mergeCell ref="O122:Q122"/>
    <mergeCell ref="S122:W122"/>
    <mergeCell ref="Y122:AC122"/>
    <mergeCell ref="AE122:AI122"/>
    <mergeCell ref="AK122:AM122"/>
    <mergeCell ref="AO122:AQ122"/>
    <mergeCell ref="AS122:AT122"/>
    <mergeCell ref="G123:I123"/>
    <mergeCell ref="K123:M123"/>
    <mergeCell ref="O123:Q123"/>
    <mergeCell ref="S123:W123"/>
    <mergeCell ref="Y123:AC123"/>
    <mergeCell ref="AE123:AI123"/>
    <mergeCell ref="AK123:AM123"/>
    <mergeCell ref="AO123:AQ123"/>
    <mergeCell ref="AS123:AT123"/>
    <mergeCell ref="G124:I124"/>
    <mergeCell ref="K124:M124"/>
    <mergeCell ref="O124:Q124"/>
    <mergeCell ref="S124:W124"/>
    <mergeCell ref="Y124:AC124"/>
    <mergeCell ref="AE124:AI124"/>
    <mergeCell ref="AK124:AM124"/>
    <mergeCell ref="AO124:AQ124"/>
    <mergeCell ref="AS124:AT124"/>
    <mergeCell ref="G125:I125"/>
    <mergeCell ref="K125:M125"/>
    <mergeCell ref="O125:Q125"/>
    <mergeCell ref="S125:W125"/>
    <mergeCell ref="Y125:AC125"/>
    <mergeCell ref="AE125:AI125"/>
    <mergeCell ref="AK125:AM125"/>
    <mergeCell ref="AO125:AQ125"/>
    <mergeCell ref="AS125:AT125"/>
    <mergeCell ref="G126:I126"/>
    <mergeCell ref="K126:M126"/>
    <mergeCell ref="O126:Q126"/>
    <mergeCell ref="S126:W126"/>
    <mergeCell ref="Y126:AC126"/>
    <mergeCell ref="AE126:AI126"/>
    <mergeCell ref="AK126:AM126"/>
    <mergeCell ref="AO126:AQ126"/>
    <mergeCell ref="AS126:AT126"/>
    <mergeCell ref="G127:I127"/>
    <mergeCell ref="K127:M127"/>
    <mergeCell ref="O127:Q127"/>
    <mergeCell ref="S127:W127"/>
    <mergeCell ref="Y127:AC127"/>
    <mergeCell ref="AE127:AI127"/>
    <mergeCell ref="AK127:AM127"/>
    <mergeCell ref="AO127:AQ127"/>
    <mergeCell ref="AS127:AT127"/>
    <mergeCell ref="G128:I128"/>
    <mergeCell ref="K128:M128"/>
    <mergeCell ref="O128:Q128"/>
    <mergeCell ref="S128:W128"/>
    <mergeCell ref="Y128:AC128"/>
    <mergeCell ref="AE128:AI128"/>
    <mergeCell ref="AK128:AM128"/>
    <mergeCell ref="AO128:AQ128"/>
    <mergeCell ref="AS128:AT128"/>
    <mergeCell ref="G129:I129"/>
    <mergeCell ref="K129:M129"/>
    <mergeCell ref="O129:Q129"/>
    <mergeCell ref="S129:W129"/>
    <mergeCell ref="Y129:AC129"/>
    <mergeCell ref="AE129:AI129"/>
    <mergeCell ref="AK129:AM129"/>
    <mergeCell ref="AO129:AQ129"/>
    <mergeCell ref="AS129:AT129"/>
    <mergeCell ref="G130:I130"/>
    <mergeCell ref="K130:M130"/>
    <mergeCell ref="O130:Q130"/>
    <mergeCell ref="S130:W130"/>
    <mergeCell ref="Y130:AC130"/>
    <mergeCell ref="AE130:AI130"/>
    <mergeCell ref="AK130:AM130"/>
    <mergeCell ref="AO130:AQ130"/>
    <mergeCell ref="AS130:AT130"/>
    <mergeCell ref="G131:I131"/>
    <mergeCell ref="K131:M131"/>
    <mergeCell ref="O131:Q131"/>
    <mergeCell ref="S131:W131"/>
    <mergeCell ref="Y131:AC131"/>
    <mergeCell ref="AE131:AI131"/>
    <mergeCell ref="AK131:AM131"/>
    <mergeCell ref="AO131:AQ131"/>
    <mergeCell ref="AS131:AT131"/>
    <mergeCell ref="G132:I132"/>
    <mergeCell ref="K132:M132"/>
    <mergeCell ref="O132:Q132"/>
    <mergeCell ref="S132:W132"/>
    <mergeCell ref="Y132:AC132"/>
    <mergeCell ref="AE132:AI132"/>
    <mergeCell ref="AK132:AM132"/>
    <mergeCell ref="AO132:AQ132"/>
    <mergeCell ref="AS132:AT132"/>
    <mergeCell ref="G133:I133"/>
    <mergeCell ref="K133:M133"/>
    <mergeCell ref="O133:Q133"/>
    <mergeCell ref="S133:W133"/>
    <mergeCell ref="Y133:AC133"/>
    <mergeCell ref="AE133:AI133"/>
    <mergeCell ref="AK133:AM133"/>
    <mergeCell ref="AO133:AQ133"/>
    <mergeCell ref="AS133:AT133"/>
    <mergeCell ref="G134:I134"/>
    <mergeCell ref="K134:M134"/>
    <mergeCell ref="O134:Q134"/>
    <mergeCell ref="S134:W134"/>
    <mergeCell ref="Y134:AC134"/>
    <mergeCell ref="AE134:AI134"/>
    <mergeCell ref="AK134:AM134"/>
    <mergeCell ref="AO134:AQ134"/>
    <mergeCell ref="AS134:AT134"/>
    <mergeCell ref="G135:I135"/>
    <mergeCell ref="K135:M135"/>
    <mergeCell ref="O135:Q135"/>
    <mergeCell ref="S135:W135"/>
    <mergeCell ref="Y135:AC135"/>
    <mergeCell ref="AE135:AI135"/>
    <mergeCell ref="AK135:AM135"/>
    <mergeCell ref="AO135:AQ135"/>
    <mergeCell ref="AS135:AT135"/>
    <mergeCell ref="G136:I136"/>
    <mergeCell ref="K136:M136"/>
    <mergeCell ref="O136:Q136"/>
    <mergeCell ref="S136:W136"/>
    <mergeCell ref="Y136:AC136"/>
    <mergeCell ref="AE136:AI136"/>
    <mergeCell ref="AK136:AM136"/>
    <mergeCell ref="AO136:AQ136"/>
    <mergeCell ref="AS136:AT136"/>
    <mergeCell ref="G137:I137"/>
    <mergeCell ref="K137:M137"/>
    <mergeCell ref="O137:Q137"/>
    <mergeCell ref="S137:W137"/>
    <mergeCell ref="Y137:AC137"/>
    <mergeCell ref="AE137:AI137"/>
    <mergeCell ref="AK137:AM137"/>
    <mergeCell ref="AO137:AQ137"/>
    <mergeCell ref="AS137:AT137"/>
    <mergeCell ref="G138:I138"/>
    <mergeCell ref="K138:M138"/>
    <mergeCell ref="O138:Q138"/>
    <mergeCell ref="S138:W138"/>
    <mergeCell ref="Y138:AC138"/>
    <mergeCell ref="AE138:AI138"/>
    <mergeCell ref="AK138:AM138"/>
    <mergeCell ref="AO138:AQ138"/>
    <mergeCell ref="AS138:AT138"/>
    <mergeCell ref="G139:I139"/>
    <mergeCell ref="K139:M139"/>
    <mergeCell ref="O139:Q139"/>
    <mergeCell ref="S139:W139"/>
    <mergeCell ref="Y139:AC139"/>
    <mergeCell ref="AE139:AI139"/>
    <mergeCell ref="AK139:AM139"/>
    <mergeCell ref="AO139:AQ139"/>
    <mergeCell ref="AS139:AT139"/>
    <mergeCell ref="G140:I140"/>
    <mergeCell ref="K140:M140"/>
    <mergeCell ref="O140:Q140"/>
    <mergeCell ref="S140:W140"/>
    <mergeCell ref="Y140:AC140"/>
    <mergeCell ref="AE140:AI140"/>
    <mergeCell ref="AK140:AM140"/>
    <mergeCell ref="AO140:AQ140"/>
    <mergeCell ref="AS140:AT140"/>
    <mergeCell ref="G141:I141"/>
    <mergeCell ref="K141:M141"/>
    <mergeCell ref="O141:Q141"/>
    <mergeCell ref="S141:W141"/>
    <mergeCell ref="Y141:AC141"/>
    <mergeCell ref="AE141:AI141"/>
    <mergeCell ref="AK141:AM141"/>
    <mergeCell ref="AO141:AQ141"/>
    <mergeCell ref="AS141:AT141"/>
    <mergeCell ref="G142:I142"/>
    <mergeCell ref="K142:M142"/>
    <mergeCell ref="O142:Q142"/>
    <mergeCell ref="S142:W142"/>
    <mergeCell ref="Y142:AC142"/>
    <mergeCell ref="AE142:AI142"/>
    <mergeCell ref="AK142:AM142"/>
    <mergeCell ref="AO142:AQ142"/>
    <mergeCell ref="AS142:AT142"/>
    <mergeCell ref="AE146:AI146"/>
    <mergeCell ref="AK146:AM146"/>
    <mergeCell ref="AO146:AQ146"/>
    <mergeCell ref="AS146:AT146"/>
    <mergeCell ref="G143:I143"/>
    <mergeCell ref="K143:M143"/>
    <mergeCell ref="O143:Q143"/>
    <mergeCell ref="S143:W143"/>
    <mergeCell ref="Y143:AC143"/>
    <mergeCell ref="AE143:AI143"/>
    <mergeCell ref="AK143:AM143"/>
    <mergeCell ref="AO143:AQ143"/>
    <mergeCell ref="AS143:AT143"/>
    <mergeCell ref="G144:I144"/>
    <mergeCell ref="K144:M144"/>
    <mergeCell ref="O144:Q144"/>
    <mergeCell ref="S144:W144"/>
    <mergeCell ref="Y144:AC144"/>
    <mergeCell ref="AE144:AI144"/>
    <mergeCell ref="AK144:AM144"/>
    <mergeCell ref="AO144:AQ144"/>
    <mergeCell ref="AS144:AT144"/>
    <mergeCell ref="G154:I154"/>
    <mergeCell ref="K154:M154"/>
    <mergeCell ref="O154:Q154"/>
    <mergeCell ref="S154:W154"/>
    <mergeCell ref="Y154:AC154"/>
    <mergeCell ref="AE154:AI154"/>
    <mergeCell ref="AK154:AM154"/>
    <mergeCell ref="AO154:AQ154"/>
    <mergeCell ref="AS154:AT154"/>
    <mergeCell ref="G155:I155"/>
    <mergeCell ref="K155:M155"/>
    <mergeCell ref="O155:Q155"/>
    <mergeCell ref="S155:W155"/>
    <mergeCell ref="Y155:AC155"/>
    <mergeCell ref="AE155:AI155"/>
    <mergeCell ref="AK155:AM155"/>
    <mergeCell ref="AO155:AQ155"/>
    <mergeCell ref="AS155:AT155"/>
    <mergeCell ref="G156:I156"/>
    <mergeCell ref="K156:M156"/>
    <mergeCell ref="O156:Q156"/>
    <mergeCell ref="S156:W156"/>
    <mergeCell ref="Y156:AC156"/>
    <mergeCell ref="AE156:AI156"/>
    <mergeCell ref="AK156:AM156"/>
    <mergeCell ref="AO156:AQ156"/>
    <mergeCell ref="AS156:AT156"/>
    <mergeCell ref="G157:I157"/>
    <mergeCell ref="K157:M157"/>
    <mergeCell ref="O157:Q157"/>
    <mergeCell ref="S157:W157"/>
    <mergeCell ref="Y157:AC157"/>
    <mergeCell ref="AE157:AI157"/>
    <mergeCell ref="AK157:AM157"/>
    <mergeCell ref="AO157:AQ157"/>
    <mergeCell ref="AS157:AT157"/>
    <mergeCell ref="G158:I158"/>
    <mergeCell ref="K158:M158"/>
    <mergeCell ref="O158:Q158"/>
    <mergeCell ref="S158:W158"/>
    <mergeCell ref="Y158:AC158"/>
    <mergeCell ref="AE158:AI158"/>
    <mergeCell ref="AK158:AM158"/>
    <mergeCell ref="AO158:AQ158"/>
    <mergeCell ref="AS158:AT158"/>
    <mergeCell ref="G159:I159"/>
    <mergeCell ref="K159:M159"/>
    <mergeCell ref="O159:Q159"/>
    <mergeCell ref="S159:W159"/>
    <mergeCell ref="Y159:AC159"/>
    <mergeCell ref="AE159:AI159"/>
    <mergeCell ref="AK159:AM159"/>
    <mergeCell ref="AO159:AQ159"/>
    <mergeCell ref="AS159:AT159"/>
    <mergeCell ref="G160:I160"/>
    <mergeCell ref="K160:M160"/>
    <mergeCell ref="O160:Q160"/>
    <mergeCell ref="S160:W160"/>
    <mergeCell ref="Y160:AC160"/>
    <mergeCell ref="AE160:AI160"/>
    <mergeCell ref="AK160:AM160"/>
    <mergeCell ref="AO160:AQ160"/>
    <mergeCell ref="AS160:AT160"/>
    <mergeCell ref="G161:I161"/>
    <mergeCell ref="K161:M161"/>
    <mergeCell ref="O161:Q161"/>
    <mergeCell ref="S161:W161"/>
    <mergeCell ref="Y161:AC161"/>
    <mergeCell ref="AE161:AI161"/>
    <mergeCell ref="AK161:AM161"/>
    <mergeCell ref="AO161:AQ161"/>
    <mergeCell ref="AS161:AT161"/>
    <mergeCell ref="G162:I162"/>
    <mergeCell ref="K162:M162"/>
    <mergeCell ref="O162:Q162"/>
    <mergeCell ref="S162:W162"/>
    <mergeCell ref="Y162:AC162"/>
    <mergeCell ref="AE162:AI162"/>
    <mergeCell ref="AK162:AM162"/>
    <mergeCell ref="AO162:AQ162"/>
    <mergeCell ref="AS162:AT162"/>
    <mergeCell ref="G163:I163"/>
    <mergeCell ref="K163:M163"/>
    <mergeCell ref="O163:Q163"/>
    <mergeCell ref="S163:W163"/>
    <mergeCell ref="Y163:AC163"/>
    <mergeCell ref="AE163:AI163"/>
    <mergeCell ref="AK163:AM163"/>
    <mergeCell ref="AO163:AQ163"/>
    <mergeCell ref="AS163:AT163"/>
    <mergeCell ref="G164:I164"/>
    <mergeCell ref="K164:M164"/>
    <mergeCell ref="O164:Q164"/>
    <mergeCell ref="S164:W164"/>
    <mergeCell ref="Y164:AC164"/>
    <mergeCell ref="AE164:AI164"/>
    <mergeCell ref="AK164:AM164"/>
    <mergeCell ref="AO164:AQ164"/>
    <mergeCell ref="AS164:AT164"/>
    <mergeCell ref="G165:I165"/>
    <mergeCell ref="K165:M165"/>
    <mergeCell ref="O165:Q165"/>
    <mergeCell ref="S165:W165"/>
    <mergeCell ref="Y165:AC165"/>
    <mergeCell ref="AE165:AI165"/>
    <mergeCell ref="AK165:AM165"/>
    <mergeCell ref="AO165:AQ165"/>
    <mergeCell ref="AS165:AT165"/>
    <mergeCell ref="G166:I166"/>
    <mergeCell ref="K166:M166"/>
    <mergeCell ref="O166:Q166"/>
    <mergeCell ref="S166:W166"/>
    <mergeCell ref="Y166:AC166"/>
    <mergeCell ref="AE166:AI166"/>
    <mergeCell ref="AK166:AM166"/>
    <mergeCell ref="AO166:AQ166"/>
    <mergeCell ref="AS166:AT166"/>
    <mergeCell ref="G167:I167"/>
    <mergeCell ref="K167:M167"/>
    <mergeCell ref="O167:Q167"/>
    <mergeCell ref="S167:W167"/>
    <mergeCell ref="Y167:AC167"/>
    <mergeCell ref="AE167:AI167"/>
    <mergeCell ref="AK167:AM167"/>
    <mergeCell ref="AO167:AQ167"/>
    <mergeCell ref="AS167:AT167"/>
    <mergeCell ref="G168:I168"/>
    <mergeCell ref="K168:M168"/>
    <mergeCell ref="O168:Q168"/>
    <mergeCell ref="S168:W168"/>
    <mergeCell ref="Y168:AC168"/>
    <mergeCell ref="AE168:AI168"/>
    <mergeCell ref="AK168:AM168"/>
    <mergeCell ref="AO168:AQ168"/>
    <mergeCell ref="AS168:AT168"/>
    <mergeCell ref="G169:I169"/>
    <mergeCell ref="K169:M169"/>
    <mergeCell ref="O169:Q169"/>
    <mergeCell ref="S169:W169"/>
    <mergeCell ref="Y169:AC169"/>
    <mergeCell ref="AE169:AI169"/>
    <mergeCell ref="AK169:AM169"/>
    <mergeCell ref="AO169:AQ169"/>
    <mergeCell ref="AS169:AT169"/>
    <mergeCell ref="G170:I170"/>
    <mergeCell ref="K170:M170"/>
    <mergeCell ref="O170:Q170"/>
    <mergeCell ref="S170:W170"/>
    <mergeCell ref="Y170:AC170"/>
    <mergeCell ref="AE170:AI170"/>
    <mergeCell ref="AK170:AM170"/>
    <mergeCell ref="AO170:AQ170"/>
    <mergeCell ref="AS170:AT170"/>
    <mergeCell ref="G171:I171"/>
    <mergeCell ref="K171:M171"/>
    <mergeCell ref="O171:Q171"/>
    <mergeCell ref="S171:W171"/>
    <mergeCell ref="Y171:AC171"/>
    <mergeCell ref="AE171:AI171"/>
    <mergeCell ref="AK171:AM171"/>
    <mergeCell ref="AO171:AQ171"/>
    <mergeCell ref="AS171:AT171"/>
    <mergeCell ref="G172:I172"/>
    <mergeCell ref="K172:M172"/>
    <mergeCell ref="O172:Q172"/>
    <mergeCell ref="S172:W172"/>
    <mergeCell ref="Y172:AC172"/>
    <mergeCell ref="AE172:AI172"/>
    <mergeCell ref="AK172:AM172"/>
    <mergeCell ref="AO172:AQ172"/>
    <mergeCell ref="AS172:AT172"/>
    <mergeCell ref="G173:I173"/>
    <mergeCell ref="K173:M173"/>
    <mergeCell ref="O173:Q173"/>
    <mergeCell ref="S173:W173"/>
    <mergeCell ref="Y173:AC173"/>
    <mergeCell ref="AE173:AI173"/>
    <mergeCell ref="AK173:AM173"/>
    <mergeCell ref="AO173:AQ173"/>
    <mergeCell ref="AS173:AT173"/>
    <mergeCell ref="G174:I174"/>
    <mergeCell ref="K174:M174"/>
    <mergeCell ref="O174:Q174"/>
    <mergeCell ref="S174:W174"/>
    <mergeCell ref="Y174:AC174"/>
    <mergeCell ref="AE174:AI174"/>
    <mergeCell ref="AK174:AM174"/>
    <mergeCell ref="AO174:AQ174"/>
    <mergeCell ref="AS174:AT174"/>
    <mergeCell ref="G175:I175"/>
    <mergeCell ref="K175:M175"/>
    <mergeCell ref="O175:Q175"/>
    <mergeCell ref="S175:W175"/>
    <mergeCell ref="Y175:AC175"/>
    <mergeCell ref="AE175:AI175"/>
    <mergeCell ref="AK175:AM175"/>
    <mergeCell ref="AO175:AQ175"/>
    <mergeCell ref="AS175:AT175"/>
    <mergeCell ref="G176:I176"/>
    <mergeCell ref="K176:M176"/>
    <mergeCell ref="O176:Q176"/>
    <mergeCell ref="S176:W176"/>
    <mergeCell ref="Y176:AC176"/>
    <mergeCell ref="AE176:AI176"/>
    <mergeCell ref="AK176:AM176"/>
    <mergeCell ref="AO176:AQ176"/>
    <mergeCell ref="AS176:AT176"/>
    <mergeCell ref="G177:I177"/>
    <mergeCell ref="K177:M177"/>
    <mergeCell ref="O177:Q177"/>
    <mergeCell ref="S177:W177"/>
    <mergeCell ref="Y177:AC177"/>
    <mergeCell ref="AE177:AI177"/>
    <mergeCell ref="AK177:AM177"/>
    <mergeCell ref="AO177:AQ177"/>
    <mergeCell ref="AS177:AT177"/>
    <mergeCell ref="G178:I178"/>
    <mergeCell ref="K178:M178"/>
    <mergeCell ref="O178:Q178"/>
    <mergeCell ref="S178:W178"/>
    <mergeCell ref="Y178:AC178"/>
    <mergeCell ref="AE178:AI178"/>
    <mergeCell ref="AK178:AM178"/>
    <mergeCell ref="AO178:AQ178"/>
    <mergeCell ref="AS178:AT178"/>
    <mergeCell ref="G179:I179"/>
    <mergeCell ref="K179:M179"/>
    <mergeCell ref="O179:Q179"/>
    <mergeCell ref="S179:W179"/>
    <mergeCell ref="Y179:AC179"/>
    <mergeCell ref="AE179:AI179"/>
    <mergeCell ref="AK179:AM179"/>
    <mergeCell ref="AO179:AQ179"/>
    <mergeCell ref="AS179:AT179"/>
    <mergeCell ref="G180:I180"/>
    <mergeCell ref="K180:M180"/>
    <mergeCell ref="O180:Q180"/>
    <mergeCell ref="S180:W180"/>
    <mergeCell ref="Y180:AC180"/>
    <mergeCell ref="AE180:AI180"/>
    <mergeCell ref="AK180:AM180"/>
    <mergeCell ref="AO180:AQ180"/>
    <mergeCell ref="AS180:AT180"/>
    <mergeCell ref="G181:I181"/>
    <mergeCell ref="K181:M181"/>
    <mergeCell ref="O181:Q181"/>
    <mergeCell ref="S181:W181"/>
    <mergeCell ref="Y181:AC181"/>
    <mergeCell ref="AE181:AI181"/>
    <mergeCell ref="AK181:AM181"/>
    <mergeCell ref="AO181:AQ181"/>
    <mergeCell ref="AS181:AT181"/>
    <mergeCell ref="G182:I182"/>
    <mergeCell ref="K182:M182"/>
    <mergeCell ref="O182:Q182"/>
    <mergeCell ref="S182:W182"/>
    <mergeCell ref="Y182:AC182"/>
    <mergeCell ref="AE182:AI182"/>
    <mergeCell ref="AK182:AM182"/>
    <mergeCell ref="AO182:AQ182"/>
    <mergeCell ref="AS182:AT182"/>
    <mergeCell ref="G183:I183"/>
    <mergeCell ref="K183:M183"/>
    <mergeCell ref="O183:Q183"/>
    <mergeCell ref="S183:W183"/>
    <mergeCell ref="Y183:AC183"/>
    <mergeCell ref="AE183:AI183"/>
    <mergeCell ref="AK183:AM183"/>
    <mergeCell ref="AO183:AQ183"/>
    <mergeCell ref="AS183:AT183"/>
    <mergeCell ref="G184:I184"/>
    <mergeCell ref="K184:M184"/>
    <mergeCell ref="O184:Q184"/>
    <mergeCell ref="S184:W184"/>
    <mergeCell ref="Y184:AC184"/>
    <mergeCell ref="AE184:AI184"/>
    <mergeCell ref="AK184:AM184"/>
    <mergeCell ref="AO184:AQ184"/>
    <mergeCell ref="AS184:AT184"/>
    <mergeCell ref="G185:I185"/>
    <mergeCell ref="K185:M185"/>
    <mergeCell ref="O185:Q185"/>
    <mergeCell ref="S185:W185"/>
    <mergeCell ref="Y185:AC185"/>
    <mergeCell ref="AE185:AI185"/>
    <mergeCell ref="AK185:AM185"/>
    <mergeCell ref="AO185:AQ185"/>
    <mergeCell ref="AS185:AT185"/>
    <mergeCell ref="G186:I186"/>
    <mergeCell ref="K186:M186"/>
    <mergeCell ref="O186:Q186"/>
    <mergeCell ref="S186:W186"/>
    <mergeCell ref="Y186:AC186"/>
    <mergeCell ref="AE186:AI186"/>
    <mergeCell ref="AK186:AM186"/>
    <mergeCell ref="AO186:AQ186"/>
    <mergeCell ref="AS186:AT186"/>
    <mergeCell ref="G187:I187"/>
    <mergeCell ref="K187:M187"/>
    <mergeCell ref="O187:Q187"/>
    <mergeCell ref="S187:W187"/>
    <mergeCell ref="Y187:AC187"/>
    <mergeCell ref="AE187:AI187"/>
    <mergeCell ref="AK187:AM187"/>
    <mergeCell ref="AO187:AQ187"/>
    <mergeCell ref="AS187:AT187"/>
    <mergeCell ref="G188:I188"/>
    <mergeCell ref="K188:M188"/>
    <mergeCell ref="O188:Q188"/>
    <mergeCell ref="S188:W188"/>
    <mergeCell ref="Y188:AC188"/>
    <mergeCell ref="AE188:AI188"/>
    <mergeCell ref="AK188:AM188"/>
    <mergeCell ref="AO188:AQ188"/>
    <mergeCell ref="AS188:AT188"/>
    <mergeCell ref="G189:I189"/>
    <mergeCell ref="K189:M189"/>
    <mergeCell ref="O189:Q189"/>
    <mergeCell ref="S189:W189"/>
    <mergeCell ref="Y189:AC189"/>
    <mergeCell ref="AE189:AI189"/>
    <mergeCell ref="AK189:AM189"/>
    <mergeCell ref="AO189:AQ189"/>
    <mergeCell ref="AS189:AT189"/>
    <mergeCell ref="G190:I190"/>
    <mergeCell ref="K190:M190"/>
    <mergeCell ref="O190:Q190"/>
    <mergeCell ref="S190:W190"/>
    <mergeCell ref="Y190:AC190"/>
    <mergeCell ref="AE190:AI190"/>
    <mergeCell ref="AK190:AM190"/>
    <mergeCell ref="AO190:AQ190"/>
    <mergeCell ref="AS190:AT190"/>
    <mergeCell ref="G191:I191"/>
    <mergeCell ref="K191:M191"/>
    <mergeCell ref="O191:Q191"/>
    <mergeCell ref="S191:W191"/>
    <mergeCell ref="Y191:AC191"/>
    <mergeCell ref="AE191:AI191"/>
    <mergeCell ref="AK191:AM191"/>
    <mergeCell ref="AO191:AQ191"/>
    <mergeCell ref="AS191:AT191"/>
    <mergeCell ref="G192:I192"/>
    <mergeCell ref="K192:M192"/>
    <mergeCell ref="O192:Q192"/>
    <mergeCell ref="S192:W192"/>
    <mergeCell ref="Y192:AC192"/>
    <mergeCell ref="AE192:AI192"/>
    <mergeCell ref="AK192:AM192"/>
    <mergeCell ref="AO192:AQ192"/>
    <mergeCell ref="AS192:AT192"/>
    <mergeCell ref="G193:I193"/>
    <mergeCell ref="K193:M193"/>
    <mergeCell ref="O193:Q193"/>
    <mergeCell ref="S193:W193"/>
    <mergeCell ref="Y193:AC193"/>
    <mergeCell ref="AE193:AI193"/>
    <mergeCell ref="AK193:AM193"/>
    <mergeCell ref="AO193:AQ193"/>
    <mergeCell ref="AS193:AT193"/>
    <mergeCell ref="G194:I194"/>
    <mergeCell ref="K194:M194"/>
    <mergeCell ref="O194:Q194"/>
    <mergeCell ref="S194:W194"/>
    <mergeCell ref="Y194:AC194"/>
    <mergeCell ref="AE194:AI194"/>
    <mergeCell ref="AK194:AM194"/>
    <mergeCell ref="AO194:AQ194"/>
    <mergeCell ref="AS194:AT194"/>
    <mergeCell ref="G195:I195"/>
    <mergeCell ref="K195:M195"/>
    <mergeCell ref="O195:Q195"/>
    <mergeCell ref="S195:W195"/>
    <mergeCell ref="Y195:AC195"/>
    <mergeCell ref="AE195:AI195"/>
    <mergeCell ref="AK195:AM195"/>
    <mergeCell ref="AO195:AQ195"/>
    <mergeCell ref="AS195:AT195"/>
    <mergeCell ref="G196:I196"/>
    <mergeCell ref="K196:M196"/>
    <mergeCell ref="O196:Q196"/>
    <mergeCell ref="S196:W196"/>
    <mergeCell ref="Y196:AC196"/>
    <mergeCell ref="AE196:AI196"/>
    <mergeCell ref="AK196:AM196"/>
    <mergeCell ref="AO196:AQ196"/>
    <mergeCell ref="AS196:AT196"/>
    <mergeCell ref="G197:I197"/>
    <mergeCell ref="K197:M197"/>
    <mergeCell ref="O197:Q197"/>
    <mergeCell ref="S197:W197"/>
    <mergeCell ref="Y197:AC197"/>
    <mergeCell ref="AE197:AI197"/>
    <mergeCell ref="AK197:AM197"/>
    <mergeCell ref="AO197:AQ197"/>
    <mergeCell ref="AS197:AT197"/>
    <mergeCell ref="G198:I198"/>
    <mergeCell ref="K198:M198"/>
    <mergeCell ref="O198:Q198"/>
    <mergeCell ref="S198:W198"/>
    <mergeCell ref="Y198:AC198"/>
    <mergeCell ref="AE198:AI198"/>
    <mergeCell ref="AK198:AM198"/>
    <mergeCell ref="AO198:AQ198"/>
    <mergeCell ref="AS198:AT198"/>
    <mergeCell ref="G199:I199"/>
    <mergeCell ref="K199:M199"/>
    <mergeCell ref="O199:Q199"/>
    <mergeCell ref="S199:W199"/>
    <mergeCell ref="Y199:AC199"/>
    <mergeCell ref="AE199:AI199"/>
    <mergeCell ref="AK199:AM199"/>
    <mergeCell ref="AO199:AQ199"/>
    <mergeCell ref="AS199:AT199"/>
    <mergeCell ref="G202:I202"/>
    <mergeCell ref="K202:M202"/>
    <mergeCell ref="O202:Q202"/>
    <mergeCell ref="S202:W202"/>
    <mergeCell ref="Y202:AC202"/>
    <mergeCell ref="AE202:AI202"/>
    <mergeCell ref="AK202:AM202"/>
    <mergeCell ref="AO202:AQ202"/>
    <mergeCell ref="AS202:AT202"/>
    <mergeCell ref="G200:I200"/>
    <mergeCell ref="K200:M200"/>
    <mergeCell ref="O200:Q200"/>
    <mergeCell ref="S200:W200"/>
    <mergeCell ref="Y200:AC200"/>
    <mergeCell ref="AE200:AI200"/>
    <mergeCell ref="AK200:AM200"/>
    <mergeCell ref="AO200:AQ200"/>
    <mergeCell ref="AS200:AT200"/>
    <mergeCell ref="G201:I201"/>
    <mergeCell ref="K201:M201"/>
    <mergeCell ref="O201:Q201"/>
    <mergeCell ref="S201:W201"/>
    <mergeCell ref="Y201:AC201"/>
    <mergeCell ref="AE201:AI201"/>
    <mergeCell ref="AK201:AM201"/>
    <mergeCell ref="AO201:AQ201"/>
    <mergeCell ref="AS201:AT201"/>
    <mergeCell ref="A75:AV75"/>
    <mergeCell ref="A147:AV147"/>
    <mergeCell ref="AS81:AT81"/>
    <mergeCell ref="A148:AV148"/>
    <mergeCell ref="A149:AV149"/>
    <mergeCell ref="A150:AV150"/>
    <mergeCell ref="A151:AV151"/>
    <mergeCell ref="C152:W152"/>
    <mergeCell ref="Y152:AV152"/>
    <mergeCell ref="G153:I153"/>
    <mergeCell ref="K153:M153"/>
    <mergeCell ref="O153:Q153"/>
    <mergeCell ref="S153:W153"/>
    <mergeCell ref="Y153:AC153"/>
    <mergeCell ref="AE153:AI153"/>
    <mergeCell ref="AK153:AM153"/>
    <mergeCell ref="AO153:AQ153"/>
    <mergeCell ref="AS153:AT153"/>
    <mergeCell ref="G145:I145"/>
    <mergeCell ref="K145:M145"/>
    <mergeCell ref="O145:Q145"/>
    <mergeCell ref="S145:W145"/>
    <mergeCell ref="Y145:AC145"/>
    <mergeCell ref="AE145:AI145"/>
    <mergeCell ref="AK145:AM145"/>
    <mergeCell ref="AO145:AQ145"/>
    <mergeCell ref="AS145:AT145"/>
    <mergeCell ref="G146:I146"/>
    <mergeCell ref="K146:M146"/>
    <mergeCell ref="O146:Q146"/>
    <mergeCell ref="S146:W146"/>
    <mergeCell ref="Y146:AC146"/>
  </mergeCells>
  <pageMargins left="0.39" right="0.39" top="0.39" bottom="0.39" header="0" footer="0"/>
  <pageSetup scale="48" fitToHeight="0" orientation="portrait" r:id="rId1"/>
  <rowBreaks count="1" manualBreakCount="1">
    <brk id="75" max="4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7"/>
  <sheetViews>
    <sheetView rightToLeft="1" view="pageBreakPreview" zoomScaleNormal="100" zoomScaleSheetLayoutView="100" workbookViewId="0">
      <selection activeCell="AH14" sqref="AF14:AH19"/>
    </sheetView>
  </sheetViews>
  <sheetFormatPr defaultRowHeight="12.75" x14ac:dyDescent="0.2"/>
  <cols>
    <col min="1" max="1" width="6.42578125" bestFit="1" customWidth="1"/>
    <col min="2" max="2" width="20.7109375" customWidth="1"/>
    <col min="3" max="3" width="1.28515625" customWidth="1"/>
    <col min="4" max="4" width="11.140625" customWidth="1"/>
    <col min="5" max="5" width="1.28515625" customWidth="1"/>
    <col min="6" max="6" width="10.42578125" customWidth="1"/>
    <col min="7" max="7" width="1.28515625" customWidth="1"/>
    <col min="8" max="8" width="11.140625" customWidth="1"/>
    <col min="9" max="9" width="0.85546875" customWidth="1"/>
    <col min="10" max="10" width="11.140625" customWidth="1"/>
    <col min="11" max="11" width="0.5703125" customWidth="1"/>
    <col min="12" max="12" width="8" customWidth="1"/>
    <col min="13" max="13" width="0.5703125" customWidth="1"/>
    <col min="14" max="14" width="9.140625" bestFit="1" customWidth="1"/>
    <col min="15" max="15" width="1" customWidth="1"/>
    <col min="16" max="16" width="17" customWidth="1"/>
    <col min="17" max="17" width="0.85546875" customWidth="1"/>
    <col min="18" max="18" width="16.7109375" customWidth="1"/>
    <col min="19" max="19" width="0.7109375" customWidth="1"/>
    <col min="20" max="20" width="6.140625" bestFit="1" customWidth="1"/>
    <col min="21" max="21" width="1" customWidth="1"/>
    <col min="22" max="22" width="9.5703125" customWidth="1"/>
    <col min="23" max="23" width="1.28515625" customWidth="1"/>
    <col min="24" max="24" width="6.140625" bestFit="1" customWidth="1"/>
    <col min="25" max="25" width="0.7109375" customWidth="1"/>
    <col min="26" max="26" width="6.5703125" customWidth="1"/>
    <col min="27" max="27" width="1.28515625" customWidth="1"/>
    <col min="28" max="28" width="9.140625" bestFit="1" customWidth="1"/>
    <col min="29" max="29" width="1" customWidth="1"/>
    <col min="30" max="30" width="9.85546875" customWidth="1"/>
    <col min="31" max="31" width="1.28515625" customWidth="1"/>
    <col min="32" max="32" width="17.5703125" bestFit="1" customWidth="1"/>
    <col min="33" max="33" width="1.28515625" customWidth="1"/>
    <col min="34" max="34" width="17.5703125" bestFit="1" customWidth="1"/>
    <col min="35" max="35" width="1.28515625" customWidth="1"/>
    <col min="36" max="36" width="8.140625" customWidth="1"/>
    <col min="37" max="37" width="0.28515625" customWidth="1"/>
    <col min="38" max="38" width="18.7109375" bestFit="1" customWidth="1"/>
  </cols>
  <sheetData>
    <row r="1" spans="1:38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</row>
    <row r="2" spans="1:38" ht="25.5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</row>
    <row r="3" spans="1:38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</row>
    <row r="4" spans="1:38" ht="14.45" customHeight="1" x14ac:dyDescent="0.2"/>
    <row r="5" spans="1:38" ht="26.25" customHeight="1" x14ac:dyDescent="0.2">
      <c r="A5" s="1" t="s">
        <v>271</v>
      </c>
      <c r="B5" s="159" t="s">
        <v>272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</row>
    <row r="6" spans="1:38" ht="26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ht="25.5" customHeight="1" x14ac:dyDescent="0.2">
      <c r="A7" s="152" t="s">
        <v>273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 t="s">
        <v>7</v>
      </c>
      <c r="O7" s="152"/>
      <c r="P7" s="152"/>
      <c r="Q7" s="152"/>
      <c r="R7" s="152"/>
      <c r="T7" s="152" t="s">
        <v>8</v>
      </c>
      <c r="U7" s="152"/>
      <c r="V7" s="152"/>
      <c r="W7" s="152"/>
      <c r="X7" s="152"/>
      <c r="Y7" s="152"/>
      <c r="Z7" s="152"/>
      <c r="AB7" s="152" t="s">
        <v>9</v>
      </c>
      <c r="AC7" s="152"/>
      <c r="AD7" s="152"/>
      <c r="AE7" s="152"/>
      <c r="AF7" s="152"/>
      <c r="AG7" s="152"/>
      <c r="AH7" s="152"/>
      <c r="AI7" s="152"/>
      <c r="AJ7" s="152"/>
    </row>
    <row r="8" spans="1:38" ht="24.7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T8" s="154" t="s">
        <v>10</v>
      </c>
      <c r="U8" s="154"/>
      <c r="V8" s="154"/>
      <c r="W8" s="3"/>
      <c r="X8" s="154" t="s">
        <v>11</v>
      </c>
      <c r="Y8" s="154"/>
      <c r="Z8" s="154"/>
      <c r="AB8" s="3"/>
      <c r="AC8" s="3"/>
      <c r="AD8" s="3"/>
      <c r="AE8" s="3"/>
      <c r="AF8" s="3"/>
      <c r="AG8" s="3"/>
      <c r="AH8" s="3"/>
      <c r="AI8" s="3"/>
      <c r="AJ8" s="3"/>
    </row>
    <row r="9" spans="1:38" ht="42" customHeight="1" x14ac:dyDescent="0.2">
      <c r="A9" s="152" t="s">
        <v>274</v>
      </c>
      <c r="B9" s="152"/>
      <c r="D9" s="14" t="s">
        <v>275</v>
      </c>
      <c r="F9" s="79" t="s">
        <v>276</v>
      </c>
      <c r="H9" s="78" t="s">
        <v>277</v>
      </c>
      <c r="J9" s="78" t="s">
        <v>278</v>
      </c>
      <c r="L9" s="63" t="s">
        <v>279</v>
      </c>
      <c r="N9" s="2" t="s">
        <v>13</v>
      </c>
      <c r="P9" s="2" t="s">
        <v>14</v>
      </c>
      <c r="R9" s="2" t="s">
        <v>15</v>
      </c>
      <c r="T9" s="4" t="s">
        <v>13</v>
      </c>
      <c r="U9" s="3"/>
      <c r="V9" s="14" t="s">
        <v>14</v>
      </c>
      <c r="X9" s="4" t="s">
        <v>13</v>
      </c>
      <c r="Y9" s="3"/>
      <c r="Z9" s="14" t="s">
        <v>16</v>
      </c>
      <c r="AB9" s="2" t="s">
        <v>13</v>
      </c>
      <c r="AD9" s="14" t="s">
        <v>17</v>
      </c>
      <c r="AF9" s="2" t="s">
        <v>14</v>
      </c>
      <c r="AH9" s="2" t="s">
        <v>15</v>
      </c>
      <c r="AJ9" s="111" t="s">
        <v>18</v>
      </c>
    </row>
    <row r="10" spans="1:38" s="22" customFormat="1" ht="29.25" customHeight="1" x14ac:dyDescent="0.2">
      <c r="A10" s="166" t="s">
        <v>280</v>
      </c>
      <c r="B10" s="166"/>
      <c r="D10" s="75" t="s">
        <v>281</v>
      </c>
      <c r="F10" s="75" t="s">
        <v>281</v>
      </c>
      <c r="H10" s="75" t="s">
        <v>282</v>
      </c>
      <c r="J10" s="75" t="s">
        <v>283</v>
      </c>
      <c r="L10" s="76">
        <v>23</v>
      </c>
      <c r="N10" s="76">
        <v>371000</v>
      </c>
      <c r="P10" s="76">
        <v>371067243750</v>
      </c>
      <c r="R10" s="76">
        <v>333839480625</v>
      </c>
      <c r="T10" s="76">
        <v>0</v>
      </c>
      <c r="V10" s="76">
        <v>0</v>
      </c>
      <c r="X10" s="76">
        <v>0</v>
      </c>
      <c r="Z10" s="76">
        <v>0</v>
      </c>
      <c r="AB10" s="76">
        <v>371000</v>
      </c>
      <c r="AD10" s="76">
        <v>946091</v>
      </c>
      <c r="AF10" s="76">
        <v>371067243750</v>
      </c>
      <c r="AH10" s="76">
        <v>350936142293</v>
      </c>
      <c r="AJ10" s="104">
        <f>(AH10/سهام!$AD$8)*100</f>
        <v>6.5967113487418958</v>
      </c>
    </row>
    <row r="11" spans="1:38" s="22" customFormat="1" ht="29.25" customHeight="1" x14ac:dyDescent="0.2">
      <c r="A11" s="167" t="s">
        <v>284</v>
      </c>
      <c r="B11" s="167"/>
      <c r="D11" s="84" t="s">
        <v>281</v>
      </c>
      <c r="F11" s="84" t="s">
        <v>281</v>
      </c>
      <c r="H11" s="84" t="s">
        <v>285</v>
      </c>
      <c r="J11" s="84" t="s">
        <v>286</v>
      </c>
      <c r="L11" s="85">
        <v>23</v>
      </c>
      <c r="N11" s="85">
        <v>510000</v>
      </c>
      <c r="P11" s="77">
        <v>510087233416</v>
      </c>
      <c r="R11" s="77">
        <v>487911170068</v>
      </c>
      <c r="T11" s="85">
        <v>0</v>
      </c>
      <c r="V11" s="77">
        <v>0</v>
      </c>
      <c r="X11" s="85">
        <v>0</v>
      </c>
      <c r="Z11" s="77">
        <v>0</v>
      </c>
      <c r="AB11" s="85">
        <v>510000</v>
      </c>
      <c r="AD11" s="85">
        <v>960783</v>
      </c>
      <c r="AF11" s="77">
        <v>510087233416</v>
      </c>
      <c r="AH11" s="77">
        <v>489910517621</v>
      </c>
      <c r="AJ11" s="104">
        <f>(AH11/سهام!$AD$8)*100</f>
        <v>9.2090778975971297</v>
      </c>
      <c r="AL11" s="86"/>
    </row>
    <row r="12" spans="1:38" ht="27.75" customHeight="1" thickBot="1" x14ac:dyDescent="0.6">
      <c r="A12" s="165" t="s">
        <v>88</v>
      </c>
      <c r="B12" s="165"/>
      <c r="D12" s="82"/>
      <c r="F12" s="82"/>
      <c r="H12" s="82"/>
      <c r="J12" s="82"/>
      <c r="L12" s="82"/>
      <c r="N12" s="82"/>
      <c r="P12" s="80">
        <v>881154477166</v>
      </c>
      <c r="R12" s="80">
        <v>821750650693</v>
      </c>
      <c r="T12" s="82"/>
      <c r="V12" s="80">
        <v>0</v>
      </c>
      <c r="X12" s="82"/>
      <c r="Z12" s="80">
        <v>0</v>
      </c>
      <c r="AB12" s="82"/>
      <c r="AD12" s="82"/>
      <c r="AF12" s="80">
        <v>881154477166</v>
      </c>
      <c r="AH12" s="80">
        <v>840846659914</v>
      </c>
      <c r="AJ12" s="112">
        <v>15.81</v>
      </c>
      <c r="AL12" s="33"/>
    </row>
    <row r="13" spans="1:38" ht="27.75" customHeight="1" thickTop="1" x14ac:dyDescent="0.55000000000000004">
      <c r="A13" s="81"/>
      <c r="B13" s="81"/>
      <c r="D13" s="82"/>
      <c r="F13" s="82"/>
      <c r="H13" s="82"/>
      <c r="J13" s="82"/>
      <c r="L13" s="82"/>
      <c r="N13" s="82"/>
      <c r="P13" s="82"/>
      <c r="R13" s="82"/>
      <c r="T13" s="82"/>
      <c r="V13" s="82"/>
      <c r="X13" s="82"/>
      <c r="Z13" s="82"/>
      <c r="AB13" s="82"/>
      <c r="AD13" s="82"/>
      <c r="AF13" s="82"/>
      <c r="AH13" s="82"/>
      <c r="AJ13" s="83"/>
      <c r="AL13" s="33"/>
    </row>
    <row r="14" spans="1:38" x14ac:dyDescent="0.2">
      <c r="AF14" s="16"/>
      <c r="AH14" s="16"/>
      <c r="AL14" s="33"/>
    </row>
    <row r="15" spans="1:38" x14ac:dyDescent="0.2">
      <c r="AF15" s="16"/>
    </row>
    <row r="16" spans="1:38" x14ac:dyDescent="0.2">
      <c r="AF16" s="16"/>
    </row>
    <row r="17" spans="32:32" x14ac:dyDescent="0.2">
      <c r="AF17" s="16"/>
    </row>
  </sheetData>
  <mergeCells count="14">
    <mergeCell ref="A1:AJ1"/>
    <mergeCell ref="A2:AJ2"/>
    <mergeCell ref="A3:AJ3"/>
    <mergeCell ref="B5:AJ5"/>
    <mergeCell ref="A7:M7"/>
    <mergeCell ref="N7:R7"/>
    <mergeCell ref="T7:Z7"/>
    <mergeCell ref="AB7:AJ7"/>
    <mergeCell ref="A12:B12"/>
    <mergeCell ref="T8:V8"/>
    <mergeCell ref="X8:Z8"/>
    <mergeCell ref="A9:B9"/>
    <mergeCell ref="A10:B10"/>
    <mergeCell ref="A11:B11"/>
  </mergeCells>
  <pageMargins left="0.39" right="0.39" top="0.39" bottom="0.39" header="0" footer="0"/>
  <pageSetup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12"/>
  <sheetViews>
    <sheetView rightToLeft="1" view="pageBreakPreview" topLeftCell="A10" zoomScale="112" zoomScaleNormal="100" zoomScaleSheetLayoutView="112" workbookViewId="0">
      <selection activeCell="K11" sqref="K1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s="87" customFormat="1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87" customFormat="1" ht="25.5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</row>
    <row r="3" spans="1:13" s="87" customFormat="1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</row>
    <row r="4" spans="1:13" s="87" customFormat="1" ht="25.5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ht="24" x14ac:dyDescent="0.2">
      <c r="A5" s="159" t="s">
        <v>287</v>
      </c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3" ht="24" x14ac:dyDescent="0.2">
      <c r="A6" s="159" t="s">
        <v>288</v>
      </c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</row>
    <row r="7" spans="1:13" ht="14.45" customHeight="1" x14ac:dyDescent="0.2"/>
    <row r="8" spans="1:13" ht="14.45" customHeight="1" x14ac:dyDescent="0.2">
      <c r="C8" s="152" t="s">
        <v>9</v>
      </c>
      <c r="D8" s="152"/>
      <c r="E8" s="152"/>
      <c r="F8" s="152"/>
      <c r="G8" s="152"/>
      <c r="H8" s="152"/>
      <c r="I8" s="152"/>
      <c r="J8" s="152"/>
      <c r="K8" s="152"/>
      <c r="L8" s="152"/>
      <c r="M8" s="152"/>
    </row>
    <row r="9" spans="1:13" ht="24" customHeight="1" x14ac:dyDescent="0.2">
      <c r="A9" s="2" t="s">
        <v>289</v>
      </c>
      <c r="C9" s="4" t="s">
        <v>13</v>
      </c>
      <c r="D9" s="3"/>
      <c r="E9" s="4" t="s">
        <v>290</v>
      </c>
      <c r="F9" s="3"/>
      <c r="G9" s="4" t="s">
        <v>291</v>
      </c>
      <c r="H9" s="3"/>
      <c r="I9" s="4" t="s">
        <v>292</v>
      </c>
      <c r="J9" s="3"/>
      <c r="K9" s="4" t="s">
        <v>293</v>
      </c>
      <c r="L9" s="3"/>
      <c r="M9" s="4" t="s">
        <v>294</v>
      </c>
    </row>
    <row r="10" spans="1:13" ht="21.75" customHeight="1" x14ac:dyDescent="0.2">
      <c r="A10" s="5" t="s">
        <v>284</v>
      </c>
      <c r="C10" s="6">
        <v>510000</v>
      </c>
      <c r="E10" s="6">
        <v>1000000</v>
      </c>
      <c r="G10" s="6">
        <v>960783</v>
      </c>
      <c r="I10" s="7" t="s">
        <v>295</v>
      </c>
      <c r="K10" s="6">
        <v>489910517621</v>
      </c>
      <c r="M10" s="5" t="s">
        <v>296</v>
      </c>
    </row>
    <row r="11" spans="1:13" ht="21.75" customHeight="1" x14ac:dyDescent="0.2">
      <c r="A11" s="10" t="s">
        <v>280</v>
      </c>
      <c r="C11" s="9">
        <v>371000</v>
      </c>
      <c r="E11" s="9">
        <v>1000000</v>
      </c>
      <c r="G11" s="9">
        <v>946091</v>
      </c>
      <c r="I11" s="88" t="s">
        <v>297</v>
      </c>
      <c r="K11" s="11">
        <v>350936142293</v>
      </c>
      <c r="M11" s="8" t="s">
        <v>296</v>
      </c>
    </row>
    <row r="12" spans="1:13" ht="21.75" customHeight="1" x14ac:dyDescent="0.2">
      <c r="A12" s="12" t="s">
        <v>88</v>
      </c>
      <c r="C12" s="9"/>
      <c r="E12" s="9"/>
      <c r="G12" s="9"/>
      <c r="I12" s="9"/>
      <c r="K12" s="13">
        <v>840846659914</v>
      </c>
      <c r="M12" s="9"/>
    </row>
  </sheetData>
  <mergeCells count="6"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rightToLeft="1" view="pageBreakPreview" topLeftCell="A10" zoomScale="91" zoomScaleNormal="100" zoomScaleSheetLayoutView="91" workbookViewId="0">
      <selection activeCell="J18" sqref="J18:J21"/>
    </sheetView>
  </sheetViews>
  <sheetFormatPr defaultRowHeight="12.75" x14ac:dyDescent="0.2"/>
  <cols>
    <col min="1" max="1" width="6.28515625" bestFit="1" customWidth="1"/>
    <col min="2" max="2" width="54" customWidth="1"/>
    <col min="3" max="3" width="1.28515625" customWidth="1"/>
    <col min="4" max="4" width="16.28515625" bestFit="1" customWidth="1"/>
    <col min="5" max="5" width="1.28515625" customWidth="1"/>
    <col min="6" max="6" width="17.7109375" bestFit="1" customWidth="1"/>
    <col min="7" max="7" width="1.28515625" customWidth="1"/>
    <col min="8" max="8" width="17.7109375" bestFit="1" customWidth="1"/>
    <col min="9" max="9" width="1.28515625" customWidth="1"/>
    <col min="10" max="10" width="16.28515625" bestFit="1" customWidth="1"/>
    <col min="11" max="11" width="1.28515625" customWidth="1"/>
    <col min="12" max="12" width="12.42578125" style="68" customWidth="1"/>
    <col min="13" max="13" width="0.28515625" customWidth="1"/>
  </cols>
  <sheetData>
    <row r="1" spans="1:12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ht="25.5" x14ac:dyDescent="0.2">
      <c r="A2" s="158" t="s">
        <v>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14.45" customHeight="1" x14ac:dyDescent="0.2"/>
    <row r="5" spans="1:12" ht="25.5" customHeight="1" x14ac:dyDescent="0.2">
      <c r="A5" s="1" t="s">
        <v>298</v>
      </c>
      <c r="B5" s="159" t="s">
        <v>299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</row>
    <row r="6" spans="1:12" ht="20.25" customHeight="1" x14ac:dyDescent="0.2">
      <c r="D6" s="2" t="s">
        <v>7</v>
      </c>
      <c r="F6" s="152" t="s">
        <v>8</v>
      </c>
      <c r="G6" s="152"/>
      <c r="H6" s="152"/>
      <c r="J6" s="2" t="s">
        <v>9</v>
      </c>
    </row>
    <row r="7" spans="1:12" ht="42" customHeight="1" x14ac:dyDescent="0.2">
      <c r="A7" s="152" t="s">
        <v>300</v>
      </c>
      <c r="B7" s="152"/>
      <c r="D7" s="2" t="s">
        <v>301</v>
      </c>
      <c r="F7" s="2" t="s">
        <v>302</v>
      </c>
      <c r="H7" s="2" t="s">
        <v>303</v>
      </c>
      <c r="J7" s="2" t="s">
        <v>301</v>
      </c>
      <c r="L7" s="14" t="s">
        <v>18</v>
      </c>
    </row>
    <row r="8" spans="1:12" s="90" customFormat="1" ht="28.5" customHeight="1" x14ac:dyDescent="0.2">
      <c r="A8" s="171" t="s">
        <v>304</v>
      </c>
      <c r="B8" s="171"/>
      <c r="D8" s="91">
        <v>974550087</v>
      </c>
      <c r="F8" s="91">
        <v>289024013180</v>
      </c>
      <c r="H8" s="91">
        <v>280118385921</v>
      </c>
      <c r="J8" s="91">
        <v>9880177346</v>
      </c>
      <c r="L8" s="98">
        <f>(J8/سهام!$AD$8)*100</f>
        <v>0.1857223299945098</v>
      </c>
    </row>
    <row r="9" spans="1:12" s="90" customFormat="1" ht="28.5" customHeight="1" x14ac:dyDescent="0.2">
      <c r="A9" s="168" t="s">
        <v>305</v>
      </c>
      <c r="B9" s="168"/>
      <c r="D9" s="93">
        <v>150195106</v>
      </c>
      <c r="F9" s="93">
        <v>2966152114</v>
      </c>
      <c r="H9" s="93">
        <v>2162897544</v>
      </c>
      <c r="J9" s="93">
        <v>953449676</v>
      </c>
      <c r="L9" s="113">
        <f>(J9/سهام!$AD$8)*100</f>
        <v>1.7922440980365623E-2</v>
      </c>
    </row>
    <row r="10" spans="1:12" s="90" customFormat="1" ht="28.5" customHeight="1" x14ac:dyDescent="0.2">
      <c r="A10" s="168" t="s">
        <v>306</v>
      </c>
      <c r="B10" s="168"/>
      <c r="D10" s="93">
        <v>19500000000</v>
      </c>
      <c r="F10" s="93">
        <v>0</v>
      </c>
      <c r="H10" s="93">
        <v>0</v>
      </c>
      <c r="J10" s="93">
        <v>19500000000</v>
      </c>
      <c r="L10" s="113">
        <f>(J10/سهام!$AD$8)*100</f>
        <v>0.36655065066814252</v>
      </c>
    </row>
    <row r="11" spans="1:12" s="90" customFormat="1" ht="28.5" customHeight="1" x14ac:dyDescent="0.2">
      <c r="A11" s="168" t="s">
        <v>307</v>
      </c>
      <c r="B11" s="168"/>
      <c r="D11" s="93">
        <v>789298445</v>
      </c>
      <c r="F11" s="93">
        <v>3230472</v>
      </c>
      <c r="H11" s="93">
        <v>790554000</v>
      </c>
      <c r="J11" s="93">
        <v>1974917</v>
      </c>
      <c r="L11" s="113">
        <f>(J11/سهام!$AD$8)*100</f>
        <v>3.7123441608491071E-5</v>
      </c>
    </row>
    <row r="12" spans="1:12" s="90" customFormat="1" ht="28.5" customHeight="1" x14ac:dyDescent="0.2">
      <c r="A12" s="168" t="s">
        <v>308</v>
      </c>
      <c r="B12" s="168"/>
      <c r="D12" s="93">
        <v>5197653</v>
      </c>
      <c r="F12" s="93">
        <v>2070</v>
      </c>
      <c r="H12" s="93">
        <v>0</v>
      </c>
      <c r="J12" s="93">
        <v>5199723</v>
      </c>
      <c r="L12" s="113">
        <f>(J12/سهام!$AD$8)*100</f>
        <v>9.7741633279184909E-5</v>
      </c>
    </row>
    <row r="13" spans="1:12" s="90" customFormat="1" ht="28.5" customHeight="1" x14ac:dyDescent="0.2">
      <c r="A13" s="168" t="s">
        <v>309</v>
      </c>
      <c r="B13" s="168"/>
      <c r="D13" s="93">
        <v>17000000000</v>
      </c>
      <c r="F13" s="93">
        <v>0</v>
      </c>
      <c r="H13" s="93">
        <v>12000000000</v>
      </c>
      <c r="J13" s="93">
        <v>5000000000</v>
      </c>
      <c r="L13" s="113">
        <f>(J13/سهام!$AD$8)*100</f>
        <v>9.3987346325164742E-2</v>
      </c>
    </row>
    <row r="14" spans="1:12" s="90" customFormat="1" ht="28.5" customHeight="1" x14ac:dyDescent="0.2">
      <c r="A14" s="169" t="s">
        <v>310</v>
      </c>
      <c r="B14" s="169"/>
      <c r="D14" s="95">
        <v>125600</v>
      </c>
      <c r="F14" s="95">
        <v>0</v>
      </c>
      <c r="H14" s="95">
        <v>0</v>
      </c>
      <c r="J14" s="95">
        <v>125600</v>
      </c>
      <c r="L14" s="113">
        <f>(J14/سهام!$AD$8)*100</f>
        <v>2.3609621396881384E-6</v>
      </c>
    </row>
    <row r="15" spans="1:12" s="90" customFormat="1" ht="28.5" customHeight="1" x14ac:dyDescent="0.2">
      <c r="A15" s="170" t="s">
        <v>88</v>
      </c>
      <c r="B15" s="170"/>
      <c r="D15" s="96">
        <v>38419366891</v>
      </c>
      <c r="F15" s="96">
        <v>291993397836</v>
      </c>
      <c r="H15" s="96">
        <v>295071837465</v>
      </c>
      <c r="J15" s="96">
        <v>35340927262</v>
      </c>
      <c r="L15" s="99">
        <f>SUM(L8:L14)</f>
        <v>0.66431999400520991</v>
      </c>
    </row>
    <row r="16" spans="1:12" ht="21.75" customHeight="1" x14ac:dyDescent="0.2"/>
    <row r="17" spans="10:10" ht="21.75" customHeight="1" x14ac:dyDescent="0.2"/>
    <row r="18" spans="10:10" ht="26.25" customHeight="1" x14ac:dyDescent="0.2">
      <c r="J18" s="16"/>
    </row>
    <row r="19" spans="10:10" ht="21.75" customHeight="1" x14ac:dyDescent="0.2">
      <c r="J19" s="16"/>
    </row>
  </sheetData>
  <mergeCells count="14">
    <mergeCell ref="A1:L1"/>
    <mergeCell ref="A2:L2"/>
    <mergeCell ref="A3:L3"/>
    <mergeCell ref="B5:L5"/>
    <mergeCell ref="F6:H6"/>
    <mergeCell ref="A12:B12"/>
    <mergeCell ref="A13:B13"/>
    <mergeCell ref="A14:B14"/>
    <mergeCell ref="A15:B15"/>
    <mergeCell ref="A7:B7"/>
    <mergeCell ref="A8:B8"/>
    <mergeCell ref="A9:B9"/>
    <mergeCell ref="A10:B10"/>
    <mergeCell ref="A11:B11"/>
  </mergeCells>
  <pageMargins left="0.39" right="0.39" top="0.39" bottom="0.39" header="0" footer="0"/>
  <pageSetup scale="9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8"/>
  <sheetViews>
    <sheetView rightToLeft="1" view="pageBreakPreview" zoomScaleNormal="100" zoomScaleSheetLayoutView="100" workbookViewId="0">
      <selection activeCell="Q3" sqref="L3:Q19"/>
    </sheetView>
  </sheetViews>
  <sheetFormatPr defaultRowHeight="12.75" x14ac:dyDescent="0.2"/>
  <cols>
    <col min="1" max="1" width="2.5703125" customWidth="1"/>
    <col min="2" max="2" width="48.28515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1.5703125" customWidth="1"/>
    <col min="9" max="9" width="1.28515625" customWidth="1"/>
    <col min="10" max="10" width="11.28515625" customWidth="1"/>
    <col min="11" max="11" width="0.28515625" customWidth="1"/>
    <col min="12" max="12" width="19.85546875" bestFit="1" customWidth="1"/>
    <col min="15" max="15" width="20.42578125" style="33" bestFit="1" customWidth="1"/>
  </cols>
  <sheetData>
    <row r="1" spans="1:12" ht="29.1" customHeight="1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</row>
    <row r="2" spans="1:12" ht="21.75" customHeight="1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</row>
    <row r="3" spans="1:12" ht="21.75" customHeight="1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</row>
    <row r="4" spans="1:12" ht="14.45" customHeight="1" x14ac:dyDescent="0.2"/>
    <row r="5" spans="1:12" ht="29.1" customHeight="1" x14ac:dyDescent="0.2">
      <c r="A5" s="1" t="s">
        <v>312</v>
      </c>
      <c r="B5" s="159" t="s">
        <v>313</v>
      </c>
      <c r="C5" s="159"/>
      <c r="D5" s="159"/>
      <c r="E5" s="159"/>
      <c r="F5" s="159"/>
      <c r="G5" s="159"/>
      <c r="H5" s="159"/>
      <c r="I5" s="159"/>
      <c r="J5" s="159"/>
    </row>
    <row r="6" spans="1:12" ht="14.45" customHeight="1" x14ac:dyDescent="0.2"/>
    <row r="7" spans="1:12" ht="40.5" customHeight="1" x14ac:dyDescent="0.2">
      <c r="A7" s="152" t="s">
        <v>314</v>
      </c>
      <c r="B7" s="152"/>
      <c r="D7" s="2" t="s">
        <v>315</v>
      </c>
      <c r="F7" s="2" t="s">
        <v>301</v>
      </c>
      <c r="H7" s="14" t="s">
        <v>316</v>
      </c>
      <c r="J7" s="14" t="s">
        <v>317</v>
      </c>
    </row>
    <row r="8" spans="1:12" ht="25.5" customHeight="1" x14ac:dyDescent="0.2">
      <c r="A8" s="153" t="s">
        <v>318</v>
      </c>
      <c r="B8" s="153"/>
      <c r="D8" s="75" t="s">
        <v>319</v>
      </c>
      <c r="E8" s="68"/>
      <c r="F8" s="76">
        <f>'1-2'!S521</f>
        <v>782858981276</v>
      </c>
      <c r="G8" s="22"/>
      <c r="H8" s="25">
        <f>F8/$F$12*100</f>
        <v>79.756728050830262</v>
      </c>
      <c r="I8" s="22"/>
      <c r="J8" s="25">
        <f>(F8/سهام!$AD$8)*100</f>
        <v>14.715767639390615</v>
      </c>
    </row>
    <row r="9" spans="1:12" ht="25.5" customHeight="1" x14ac:dyDescent="0.2">
      <c r="A9" s="8" t="s">
        <v>321</v>
      </c>
      <c r="B9" s="8"/>
      <c r="D9" s="84" t="s">
        <v>320</v>
      </c>
      <c r="E9" s="68"/>
      <c r="F9" s="85">
        <f>'2-2'!R14</f>
        <v>162313752135</v>
      </c>
      <c r="G9" s="22"/>
      <c r="H9" s="104">
        <f t="shared" ref="H9:H11" si="0">F9/$F$12*100</f>
        <v>16.536329144286892</v>
      </c>
      <c r="I9" s="22"/>
      <c r="J9" s="104">
        <f>(F9/سهام!$AD$8)*100</f>
        <v>3.0510877670498386</v>
      </c>
    </row>
    <row r="10" spans="1:12" ht="25.5" customHeight="1" x14ac:dyDescent="0.2">
      <c r="A10" s="8" t="s">
        <v>323</v>
      </c>
      <c r="B10" s="8"/>
      <c r="D10" s="84" t="s">
        <v>322</v>
      </c>
      <c r="E10" s="68"/>
      <c r="F10" s="85">
        <f>'3-2'!H18</f>
        <v>35927304511</v>
      </c>
      <c r="G10" s="22"/>
      <c r="H10" s="104">
        <f t="shared" si="0"/>
        <v>3.6602304169937989</v>
      </c>
      <c r="I10" s="22"/>
      <c r="J10" s="104">
        <f>(F10/سهام!$AD$8)*100</f>
        <v>0.67534240232100207</v>
      </c>
    </row>
    <row r="11" spans="1:12" ht="25.5" customHeight="1" x14ac:dyDescent="0.2">
      <c r="A11" s="172" t="s">
        <v>325</v>
      </c>
      <c r="B11" s="172"/>
      <c r="D11" s="84" t="s">
        <v>324</v>
      </c>
      <c r="E11" s="68"/>
      <c r="F11" s="77">
        <f>'4-2'!F12</f>
        <v>458509436</v>
      </c>
      <c r="G11" s="22"/>
      <c r="H11" s="104">
        <f t="shared" si="0"/>
        <v>4.6712387889050661E-2</v>
      </c>
      <c r="I11" s="22"/>
      <c r="J11" s="104">
        <f>(F11/سهام!$AD$8)*100</f>
        <v>8.6188170309375919E-3</v>
      </c>
    </row>
    <row r="12" spans="1:12" ht="21.75" customHeight="1" thickBot="1" x14ac:dyDescent="0.25">
      <c r="A12" s="170" t="s">
        <v>88</v>
      </c>
      <c r="B12" s="170"/>
      <c r="D12" s="85"/>
      <c r="E12" s="68"/>
      <c r="F12" s="103">
        <f>SUM(F8:F11)</f>
        <v>981558547358</v>
      </c>
      <c r="G12" s="22"/>
      <c r="H12" s="103">
        <f>SUM(H8:H11)</f>
        <v>100</v>
      </c>
      <c r="I12" s="22"/>
      <c r="J12" s="99">
        <f>SUM(J8:J11)</f>
        <v>18.450816625792395</v>
      </c>
      <c r="L12" s="33"/>
    </row>
    <row r="13" spans="1:12" ht="21.75" customHeight="1" thickTop="1" x14ac:dyDescent="0.2">
      <c r="D13" s="9"/>
      <c r="L13" s="16"/>
    </row>
    <row r="18" spans="12:12" x14ac:dyDescent="0.2">
      <c r="L18" s="33"/>
    </row>
  </sheetData>
  <mergeCells count="8">
    <mergeCell ref="A12:B12"/>
    <mergeCell ref="A8:B8"/>
    <mergeCell ref="A11:B11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U529"/>
  <sheetViews>
    <sheetView rightToLeft="1" view="pageBreakPreview" topLeftCell="A510" zoomScale="106" zoomScaleNormal="100" zoomScaleSheetLayoutView="106" workbookViewId="0">
      <selection activeCell="S523" sqref="K523:S530"/>
    </sheetView>
  </sheetViews>
  <sheetFormatPr defaultRowHeight="12.75" x14ac:dyDescent="0.2"/>
  <cols>
    <col min="1" max="1" width="43.7109375" customWidth="1"/>
    <col min="2" max="2" width="1" customWidth="1"/>
    <col min="3" max="3" width="11.28515625" style="22" customWidth="1"/>
    <col min="4" max="4" width="1" style="22" customWidth="1"/>
    <col min="5" max="5" width="17.7109375" style="22" bestFit="1" customWidth="1"/>
    <col min="6" max="6" width="0.5703125" style="22" customWidth="1"/>
    <col min="7" max="7" width="17" style="22" bestFit="1" customWidth="1"/>
    <col min="8" max="8" width="0.5703125" style="22" customWidth="1"/>
    <col min="9" max="9" width="17.7109375" style="22" bestFit="1" customWidth="1"/>
    <col min="10" max="10" width="0.7109375" style="22" customWidth="1"/>
    <col min="11" max="11" width="10.85546875" style="27" customWidth="1"/>
    <col min="12" max="12" width="0.5703125" style="22" customWidth="1"/>
    <col min="13" max="13" width="17.7109375" style="22" bestFit="1" customWidth="1"/>
    <col min="14" max="14" width="0.5703125" style="22" customWidth="1"/>
    <col min="15" max="15" width="16.85546875" style="22" bestFit="1" customWidth="1"/>
    <col min="16" max="16" width="0.7109375" style="22" customWidth="1"/>
    <col min="17" max="17" width="16.85546875" style="22" bestFit="1" customWidth="1"/>
    <col min="18" max="18" width="0.85546875" style="22" customWidth="1"/>
    <col min="19" max="19" width="19.42578125" style="22" bestFit="1" customWidth="1"/>
    <col min="20" max="20" width="0.5703125" style="22" customWidth="1"/>
    <col min="21" max="21" width="10.28515625" style="22" customWidth="1"/>
    <col min="22" max="22" width="0.28515625" customWidth="1"/>
  </cols>
  <sheetData>
    <row r="1" spans="1:21" s="87" customFormat="1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1:21" s="87" customFormat="1" ht="25.5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1:21" s="87" customFormat="1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1" ht="14.45" customHeight="1" x14ac:dyDescent="0.2"/>
    <row r="5" spans="1:21" ht="28.5" customHeight="1" x14ac:dyDescent="0.2">
      <c r="A5" s="173" t="s">
        <v>821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</row>
    <row r="6" spans="1:21" ht="14.45" customHeight="1" x14ac:dyDescent="0.2">
      <c r="C6" s="160" t="s">
        <v>326</v>
      </c>
      <c r="D6" s="160"/>
      <c r="E6" s="160"/>
      <c r="F6" s="160"/>
      <c r="G6" s="160"/>
      <c r="H6" s="160"/>
      <c r="I6" s="160"/>
      <c r="J6" s="160"/>
      <c r="K6" s="160"/>
      <c r="M6" s="160" t="s">
        <v>327</v>
      </c>
      <c r="N6" s="160"/>
      <c r="O6" s="160"/>
      <c r="P6" s="160"/>
      <c r="Q6" s="160"/>
      <c r="R6" s="160"/>
      <c r="S6" s="160"/>
      <c r="T6" s="160"/>
      <c r="U6" s="160"/>
    </row>
    <row r="7" spans="1:21" ht="14.45" customHeight="1" x14ac:dyDescent="0.2">
      <c r="C7" s="23"/>
      <c r="D7" s="23"/>
      <c r="E7" s="23"/>
      <c r="F7" s="23"/>
      <c r="G7" s="23"/>
      <c r="H7" s="23"/>
      <c r="I7" s="4" t="s">
        <v>88</v>
      </c>
      <c r="J7" s="4"/>
      <c r="K7" s="28"/>
      <c r="M7" s="23"/>
      <c r="N7" s="23"/>
      <c r="O7" s="23"/>
      <c r="P7" s="23"/>
      <c r="Q7" s="23"/>
      <c r="R7" s="23"/>
      <c r="S7" s="4" t="s">
        <v>88</v>
      </c>
      <c r="T7" s="4"/>
      <c r="U7" s="4"/>
    </row>
    <row r="8" spans="1:21" ht="38.25" customHeight="1" x14ac:dyDescent="0.2">
      <c r="A8" s="21" t="s">
        <v>328</v>
      </c>
      <c r="C8" s="15" t="s">
        <v>329</v>
      </c>
      <c r="E8" s="2" t="s">
        <v>330</v>
      </c>
      <c r="G8" s="2" t="s">
        <v>331</v>
      </c>
      <c r="I8" s="4" t="s">
        <v>301</v>
      </c>
      <c r="J8" s="23"/>
      <c r="K8" s="15" t="s">
        <v>316</v>
      </c>
      <c r="M8" s="2" t="s">
        <v>329</v>
      </c>
      <c r="O8" s="2" t="s">
        <v>330</v>
      </c>
      <c r="Q8" s="2" t="s">
        <v>331</v>
      </c>
      <c r="S8" s="4" t="s">
        <v>301</v>
      </c>
      <c r="T8" s="23"/>
      <c r="U8" s="15" t="s">
        <v>316</v>
      </c>
    </row>
    <row r="9" spans="1:21" ht="21.75" customHeight="1" x14ac:dyDescent="0.2">
      <c r="A9" s="19" t="s">
        <v>50</v>
      </c>
      <c r="C9" s="24">
        <v>0</v>
      </c>
      <c r="D9" s="24"/>
      <c r="E9" s="24">
        <v>630818166</v>
      </c>
      <c r="F9" s="24"/>
      <c r="G9" s="24">
        <v>-452840651</v>
      </c>
      <c r="H9" s="24"/>
      <c r="I9" s="24">
        <f>C9+E9+G9</f>
        <v>177977515</v>
      </c>
      <c r="J9" s="24"/>
      <c r="K9" s="29">
        <f>(I9/درآمدها!$F$12)*100</f>
        <v>1.8132134397795322E-2</v>
      </c>
      <c r="L9" s="24"/>
      <c r="M9" s="24">
        <v>89452000</v>
      </c>
      <c r="N9" s="24"/>
      <c r="O9" s="24">
        <v>0</v>
      </c>
      <c r="P9" s="24"/>
      <c r="Q9" s="24">
        <v>-452840651</v>
      </c>
      <c r="R9" s="24"/>
      <c r="S9" s="24">
        <f>M9+O9+Q9</f>
        <v>-363388651</v>
      </c>
      <c r="U9" s="25">
        <f>(S9/درآمدها!$F$12)*100</f>
        <v>-3.7021597130207931E-2</v>
      </c>
    </row>
    <row r="10" spans="1:21" ht="21.75" customHeight="1" x14ac:dyDescent="0.2">
      <c r="A10" s="18" t="s">
        <v>55</v>
      </c>
      <c r="C10" s="24">
        <v>0</v>
      </c>
      <c r="D10" s="24"/>
      <c r="E10" s="24">
        <v>-4180079653</v>
      </c>
      <c r="F10" s="24"/>
      <c r="G10" s="24">
        <v>4568521268</v>
      </c>
      <c r="H10" s="24"/>
      <c r="I10" s="24">
        <f t="shared" ref="I10:I73" si="0">C10+E10+G10</f>
        <v>388441615</v>
      </c>
      <c r="J10" s="24"/>
      <c r="K10" s="29">
        <f>(I10/درآمدها!$F$12)*100</f>
        <v>3.9573962861975384E-2</v>
      </c>
      <c r="L10" s="24"/>
      <c r="M10" s="24">
        <v>1900000000</v>
      </c>
      <c r="N10" s="24"/>
      <c r="O10" s="24">
        <v>0</v>
      </c>
      <c r="P10" s="24"/>
      <c r="Q10" s="24">
        <v>4648578940</v>
      </c>
      <c r="R10" s="24"/>
      <c r="S10" s="24">
        <f t="shared" ref="S10:S73" si="1">M10+O10+Q10</f>
        <v>6548578940</v>
      </c>
      <c r="U10" s="104">
        <f>(S10/درآمدها!$F$12)*100</f>
        <v>0.66716131784766197</v>
      </c>
    </row>
    <row r="11" spans="1:21" ht="21.75" customHeight="1" x14ac:dyDescent="0.2">
      <c r="A11" s="18" t="s">
        <v>333</v>
      </c>
      <c r="C11" s="24">
        <v>0</v>
      </c>
      <c r="D11" s="24"/>
      <c r="E11" s="24">
        <v>0</v>
      </c>
      <c r="F11" s="24"/>
      <c r="G11" s="24">
        <v>0</v>
      </c>
      <c r="H11" s="24"/>
      <c r="I11" s="24">
        <f t="shared" si="0"/>
        <v>0</v>
      </c>
      <c r="J11" s="24"/>
      <c r="K11" s="29">
        <f>(I11/درآمدها!$F$12)*100</f>
        <v>0</v>
      </c>
      <c r="L11" s="24"/>
      <c r="M11" s="24">
        <v>1000000</v>
      </c>
      <c r="N11" s="24"/>
      <c r="O11" s="24">
        <v>0</v>
      </c>
      <c r="P11" s="24"/>
      <c r="Q11" s="24">
        <v>-18184065</v>
      </c>
      <c r="R11" s="24"/>
      <c r="S11" s="24">
        <f t="shared" si="1"/>
        <v>-17184065</v>
      </c>
      <c r="U11" s="104">
        <f>(S11/درآمدها!$F$12)*100</f>
        <v>-1.7506917999189429E-3</v>
      </c>
    </row>
    <row r="12" spans="1:21" ht="21.75" customHeight="1" x14ac:dyDescent="0.2">
      <c r="A12" s="18" t="s">
        <v>54</v>
      </c>
      <c r="C12" s="24">
        <v>0</v>
      </c>
      <c r="D12" s="24"/>
      <c r="E12" s="24">
        <v>219414979408</v>
      </c>
      <c r="F12" s="24"/>
      <c r="G12" s="24">
        <v>0</v>
      </c>
      <c r="H12" s="24"/>
      <c r="I12" s="24">
        <f t="shared" si="0"/>
        <v>219414979408</v>
      </c>
      <c r="J12" s="24"/>
      <c r="K12" s="29">
        <f>(I12/درآمدها!$F$12)*100</f>
        <v>22.353733253975083</v>
      </c>
      <c r="L12" s="24"/>
      <c r="M12" s="24">
        <v>111927000000</v>
      </c>
      <c r="N12" s="24"/>
      <c r="O12" s="24">
        <v>251198705179</v>
      </c>
      <c r="P12" s="24"/>
      <c r="Q12" s="24">
        <v>0</v>
      </c>
      <c r="R12" s="24"/>
      <c r="S12" s="24">
        <f t="shared" si="1"/>
        <v>363125705179</v>
      </c>
      <c r="U12" s="104">
        <f>(S12/درآمدها!$F$12)*100</f>
        <v>36.994808527357115</v>
      </c>
    </row>
    <row r="13" spans="1:21" ht="21.75" customHeight="1" x14ac:dyDescent="0.2">
      <c r="A13" s="18" t="s">
        <v>52</v>
      </c>
      <c r="C13" s="24">
        <v>0</v>
      </c>
      <c r="D13" s="24"/>
      <c r="E13" s="24">
        <v>3546687720</v>
      </c>
      <c r="F13" s="24"/>
      <c r="G13" s="24">
        <v>-1577240798</v>
      </c>
      <c r="H13" s="24"/>
      <c r="I13" s="24">
        <f t="shared" si="0"/>
        <v>1969446922</v>
      </c>
      <c r="J13" s="24"/>
      <c r="K13" s="29">
        <f>(I13/درآمدها!$F$12)*100</f>
        <v>0.2006448751631818</v>
      </c>
      <c r="L13" s="24"/>
      <c r="M13" s="24">
        <v>0</v>
      </c>
      <c r="N13" s="24"/>
      <c r="O13" s="24">
        <v>-93495739</v>
      </c>
      <c r="P13" s="24"/>
      <c r="Q13" s="24">
        <v>-12473388548</v>
      </c>
      <c r="R13" s="24"/>
      <c r="S13" s="24">
        <f t="shared" si="1"/>
        <v>-12566884287</v>
      </c>
      <c r="U13" s="104">
        <f>(S13/درآمدها!$F$12)*100</f>
        <v>-1.2802990021151055</v>
      </c>
    </row>
    <row r="14" spans="1:21" ht="21.75" customHeight="1" x14ac:dyDescent="0.2">
      <c r="A14" s="18" t="s">
        <v>19</v>
      </c>
      <c r="C14" s="24">
        <v>0</v>
      </c>
      <c r="D14" s="24"/>
      <c r="E14" s="24">
        <v>8479307213</v>
      </c>
      <c r="F14" s="24"/>
      <c r="G14" s="24">
        <v>-7126380206</v>
      </c>
      <c r="H14" s="24"/>
      <c r="I14" s="24">
        <f t="shared" si="0"/>
        <v>1352927007</v>
      </c>
      <c r="J14" s="24"/>
      <c r="K14" s="29">
        <f>(I14/درآمدها!$F$12)*100</f>
        <v>0.13783457040250829</v>
      </c>
      <c r="L14" s="24"/>
      <c r="M14" s="24">
        <v>4241060000</v>
      </c>
      <c r="N14" s="24"/>
      <c r="O14" s="24">
        <v>-1416208984</v>
      </c>
      <c r="P14" s="24"/>
      <c r="Q14" s="24">
        <v>-7618517986</v>
      </c>
      <c r="R14" s="24"/>
      <c r="S14" s="24">
        <f t="shared" si="1"/>
        <v>-4793666970</v>
      </c>
      <c r="U14" s="104">
        <f>(S14/درآمدها!$F$12)*100</f>
        <v>-0.4883730046366378</v>
      </c>
    </row>
    <row r="15" spans="1:21" ht="21.75" customHeight="1" x14ac:dyDescent="0.2">
      <c r="A15" s="18" t="s">
        <v>47</v>
      </c>
      <c r="C15" s="24">
        <v>0</v>
      </c>
      <c r="D15" s="24"/>
      <c r="E15" s="24">
        <v>127634170</v>
      </c>
      <c r="F15" s="24"/>
      <c r="G15" s="24">
        <v>-69101005</v>
      </c>
      <c r="H15" s="24"/>
      <c r="I15" s="24">
        <f t="shared" si="0"/>
        <v>58533165</v>
      </c>
      <c r="J15" s="24"/>
      <c r="K15" s="29">
        <f>(I15/درآمدها!$F$12)*100</f>
        <v>5.9632881968732353E-3</v>
      </c>
      <c r="L15" s="24"/>
      <c r="M15" s="24">
        <v>0</v>
      </c>
      <c r="N15" s="24"/>
      <c r="O15" s="24">
        <v>0</v>
      </c>
      <c r="P15" s="24"/>
      <c r="Q15" s="24">
        <v>-155902551</v>
      </c>
      <c r="R15" s="24"/>
      <c r="S15" s="24">
        <f t="shared" si="1"/>
        <v>-155902551</v>
      </c>
      <c r="U15" s="104">
        <f>(S15/درآمدها!$F$12)*100</f>
        <v>-1.5883163711388707E-2</v>
      </c>
    </row>
    <row r="16" spans="1:21" ht="21.75" customHeight="1" x14ac:dyDescent="0.2">
      <c r="A16" s="18" t="s">
        <v>51</v>
      </c>
      <c r="C16" s="24">
        <v>0</v>
      </c>
      <c r="D16" s="24"/>
      <c r="E16" s="24">
        <v>8891893634</v>
      </c>
      <c r="F16" s="24"/>
      <c r="G16" s="24">
        <v>0</v>
      </c>
      <c r="H16" s="24"/>
      <c r="I16" s="24">
        <f t="shared" si="0"/>
        <v>8891893634</v>
      </c>
      <c r="J16" s="24"/>
      <c r="K16" s="29">
        <f>(I16/درآمدها!$F$12)*100</f>
        <v>0.90589539033955302</v>
      </c>
      <c r="L16" s="24"/>
      <c r="M16" s="24">
        <v>0</v>
      </c>
      <c r="N16" s="24"/>
      <c r="O16" s="24">
        <v>8327061456</v>
      </c>
      <c r="P16" s="24"/>
      <c r="Q16" s="24">
        <v>0</v>
      </c>
      <c r="R16" s="24"/>
      <c r="S16" s="24">
        <f t="shared" si="1"/>
        <v>8327061456</v>
      </c>
      <c r="U16" s="104">
        <f>(S16/درآمدها!$F$12)*100</f>
        <v>0.84835096983398828</v>
      </c>
    </row>
    <row r="17" spans="1:21" ht="21.75" customHeight="1" x14ac:dyDescent="0.2">
      <c r="A17" s="18" t="s">
        <v>49</v>
      </c>
      <c r="C17" s="24">
        <v>0</v>
      </c>
      <c r="D17" s="24"/>
      <c r="E17" s="24">
        <v>-209547140</v>
      </c>
      <c r="F17" s="24"/>
      <c r="G17" s="24">
        <v>210320578</v>
      </c>
      <c r="H17" s="24"/>
      <c r="I17" s="24">
        <f t="shared" si="0"/>
        <v>773438</v>
      </c>
      <c r="J17" s="24"/>
      <c r="K17" s="29">
        <f>(I17/درآمدها!$F$12)*100</f>
        <v>7.8796929850166858E-5</v>
      </c>
      <c r="L17" s="24"/>
      <c r="M17" s="24">
        <v>0</v>
      </c>
      <c r="N17" s="24"/>
      <c r="O17" s="24">
        <v>0</v>
      </c>
      <c r="P17" s="24"/>
      <c r="Q17" s="24">
        <v>208871163</v>
      </c>
      <c r="R17" s="24"/>
      <c r="S17" s="24">
        <f t="shared" si="1"/>
        <v>208871163</v>
      </c>
      <c r="U17" s="104">
        <f>(S17/درآمدها!$F$12)*100</f>
        <v>2.1279541965398347E-2</v>
      </c>
    </row>
    <row r="18" spans="1:21" ht="21.75" customHeight="1" x14ac:dyDescent="0.2">
      <c r="A18" s="18" t="s">
        <v>56</v>
      </c>
      <c r="C18" s="24">
        <v>0</v>
      </c>
      <c r="D18" s="24"/>
      <c r="E18" s="24">
        <v>144718077</v>
      </c>
      <c r="F18" s="24"/>
      <c r="G18" s="24">
        <v>113336174</v>
      </c>
      <c r="H18" s="24"/>
      <c r="I18" s="24">
        <f t="shared" si="0"/>
        <v>258054251</v>
      </c>
      <c r="J18" s="24"/>
      <c r="K18" s="29">
        <f>(I18/درآمدها!$F$12)*100</f>
        <v>2.6290255603660991E-2</v>
      </c>
      <c r="L18" s="24"/>
      <c r="M18" s="24">
        <v>0</v>
      </c>
      <c r="N18" s="24"/>
      <c r="O18" s="24">
        <v>255222476</v>
      </c>
      <c r="P18" s="24"/>
      <c r="Q18" s="24">
        <v>-678531564</v>
      </c>
      <c r="R18" s="24"/>
      <c r="S18" s="24">
        <f t="shared" si="1"/>
        <v>-423309088</v>
      </c>
      <c r="U18" s="104">
        <f>(S18/درآمدها!$F$12)*100</f>
        <v>-4.3126218923913884E-2</v>
      </c>
    </row>
    <row r="19" spans="1:21" ht="21.75" customHeight="1" x14ac:dyDescent="0.2">
      <c r="A19" s="18" t="s">
        <v>41</v>
      </c>
      <c r="C19" s="24">
        <v>0</v>
      </c>
      <c r="D19" s="24"/>
      <c r="E19" s="24">
        <v>58396700</v>
      </c>
      <c r="F19" s="24"/>
      <c r="G19" s="24">
        <v>0</v>
      </c>
      <c r="H19" s="24"/>
      <c r="I19" s="24">
        <f t="shared" si="0"/>
        <v>58396700</v>
      </c>
      <c r="J19" s="24"/>
      <c r="K19" s="29">
        <f>(I19/درآمدها!$F$12)*100</f>
        <v>5.9493853073953416E-3</v>
      </c>
      <c r="L19" s="24"/>
      <c r="M19" s="24">
        <v>28848600</v>
      </c>
      <c r="N19" s="24"/>
      <c r="O19" s="24">
        <v>-110549600</v>
      </c>
      <c r="P19" s="24"/>
      <c r="Q19" s="24">
        <v>-2003</v>
      </c>
      <c r="R19" s="24"/>
      <c r="S19" s="24">
        <f t="shared" si="1"/>
        <v>-81703003</v>
      </c>
      <c r="U19" s="104">
        <f>(S19/درآمدها!$F$12)*100</f>
        <v>-8.3238033248159149E-3</v>
      </c>
    </row>
    <row r="20" spans="1:21" ht="21.75" customHeight="1" x14ac:dyDescent="0.2">
      <c r="A20" s="18" t="s">
        <v>46</v>
      </c>
      <c r="C20" s="24">
        <v>0</v>
      </c>
      <c r="D20" s="24"/>
      <c r="E20" s="24">
        <v>-136695324</v>
      </c>
      <c r="F20" s="24"/>
      <c r="G20" s="24">
        <v>824570892</v>
      </c>
      <c r="H20" s="24"/>
      <c r="I20" s="24">
        <f t="shared" si="0"/>
        <v>687875568</v>
      </c>
      <c r="J20" s="24"/>
      <c r="K20" s="29">
        <f>(I20/درآمدها!$F$12)*100</f>
        <v>7.0079932557412072E-2</v>
      </c>
      <c r="L20" s="24"/>
      <c r="M20" s="24">
        <v>500640000</v>
      </c>
      <c r="N20" s="24"/>
      <c r="O20" s="24">
        <v>28391936</v>
      </c>
      <c r="P20" s="24"/>
      <c r="Q20" s="24">
        <v>2349188398</v>
      </c>
      <c r="R20" s="24"/>
      <c r="S20" s="24">
        <f t="shared" si="1"/>
        <v>2878220334</v>
      </c>
      <c r="U20" s="104">
        <f>(S20/درآمدها!$F$12)*100</f>
        <v>0.29322961342928822</v>
      </c>
    </row>
    <row r="21" spans="1:21" ht="21.75" customHeight="1" x14ac:dyDescent="0.2">
      <c r="A21" s="18" t="s">
        <v>62</v>
      </c>
      <c r="C21" s="24">
        <v>0</v>
      </c>
      <c r="D21" s="24"/>
      <c r="E21" s="24">
        <v>1477874016</v>
      </c>
      <c r="F21" s="24"/>
      <c r="G21" s="24">
        <v>0</v>
      </c>
      <c r="H21" s="24"/>
      <c r="I21" s="24">
        <f t="shared" si="0"/>
        <v>1477874016</v>
      </c>
      <c r="J21" s="24"/>
      <c r="K21" s="29">
        <f>(I21/درآمدها!$F$12)*100</f>
        <v>0.15056402086028403</v>
      </c>
      <c r="L21" s="24"/>
      <c r="M21" s="24">
        <v>200000000</v>
      </c>
      <c r="N21" s="24"/>
      <c r="O21" s="24">
        <v>1711984608</v>
      </c>
      <c r="P21" s="24"/>
      <c r="Q21" s="24">
        <v>729207534</v>
      </c>
      <c r="R21" s="24"/>
      <c r="S21" s="24">
        <f t="shared" si="1"/>
        <v>2641192142</v>
      </c>
      <c r="U21" s="104">
        <f>(S21/درآمدها!$F$12)*100</f>
        <v>0.26908146733673016</v>
      </c>
    </row>
    <row r="22" spans="1:21" ht="21.75" customHeight="1" x14ac:dyDescent="0.2">
      <c r="A22" s="18" t="s">
        <v>332</v>
      </c>
      <c r="C22" s="24">
        <v>0</v>
      </c>
      <c r="D22" s="24"/>
      <c r="E22" s="24">
        <v>16450971221</v>
      </c>
      <c r="F22" s="24"/>
      <c r="G22" s="24">
        <v>-5282269</v>
      </c>
      <c r="H22" s="24"/>
      <c r="I22" s="24">
        <f t="shared" si="0"/>
        <v>16445688952</v>
      </c>
      <c r="J22" s="24"/>
      <c r="K22" s="29">
        <f>(I22/درآمدها!$F$12)*100</f>
        <v>1.6754669394164856</v>
      </c>
      <c r="L22" s="24"/>
      <c r="M22" s="24">
        <v>0</v>
      </c>
      <c r="N22" s="24"/>
      <c r="O22" s="24">
        <v>39136222880</v>
      </c>
      <c r="P22" s="24"/>
      <c r="Q22" s="24">
        <v>-5282269</v>
      </c>
      <c r="R22" s="24"/>
      <c r="S22" s="24">
        <f t="shared" si="1"/>
        <v>39130940611</v>
      </c>
      <c r="U22" s="104">
        <f>(S22/درآمدها!$F$12)*100</f>
        <v>3.9866129958652303</v>
      </c>
    </row>
    <row r="23" spans="1:21" ht="21.75" customHeight="1" x14ac:dyDescent="0.2">
      <c r="A23" s="18" t="s">
        <v>71</v>
      </c>
      <c r="C23" s="24">
        <v>0</v>
      </c>
      <c r="D23" s="24"/>
      <c r="E23" s="24">
        <v>1709296036</v>
      </c>
      <c r="F23" s="24"/>
      <c r="G23" s="24">
        <v>0</v>
      </c>
      <c r="H23" s="24"/>
      <c r="I23" s="24">
        <f t="shared" si="0"/>
        <v>1709296036</v>
      </c>
      <c r="J23" s="24"/>
      <c r="K23" s="29">
        <f>(I23/درآمدها!$F$12)*100</f>
        <v>0.17414101691649528</v>
      </c>
      <c r="L23" s="24"/>
      <c r="M23" s="24">
        <v>0</v>
      </c>
      <c r="N23" s="24"/>
      <c r="O23" s="24">
        <v>1709296036</v>
      </c>
      <c r="P23" s="24"/>
      <c r="Q23" s="24">
        <v>0</v>
      </c>
      <c r="R23" s="24"/>
      <c r="S23" s="24">
        <f t="shared" si="1"/>
        <v>1709296036</v>
      </c>
      <c r="U23" s="104">
        <f>(S23/درآمدها!$F$12)*100</f>
        <v>0.17414101691649528</v>
      </c>
    </row>
    <row r="24" spans="1:21" ht="21.75" customHeight="1" x14ac:dyDescent="0.2">
      <c r="A24" s="18" t="s">
        <v>510</v>
      </c>
      <c r="C24" s="24">
        <v>0</v>
      </c>
      <c r="D24" s="24"/>
      <c r="E24" s="24">
        <v>0</v>
      </c>
      <c r="F24" s="24"/>
      <c r="G24" s="24">
        <v>0</v>
      </c>
      <c r="H24" s="24"/>
      <c r="I24" s="24">
        <f t="shared" si="0"/>
        <v>0</v>
      </c>
      <c r="J24" s="24"/>
      <c r="K24" s="29">
        <f>(I24/درآمدها!$F$12)*100</f>
        <v>0</v>
      </c>
      <c r="L24" s="24"/>
      <c r="M24" s="24">
        <v>0</v>
      </c>
      <c r="N24" s="24"/>
      <c r="O24" s="24">
        <v>702913</v>
      </c>
      <c r="P24" s="24"/>
      <c r="Q24" s="24">
        <v>-1149505628</v>
      </c>
      <c r="R24" s="24"/>
      <c r="S24" s="24">
        <f t="shared" si="1"/>
        <v>-1148802715</v>
      </c>
      <c r="U24" s="104">
        <f>(S24/درآمدها!$F$12)*100</f>
        <v>-0.11703863392480873</v>
      </c>
    </row>
    <row r="25" spans="1:21" ht="21.75" customHeight="1" x14ac:dyDescent="0.2">
      <c r="A25" s="18" t="s">
        <v>20</v>
      </c>
      <c r="C25" s="24">
        <v>0</v>
      </c>
      <c r="D25" s="24"/>
      <c r="E25" s="24">
        <v>68991047985</v>
      </c>
      <c r="F25" s="24"/>
      <c r="G25" s="24">
        <v>34014954</v>
      </c>
      <c r="H25" s="24"/>
      <c r="I25" s="24">
        <f t="shared" si="0"/>
        <v>69025062939</v>
      </c>
      <c r="J25" s="24"/>
      <c r="K25" s="29">
        <f>(I25/درآمدها!$F$12)*100</f>
        <v>7.0321900944972118</v>
      </c>
      <c r="L25" s="24"/>
      <c r="M25" s="24">
        <v>0</v>
      </c>
      <c r="N25" s="24"/>
      <c r="O25" s="24">
        <v>81631179841</v>
      </c>
      <c r="P25" s="24"/>
      <c r="Q25" s="24">
        <v>369689889</v>
      </c>
      <c r="R25" s="24"/>
      <c r="S25" s="24">
        <f t="shared" si="1"/>
        <v>82000869730</v>
      </c>
      <c r="U25" s="104">
        <f>(S25/درآمدها!$F$12)*100</f>
        <v>8.3541496277238512</v>
      </c>
    </row>
    <row r="26" spans="1:21" ht="21.75" customHeight="1" x14ac:dyDescent="0.2">
      <c r="A26" s="18" t="s">
        <v>72</v>
      </c>
      <c r="C26" s="24">
        <v>0</v>
      </c>
      <c r="D26" s="24"/>
      <c r="E26" s="24">
        <v>15004588745</v>
      </c>
      <c r="F26" s="24"/>
      <c r="G26" s="24">
        <v>-569827</v>
      </c>
      <c r="H26" s="24"/>
      <c r="I26" s="24">
        <f t="shared" si="0"/>
        <v>15004018918</v>
      </c>
      <c r="J26" s="24"/>
      <c r="K26" s="29">
        <f>(I26/درآمدها!$F$12)*100</f>
        <v>1.5285913365418073</v>
      </c>
      <c r="L26" s="24"/>
      <c r="M26" s="24">
        <v>0</v>
      </c>
      <c r="N26" s="24"/>
      <c r="O26" s="24">
        <v>14988662538</v>
      </c>
      <c r="P26" s="24"/>
      <c r="Q26" s="24">
        <v>-569827</v>
      </c>
      <c r="R26" s="24"/>
      <c r="S26" s="24">
        <f t="shared" si="1"/>
        <v>14988092711</v>
      </c>
      <c r="U26" s="104">
        <f>(S26/درآمدها!$F$12)*100</f>
        <v>1.5269687937966121</v>
      </c>
    </row>
    <row r="27" spans="1:21" ht="21.75" customHeight="1" x14ac:dyDescent="0.2">
      <c r="A27" s="18" t="s">
        <v>511</v>
      </c>
      <c r="C27" s="24">
        <v>0</v>
      </c>
      <c r="D27" s="24"/>
      <c r="E27" s="24">
        <v>0</v>
      </c>
      <c r="F27" s="24"/>
      <c r="G27" s="24">
        <v>0</v>
      </c>
      <c r="H27" s="24"/>
      <c r="I27" s="24">
        <f t="shared" si="0"/>
        <v>0</v>
      </c>
      <c r="J27" s="24"/>
      <c r="K27" s="29">
        <f>(I27/درآمدها!$F$12)*100</f>
        <v>0</v>
      </c>
      <c r="L27" s="24"/>
      <c r="M27" s="24">
        <v>0</v>
      </c>
      <c r="N27" s="24"/>
      <c r="O27" s="24">
        <v>-651563364</v>
      </c>
      <c r="P27" s="24"/>
      <c r="Q27" s="24">
        <v>4939581022</v>
      </c>
      <c r="R27" s="24"/>
      <c r="S27" s="24">
        <f t="shared" si="1"/>
        <v>4288017658</v>
      </c>
      <c r="U27" s="104">
        <f>(S27/درآمدها!$F$12)*100</f>
        <v>0.43685806308159508</v>
      </c>
    </row>
    <row r="28" spans="1:21" ht="21.75" customHeight="1" x14ac:dyDescent="0.2">
      <c r="A28" s="18" t="s">
        <v>211</v>
      </c>
      <c r="C28" s="24">
        <v>0</v>
      </c>
      <c r="D28" s="24"/>
      <c r="E28" s="24">
        <v>-87168109</v>
      </c>
      <c r="F28" s="24"/>
      <c r="G28" s="24">
        <v>122543998</v>
      </c>
      <c r="H28" s="24"/>
      <c r="I28" s="24">
        <f t="shared" si="0"/>
        <v>35375889</v>
      </c>
      <c r="J28" s="24"/>
      <c r="K28" s="29">
        <f>(I28/درآمدها!$F$12)*100</f>
        <v>3.6040528703274073E-3</v>
      </c>
      <c r="L28" s="24"/>
      <c r="M28" s="24">
        <v>0</v>
      </c>
      <c r="N28" s="24"/>
      <c r="O28" s="24">
        <v>0</v>
      </c>
      <c r="P28" s="24"/>
      <c r="Q28" s="24">
        <v>-77641744</v>
      </c>
      <c r="R28" s="24"/>
      <c r="S28" s="24">
        <f t="shared" si="1"/>
        <v>-77641744</v>
      </c>
      <c r="U28" s="104">
        <f>(S28/درآمدها!$F$12)*100</f>
        <v>-7.9100471600989514E-3</v>
      </c>
    </row>
    <row r="29" spans="1:21" ht="21.75" customHeight="1" x14ac:dyDescent="0.2">
      <c r="A29" s="18" t="s">
        <v>39</v>
      </c>
      <c r="C29" s="24">
        <v>0</v>
      </c>
      <c r="D29" s="24"/>
      <c r="E29" s="24">
        <v>401277643</v>
      </c>
      <c r="F29" s="24"/>
      <c r="G29" s="24">
        <v>-460237456</v>
      </c>
      <c r="H29" s="24"/>
      <c r="I29" s="24">
        <f t="shared" si="0"/>
        <v>-58959813</v>
      </c>
      <c r="J29" s="24"/>
      <c r="K29" s="29">
        <f>(I29/درآمدها!$F$12)*100</f>
        <v>-6.0067545801214253E-3</v>
      </c>
      <c r="L29" s="24"/>
      <c r="M29" s="24">
        <v>0</v>
      </c>
      <c r="N29" s="24"/>
      <c r="O29" s="24">
        <v>0</v>
      </c>
      <c r="P29" s="24"/>
      <c r="Q29" s="24">
        <v>-459039426</v>
      </c>
      <c r="R29" s="24"/>
      <c r="S29" s="24">
        <f t="shared" si="1"/>
        <v>-459039426</v>
      </c>
      <c r="U29" s="104">
        <f>(S29/درآمدها!$F$12)*100</f>
        <v>-4.6766382630518355E-2</v>
      </c>
    </row>
    <row r="30" spans="1:21" ht="21.75" customHeight="1" x14ac:dyDescent="0.2">
      <c r="A30" s="18" t="s">
        <v>200</v>
      </c>
      <c r="C30" s="24">
        <v>0</v>
      </c>
      <c r="D30" s="24"/>
      <c r="E30" s="24">
        <v>295756</v>
      </c>
      <c r="F30" s="24"/>
      <c r="G30" s="24">
        <v>-158887</v>
      </c>
      <c r="H30" s="24"/>
      <c r="I30" s="24">
        <f t="shared" si="0"/>
        <v>136869</v>
      </c>
      <c r="J30" s="24"/>
      <c r="K30" s="29">
        <f>(I30/درآمدها!$F$12)*100</f>
        <v>1.3944048510239329E-5</v>
      </c>
      <c r="L30" s="24"/>
      <c r="M30" s="24">
        <v>0</v>
      </c>
      <c r="N30" s="24"/>
      <c r="O30" s="24">
        <v>0</v>
      </c>
      <c r="P30" s="24"/>
      <c r="Q30" s="24">
        <v>-158887</v>
      </c>
      <c r="R30" s="24"/>
      <c r="S30" s="24">
        <f t="shared" si="1"/>
        <v>-158887</v>
      </c>
      <c r="U30" s="104">
        <f>(S30/درآمدها!$F$12)*100</f>
        <v>-1.6187215773085186E-5</v>
      </c>
    </row>
    <row r="31" spans="1:21" ht="21.75" customHeight="1" x14ac:dyDescent="0.2">
      <c r="A31" s="18" t="s">
        <v>162</v>
      </c>
      <c r="C31" s="24">
        <v>0</v>
      </c>
      <c r="D31" s="24"/>
      <c r="E31" s="24">
        <v>1107570</v>
      </c>
      <c r="F31" s="24"/>
      <c r="G31" s="24">
        <v>-857775</v>
      </c>
      <c r="H31" s="24"/>
      <c r="I31" s="24">
        <f t="shared" si="0"/>
        <v>249795</v>
      </c>
      <c r="J31" s="24"/>
      <c r="K31" s="29">
        <f>(I31/درآمدها!$F$12)*100</f>
        <v>2.544881308123266E-5</v>
      </c>
      <c r="L31" s="24"/>
      <c r="M31" s="24">
        <v>0</v>
      </c>
      <c r="N31" s="24"/>
      <c r="O31" s="24">
        <v>0</v>
      </c>
      <c r="P31" s="24"/>
      <c r="Q31" s="24">
        <v>-857775</v>
      </c>
      <c r="R31" s="24"/>
      <c r="S31" s="24">
        <f t="shared" si="1"/>
        <v>-857775</v>
      </c>
      <c r="U31" s="104">
        <f>(S31/درآمدها!$F$12)*100</f>
        <v>-8.738908160993753E-5</v>
      </c>
    </row>
    <row r="32" spans="1:21" ht="21.75" customHeight="1" x14ac:dyDescent="0.2">
      <c r="A32" s="18" t="s">
        <v>63</v>
      </c>
      <c r="C32" s="24">
        <v>0</v>
      </c>
      <c r="D32" s="24"/>
      <c r="E32" s="24">
        <v>-18981</v>
      </c>
      <c r="F32" s="24"/>
      <c r="G32" s="24">
        <v>0</v>
      </c>
      <c r="H32" s="24"/>
      <c r="I32" s="24">
        <f t="shared" si="0"/>
        <v>-18981</v>
      </c>
      <c r="J32" s="24"/>
      <c r="K32" s="29">
        <f>(I32/درآمدها!$F$12)*100</f>
        <v>-1.9337613687018439E-6</v>
      </c>
      <c r="L32" s="24"/>
      <c r="M32" s="24">
        <v>0</v>
      </c>
      <c r="N32" s="24"/>
      <c r="O32" s="24">
        <v>-18981</v>
      </c>
      <c r="P32" s="24"/>
      <c r="Q32" s="24">
        <v>0</v>
      </c>
      <c r="R32" s="24"/>
      <c r="S32" s="24">
        <f t="shared" si="1"/>
        <v>-18981</v>
      </c>
      <c r="U32" s="104">
        <f>(S32/درآمدها!$F$12)*100</f>
        <v>-1.9337613687018439E-6</v>
      </c>
    </row>
    <row r="33" spans="1:21" ht="21.75" customHeight="1" x14ac:dyDescent="0.2">
      <c r="A33" s="18" t="s">
        <v>220</v>
      </c>
      <c r="C33" s="24">
        <v>0</v>
      </c>
      <c r="D33" s="24"/>
      <c r="E33" s="24">
        <v>127854121</v>
      </c>
      <c r="F33" s="24"/>
      <c r="G33" s="24">
        <v>-40882152</v>
      </c>
      <c r="H33" s="24"/>
      <c r="I33" s="24">
        <f t="shared" si="0"/>
        <v>86971969</v>
      </c>
      <c r="J33" s="24"/>
      <c r="K33" s="29">
        <f>(I33/درآمدها!$F$12)*100</f>
        <v>8.860599220912195E-3</v>
      </c>
      <c r="L33" s="24"/>
      <c r="M33" s="24">
        <v>0</v>
      </c>
      <c r="N33" s="24"/>
      <c r="O33" s="24">
        <v>0</v>
      </c>
      <c r="P33" s="24"/>
      <c r="Q33" s="24">
        <v>-40882152</v>
      </c>
      <c r="R33" s="24"/>
      <c r="S33" s="24">
        <f t="shared" si="1"/>
        <v>-40882152</v>
      </c>
      <c r="U33" s="104">
        <f>(S33/درآمدها!$F$12)*100</f>
        <v>-4.1650242983508161E-3</v>
      </c>
    </row>
    <row r="34" spans="1:21" ht="21.75" customHeight="1" x14ac:dyDescent="0.2">
      <c r="A34" s="18" t="s">
        <v>218</v>
      </c>
      <c r="C34" s="24">
        <v>0</v>
      </c>
      <c r="D34" s="24"/>
      <c r="E34" s="24">
        <v>88938</v>
      </c>
      <c r="F34" s="24"/>
      <c r="G34" s="24">
        <v>-192772</v>
      </c>
      <c r="H34" s="24"/>
      <c r="I34" s="24">
        <f t="shared" si="0"/>
        <v>-103834</v>
      </c>
      <c r="J34" s="24"/>
      <c r="K34" s="29">
        <f>(I34/درآمدها!$F$12)*100</f>
        <v>-1.0578482585627063E-5</v>
      </c>
      <c r="L34" s="24"/>
      <c r="M34" s="24">
        <v>0</v>
      </c>
      <c r="N34" s="24"/>
      <c r="O34" s="24">
        <v>0</v>
      </c>
      <c r="P34" s="24"/>
      <c r="Q34" s="24">
        <v>-192772</v>
      </c>
      <c r="R34" s="24"/>
      <c r="S34" s="24">
        <f t="shared" si="1"/>
        <v>-192772</v>
      </c>
      <c r="U34" s="104">
        <f>(S34/درآمدها!$F$12)*100</f>
        <v>-1.9639378671692316E-5</v>
      </c>
    </row>
    <row r="35" spans="1:21" ht="21.75" customHeight="1" x14ac:dyDescent="0.2">
      <c r="A35" s="18" t="s">
        <v>203</v>
      </c>
      <c r="C35" s="24">
        <v>0</v>
      </c>
      <c r="D35" s="24"/>
      <c r="E35" s="24">
        <v>4400932221</v>
      </c>
      <c r="F35" s="24"/>
      <c r="G35" s="24">
        <v>-5751836730</v>
      </c>
      <c r="H35" s="24"/>
      <c r="I35" s="24">
        <f t="shared" si="0"/>
        <v>-1350904509</v>
      </c>
      <c r="J35" s="24"/>
      <c r="K35" s="29">
        <f>(I35/درآمدها!$F$12)*100</f>
        <v>-0.13762852074755455</v>
      </c>
      <c r="L35" s="24"/>
      <c r="M35" s="24">
        <v>0</v>
      </c>
      <c r="N35" s="24"/>
      <c r="O35" s="24">
        <v>0</v>
      </c>
      <c r="P35" s="24"/>
      <c r="Q35" s="24">
        <v>-5751836730</v>
      </c>
      <c r="R35" s="24"/>
      <c r="S35" s="24">
        <f t="shared" si="1"/>
        <v>-5751836730</v>
      </c>
      <c r="U35" s="104">
        <f>(S35/درآمدها!$F$12)*100</f>
        <v>-0.58599018321238816</v>
      </c>
    </row>
    <row r="36" spans="1:21" ht="21.75" customHeight="1" x14ac:dyDescent="0.2">
      <c r="A36" s="18" t="s">
        <v>199</v>
      </c>
      <c r="C36" s="24">
        <v>0</v>
      </c>
      <c r="D36" s="24"/>
      <c r="E36" s="24">
        <v>6136244960</v>
      </c>
      <c r="F36" s="24"/>
      <c r="G36" s="24">
        <v>-2980321221</v>
      </c>
      <c r="H36" s="24"/>
      <c r="I36" s="24">
        <f t="shared" si="0"/>
        <v>3155923739</v>
      </c>
      <c r="J36" s="24"/>
      <c r="K36" s="29">
        <f>(I36/درآمدها!$F$12)*100</f>
        <v>0.32152170112466577</v>
      </c>
      <c r="L36" s="24"/>
      <c r="M36" s="24">
        <v>0</v>
      </c>
      <c r="N36" s="24"/>
      <c r="O36" s="24">
        <v>0</v>
      </c>
      <c r="P36" s="24"/>
      <c r="Q36" s="24">
        <v>-2980321221</v>
      </c>
      <c r="R36" s="24"/>
      <c r="S36" s="24">
        <f t="shared" si="1"/>
        <v>-2980321221</v>
      </c>
      <c r="U36" s="104">
        <f>(S36/درآمدها!$F$12)*100</f>
        <v>-0.30363152855445508</v>
      </c>
    </row>
    <row r="37" spans="1:21" ht="21.75" customHeight="1" x14ac:dyDescent="0.2">
      <c r="A37" s="18" t="s">
        <v>186</v>
      </c>
      <c r="C37" s="24">
        <v>0</v>
      </c>
      <c r="D37" s="24"/>
      <c r="E37" s="24">
        <v>564611301</v>
      </c>
      <c r="F37" s="24"/>
      <c r="G37" s="24">
        <v>-2334873624</v>
      </c>
      <c r="H37" s="24"/>
      <c r="I37" s="24">
        <f t="shared" si="0"/>
        <v>-1770262323</v>
      </c>
      <c r="J37" s="24"/>
      <c r="K37" s="29">
        <f>(I37/درآمدها!$F$12)*100</f>
        <v>-0.18035218864579244</v>
      </c>
      <c r="L37" s="24"/>
      <c r="M37" s="24">
        <v>0</v>
      </c>
      <c r="N37" s="24"/>
      <c r="O37" s="24">
        <v>0</v>
      </c>
      <c r="P37" s="24"/>
      <c r="Q37" s="24">
        <v>-2334873624</v>
      </c>
      <c r="R37" s="24"/>
      <c r="S37" s="24">
        <f t="shared" si="1"/>
        <v>-2334873624</v>
      </c>
      <c r="U37" s="104">
        <f>(S37/درآمدها!$F$12)*100</f>
        <v>-0.23787410646921001</v>
      </c>
    </row>
    <row r="38" spans="1:21" ht="21.75" customHeight="1" x14ac:dyDescent="0.2">
      <c r="A38" s="18" t="s">
        <v>512</v>
      </c>
      <c r="C38" s="24">
        <v>0</v>
      </c>
      <c r="D38" s="24"/>
      <c r="E38" s="24">
        <v>1</v>
      </c>
      <c r="F38" s="24"/>
      <c r="G38" s="24">
        <v>-200367293</v>
      </c>
      <c r="H38" s="24"/>
      <c r="I38" s="24">
        <f t="shared" si="0"/>
        <v>-200367292</v>
      </c>
      <c r="J38" s="24"/>
      <c r="K38" s="29">
        <f>(I38/درآمدها!$F$12)*100</f>
        <v>-2.0413177852642225E-2</v>
      </c>
      <c r="L38" s="24"/>
      <c r="M38" s="24">
        <v>0</v>
      </c>
      <c r="N38" s="24"/>
      <c r="O38" s="24">
        <v>1</v>
      </c>
      <c r="P38" s="24"/>
      <c r="Q38" s="24">
        <v>-200367293</v>
      </c>
      <c r="R38" s="24"/>
      <c r="S38" s="24">
        <f t="shared" si="1"/>
        <v>-200367292</v>
      </c>
      <c r="U38" s="104">
        <f>(S38/درآمدها!$F$12)*100</f>
        <v>-2.0413177852642225E-2</v>
      </c>
    </row>
    <row r="39" spans="1:21" ht="21.75" customHeight="1" x14ac:dyDescent="0.2">
      <c r="A39" s="18" t="s">
        <v>513</v>
      </c>
      <c r="C39" s="24">
        <v>0</v>
      </c>
      <c r="D39" s="24"/>
      <c r="E39" s="24">
        <v>707138</v>
      </c>
      <c r="F39" s="24"/>
      <c r="G39" s="24">
        <v>0</v>
      </c>
      <c r="H39" s="24"/>
      <c r="I39" s="24">
        <f t="shared" si="0"/>
        <v>707138</v>
      </c>
      <c r="J39" s="24"/>
      <c r="K39" s="29">
        <f>(I39/درآمدها!$F$12)*100</f>
        <v>7.2042365878567243E-5</v>
      </c>
      <c r="L39" s="24"/>
      <c r="M39" s="24">
        <v>0</v>
      </c>
      <c r="N39" s="24"/>
      <c r="O39" s="24">
        <v>0</v>
      </c>
      <c r="P39" s="24"/>
      <c r="Q39" s="24">
        <v>0</v>
      </c>
      <c r="R39" s="24"/>
      <c r="S39" s="24">
        <f t="shared" si="1"/>
        <v>0</v>
      </c>
      <c r="U39" s="104">
        <f>(S39/درآمدها!$F$12)*100</f>
        <v>0</v>
      </c>
    </row>
    <row r="40" spans="1:21" ht="21.75" customHeight="1" x14ac:dyDescent="0.2">
      <c r="A40" s="18" t="s">
        <v>514</v>
      </c>
      <c r="C40" s="24">
        <v>0</v>
      </c>
      <c r="D40" s="24"/>
      <c r="E40" s="24">
        <v>12786600</v>
      </c>
      <c r="F40" s="24"/>
      <c r="G40" s="24">
        <v>0</v>
      </c>
      <c r="H40" s="24"/>
      <c r="I40" s="24">
        <f t="shared" si="0"/>
        <v>12786600</v>
      </c>
      <c r="J40" s="24"/>
      <c r="K40" s="29">
        <f>(I40/درآمدها!$F$12)*100</f>
        <v>1.3026833737444286E-3</v>
      </c>
      <c r="L40" s="24"/>
      <c r="M40" s="24">
        <v>0</v>
      </c>
      <c r="N40" s="24"/>
      <c r="O40" s="24">
        <v>0</v>
      </c>
      <c r="P40" s="24"/>
      <c r="Q40" s="24">
        <v>0</v>
      </c>
      <c r="R40" s="24"/>
      <c r="S40" s="24">
        <f t="shared" si="1"/>
        <v>0</v>
      </c>
      <c r="U40" s="104">
        <f>(S40/درآمدها!$F$12)*100</f>
        <v>0</v>
      </c>
    </row>
    <row r="41" spans="1:21" ht="21.75" customHeight="1" x14ac:dyDescent="0.2">
      <c r="A41" s="18" t="s">
        <v>515</v>
      </c>
      <c r="C41" s="24">
        <v>0</v>
      </c>
      <c r="D41" s="24"/>
      <c r="E41" s="24">
        <v>5313679</v>
      </c>
      <c r="F41" s="24"/>
      <c r="G41" s="24">
        <v>1851305912</v>
      </c>
      <c r="H41" s="24"/>
      <c r="I41" s="24">
        <f t="shared" si="0"/>
        <v>1856619591</v>
      </c>
      <c r="J41" s="24"/>
      <c r="K41" s="29">
        <f>(I41/درآمدها!$F$12)*100</f>
        <v>0.1891501628708086</v>
      </c>
      <c r="L41" s="24"/>
      <c r="M41" s="24">
        <v>0</v>
      </c>
      <c r="N41" s="24"/>
      <c r="O41" s="24">
        <v>0</v>
      </c>
      <c r="P41" s="24"/>
      <c r="Q41" s="24">
        <v>1040852755</v>
      </c>
      <c r="R41" s="24"/>
      <c r="S41" s="24">
        <f t="shared" si="1"/>
        <v>1040852755</v>
      </c>
      <c r="U41" s="104">
        <f>(S41/درآمدها!$F$12)*100</f>
        <v>0.10604082230261237</v>
      </c>
    </row>
    <row r="42" spans="1:21" ht="21.75" customHeight="1" x14ac:dyDescent="0.2">
      <c r="A42" s="18" t="s">
        <v>516</v>
      </c>
      <c r="C42" s="24">
        <v>0</v>
      </c>
      <c r="D42" s="24"/>
      <c r="E42" s="24">
        <v>10346674569</v>
      </c>
      <c r="F42" s="24"/>
      <c r="G42" s="24">
        <v>0</v>
      </c>
      <c r="H42" s="24"/>
      <c r="I42" s="24">
        <f t="shared" si="0"/>
        <v>10346674569</v>
      </c>
      <c r="J42" s="24"/>
      <c r="K42" s="29">
        <f>(I42/درآمدها!$F$12)*100</f>
        <v>1.0541067159824038</v>
      </c>
      <c r="L42" s="24"/>
      <c r="M42" s="24">
        <v>0</v>
      </c>
      <c r="N42" s="24"/>
      <c r="O42" s="24">
        <v>0</v>
      </c>
      <c r="P42" s="24"/>
      <c r="Q42" s="24">
        <v>0</v>
      </c>
      <c r="R42" s="24"/>
      <c r="S42" s="24">
        <f t="shared" si="1"/>
        <v>0</v>
      </c>
      <c r="U42" s="104">
        <f>(S42/درآمدها!$F$12)*100</f>
        <v>0</v>
      </c>
    </row>
    <row r="43" spans="1:21" ht="21.75" customHeight="1" x14ac:dyDescent="0.2">
      <c r="A43" s="18" t="s">
        <v>517</v>
      </c>
      <c r="C43" s="24">
        <v>0</v>
      </c>
      <c r="D43" s="24"/>
      <c r="E43" s="24">
        <v>3582552063</v>
      </c>
      <c r="F43" s="24"/>
      <c r="G43" s="24">
        <v>-5129340084</v>
      </c>
      <c r="H43" s="24"/>
      <c r="I43" s="24">
        <f t="shared" si="0"/>
        <v>-1546788021</v>
      </c>
      <c r="J43" s="24"/>
      <c r="K43" s="29">
        <f>(I43/درآمدها!$F$12)*100</f>
        <v>-0.15758489650601004</v>
      </c>
      <c r="L43" s="24"/>
      <c r="M43" s="24">
        <v>0</v>
      </c>
      <c r="N43" s="24"/>
      <c r="O43" s="24">
        <v>0</v>
      </c>
      <c r="P43" s="24"/>
      <c r="Q43" s="24">
        <v>-5420486553</v>
      </c>
      <c r="R43" s="24"/>
      <c r="S43" s="24">
        <f t="shared" si="1"/>
        <v>-5420486553</v>
      </c>
      <c r="U43" s="104">
        <f>(S43/درآمدها!$F$12)*100</f>
        <v>-0.55223262714078403</v>
      </c>
    </row>
    <row r="44" spans="1:21" ht="21.75" customHeight="1" x14ac:dyDescent="0.2">
      <c r="A44" s="18" t="s">
        <v>23</v>
      </c>
      <c r="C44" s="24">
        <v>0</v>
      </c>
      <c r="D44" s="24"/>
      <c r="E44" s="24">
        <v>-254833621</v>
      </c>
      <c r="F44" s="24"/>
      <c r="G44" s="24">
        <v>4844349650</v>
      </c>
      <c r="H44" s="24"/>
      <c r="I44" s="24">
        <f t="shared" si="0"/>
        <v>4589516029</v>
      </c>
      <c r="J44" s="24"/>
      <c r="K44" s="29">
        <f>(I44/درآمدها!$F$12)*100</f>
        <v>0.46757435319098534</v>
      </c>
      <c r="L44" s="24"/>
      <c r="M44" s="24">
        <v>0</v>
      </c>
      <c r="N44" s="24"/>
      <c r="O44" s="24">
        <v>-1</v>
      </c>
      <c r="P44" s="24"/>
      <c r="Q44" s="24">
        <v>4844349650</v>
      </c>
      <c r="R44" s="24"/>
      <c r="S44" s="24">
        <f t="shared" si="1"/>
        <v>4844349649</v>
      </c>
      <c r="U44" s="104">
        <f>(S44/درآمدها!$F$12)*100</f>
        <v>0.4935364947958768</v>
      </c>
    </row>
    <row r="45" spans="1:21" ht="21.75" customHeight="1" x14ac:dyDescent="0.2">
      <c r="A45" s="18" t="s">
        <v>207</v>
      </c>
      <c r="C45" s="24">
        <v>0</v>
      </c>
      <c r="D45" s="24"/>
      <c r="E45" s="24">
        <v>-6026265</v>
      </c>
      <c r="F45" s="24"/>
      <c r="G45" s="24">
        <v>-4063073773</v>
      </c>
      <c r="H45" s="24"/>
      <c r="I45" s="24">
        <f t="shared" si="0"/>
        <v>-4069100038</v>
      </c>
      <c r="J45" s="24"/>
      <c r="K45" s="29">
        <f>(I45/درآمدها!$F$12)*100</f>
        <v>-0.41455500020376196</v>
      </c>
      <c r="L45" s="24"/>
      <c r="M45" s="24">
        <v>0</v>
      </c>
      <c r="N45" s="24"/>
      <c r="O45" s="24">
        <v>0</v>
      </c>
      <c r="P45" s="24"/>
      <c r="Q45" s="24">
        <v>-4063073773</v>
      </c>
      <c r="R45" s="24"/>
      <c r="S45" s="24">
        <f t="shared" si="1"/>
        <v>-4063073773</v>
      </c>
      <c r="U45" s="104">
        <f>(S45/درآمدها!$F$12)*100</f>
        <v>-0.41394105159965472</v>
      </c>
    </row>
    <row r="46" spans="1:21" ht="21.75" customHeight="1" x14ac:dyDescent="0.2">
      <c r="A46" s="18" t="s">
        <v>24</v>
      </c>
      <c r="C46" s="24">
        <v>0</v>
      </c>
      <c r="D46" s="24"/>
      <c r="E46" s="24">
        <v>5145168392</v>
      </c>
      <c r="F46" s="24"/>
      <c r="G46" s="24">
        <v>0</v>
      </c>
      <c r="H46" s="24"/>
      <c r="I46" s="24">
        <f t="shared" si="0"/>
        <v>5145168392</v>
      </c>
      <c r="J46" s="24"/>
      <c r="K46" s="29">
        <f>(I46/درآمدها!$F$12)*100</f>
        <v>0.52418354522498223</v>
      </c>
      <c r="L46" s="24"/>
      <c r="M46" s="24">
        <v>0</v>
      </c>
      <c r="N46" s="24"/>
      <c r="O46" s="24">
        <v>4976737943</v>
      </c>
      <c r="P46" s="24"/>
      <c r="Q46" s="24">
        <v>0</v>
      </c>
      <c r="R46" s="24"/>
      <c r="S46" s="24">
        <f t="shared" si="1"/>
        <v>4976737943</v>
      </c>
      <c r="U46" s="104">
        <f>(S46/درآمدها!$F$12)*100</f>
        <v>0.50702405438733888</v>
      </c>
    </row>
    <row r="47" spans="1:21" ht="21.75" customHeight="1" x14ac:dyDescent="0.2">
      <c r="A47" s="18" t="s">
        <v>25</v>
      </c>
      <c r="C47" s="24">
        <v>0</v>
      </c>
      <c r="D47" s="24"/>
      <c r="E47" s="24">
        <v>10529288</v>
      </c>
      <c r="F47" s="24"/>
      <c r="G47" s="24">
        <v>0</v>
      </c>
      <c r="H47" s="24"/>
      <c r="I47" s="24">
        <f t="shared" si="0"/>
        <v>10529288</v>
      </c>
      <c r="J47" s="24"/>
      <c r="K47" s="29">
        <f>(I47/درآمدها!$F$12)*100</f>
        <v>1.0727111519064276E-3</v>
      </c>
      <c r="L47" s="24"/>
      <c r="M47" s="24">
        <v>0</v>
      </c>
      <c r="N47" s="24"/>
      <c r="O47" s="24">
        <v>9918494</v>
      </c>
      <c r="P47" s="24"/>
      <c r="Q47" s="24">
        <v>0</v>
      </c>
      <c r="R47" s="24"/>
      <c r="S47" s="24">
        <f t="shared" si="1"/>
        <v>9918494</v>
      </c>
      <c r="U47" s="104">
        <f>(S47/درآمدها!$F$12)*100</f>
        <v>1.0104841964544032E-3</v>
      </c>
    </row>
    <row r="48" spans="1:21" ht="21.75" customHeight="1" x14ac:dyDescent="0.2">
      <c r="A48" s="18" t="s">
        <v>26</v>
      </c>
      <c r="C48" s="24">
        <v>0</v>
      </c>
      <c r="D48" s="24"/>
      <c r="E48" s="24">
        <v>196233457</v>
      </c>
      <c r="F48" s="24"/>
      <c r="G48" s="24">
        <v>0</v>
      </c>
      <c r="H48" s="24"/>
      <c r="I48" s="24">
        <f t="shared" si="0"/>
        <v>196233457</v>
      </c>
      <c r="J48" s="24"/>
      <c r="K48" s="29">
        <f>(I48/درآمدها!$F$12)*100</f>
        <v>1.9992027732649201E-2</v>
      </c>
      <c r="L48" s="24"/>
      <c r="M48" s="24">
        <v>0</v>
      </c>
      <c r="N48" s="24"/>
      <c r="O48" s="24">
        <v>185532904</v>
      </c>
      <c r="P48" s="24"/>
      <c r="Q48" s="24">
        <v>0</v>
      </c>
      <c r="R48" s="24"/>
      <c r="S48" s="24">
        <f t="shared" si="1"/>
        <v>185532904</v>
      </c>
      <c r="U48" s="104">
        <f>(S48/درآمدها!$F$12)*100</f>
        <v>1.8901868309270736E-2</v>
      </c>
    </row>
    <row r="49" spans="1:21" ht="21.75" customHeight="1" x14ac:dyDescent="0.2">
      <c r="A49" s="18" t="s">
        <v>214</v>
      </c>
      <c r="C49" s="24">
        <v>0</v>
      </c>
      <c r="D49" s="24"/>
      <c r="E49" s="24">
        <v>-3277623150</v>
      </c>
      <c r="F49" s="24"/>
      <c r="G49" s="24">
        <v>0</v>
      </c>
      <c r="H49" s="24"/>
      <c r="I49" s="24">
        <f t="shared" si="0"/>
        <v>-3277623150</v>
      </c>
      <c r="J49" s="24"/>
      <c r="K49" s="29">
        <f>(I49/درآمدها!$F$12)*100</f>
        <v>-0.33392029021826303</v>
      </c>
      <c r="L49" s="24"/>
      <c r="M49" s="24">
        <v>0</v>
      </c>
      <c r="N49" s="24"/>
      <c r="O49" s="24">
        <v>-3233828220</v>
      </c>
      <c r="P49" s="24"/>
      <c r="Q49" s="24">
        <v>0</v>
      </c>
      <c r="R49" s="24"/>
      <c r="S49" s="24">
        <f t="shared" si="1"/>
        <v>-3233828220</v>
      </c>
      <c r="U49" s="104">
        <f>(S49/درآمدها!$F$12)*100</f>
        <v>-0.32945851561318412</v>
      </c>
    </row>
    <row r="50" spans="1:21" ht="21.75" customHeight="1" x14ac:dyDescent="0.2">
      <c r="A50" s="18" t="s">
        <v>75</v>
      </c>
      <c r="C50" s="24">
        <v>0</v>
      </c>
      <c r="D50" s="24"/>
      <c r="E50" s="24">
        <v>5210536545</v>
      </c>
      <c r="F50" s="24"/>
      <c r="G50" s="24">
        <v>0</v>
      </c>
      <c r="H50" s="24"/>
      <c r="I50" s="24">
        <f t="shared" si="0"/>
        <v>5210536545</v>
      </c>
      <c r="J50" s="24"/>
      <c r="K50" s="29">
        <f>(I50/درآمدها!$F$12)*100</f>
        <v>0.53084317374902157</v>
      </c>
      <c r="L50" s="24"/>
      <c r="M50" s="24">
        <v>0</v>
      </c>
      <c r="N50" s="24"/>
      <c r="O50" s="24">
        <v>5210536545</v>
      </c>
      <c r="P50" s="24"/>
      <c r="Q50" s="24">
        <v>0</v>
      </c>
      <c r="R50" s="24"/>
      <c r="S50" s="24">
        <f t="shared" si="1"/>
        <v>5210536545</v>
      </c>
      <c r="U50" s="104">
        <f>(S50/درآمدها!$F$12)*100</f>
        <v>0.53084317374902157</v>
      </c>
    </row>
    <row r="51" spans="1:21" ht="21.75" customHeight="1" x14ac:dyDescent="0.2">
      <c r="A51" s="18" t="s">
        <v>76</v>
      </c>
      <c r="C51" s="24">
        <v>0</v>
      </c>
      <c r="D51" s="24"/>
      <c r="E51" s="24">
        <v>5601114289</v>
      </c>
      <c r="F51" s="24"/>
      <c r="G51" s="24">
        <v>277801503</v>
      </c>
      <c r="H51" s="24"/>
      <c r="I51" s="24">
        <f t="shared" si="0"/>
        <v>5878915792</v>
      </c>
      <c r="J51" s="24"/>
      <c r="K51" s="29">
        <f>(I51/درآمدها!$F$12)*100</f>
        <v>0.59893684465627761</v>
      </c>
      <c r="L51" s="24"/>
      <c r="M51" s="24">
        <v>0</v>
      </c>
      <c r="N51" s="24"/>
      <c r="O51" s="24">
        <v>5601114289</v>
      </c>
      <c r="P51" s="24"/>
      <c r="Q51" s="24">
        <v>277801503</v>
      </c>
      <c r="R51" s="24"/>
      <c r="S51" s="24">
        <f t="shared" si="1"/>
        <v>5878915792</v>
      </c>
      <c r="U51" s="104">
        <f>(S51/درآمدها!$F$12)*100</f>
        <v>0.59893684465627761</v>
      </c>
    </row>
    <row r="52" spans="1:21" ht="21.75" customHeight="1" x14ac:dyDescent="0.2">
      <c r="A52" s="18" t="s">
        <v>77</v>
      </c>
      <c r="C52" s="24">
        <v>0</v>
      </c>
      <c r="D52" s="24"/>
      <c r="E52" s="24">
        <v>1213971784</v>
      </c>
      <c r="F52" s="24"/>
      <c r="G52" s="24">
        <v>1350630</v>
      </c>
      <c r="H52" s="24"/>
      <c r="I52" s="24">
        <f t="shared" si="0"/>
        <v>1215322414</v>
      </c>
      <c r="J52" s="24"/>
      <c r="K52" s="29">
        <f>(I52/درآمدها!$F$12)*100</f>
        <v>0.1238155805653374</v>
      </c>
      <c r="L52" s="24"/>
      <c r="M52" s="24">
        <v>0</v>
      </c>
      <c r="N52" s="24"/>
      <c r="O52" s="24">
        <v>1213971784</v>
      </c>
      <c r="P52" s="24"/>
      <c r="Q52" s="24">
        <v>1350630</v>
      </c>
      <c r="R52" s="24"/>
      <c r="S52" s="24">
        <f t="shared" si="1"/>
        <v>1215322414</v>
      </c>
      <c r="U52" s="104">
        <f>(S52/درآمدها!$F$12)*100</f>
        <v>0.1238155805653374</v>
      </c>
    </row>
    <row r="53" spans="1:21" ht="21.75" customHeight="1" x14ac:dyDescent="0.2">
      <c r="A53" s="18" t="s">
        <v>28</v>
      </c>
      <c r="C53" s="24">
        <v>0</v>
      </c>
      <c r="D53" s="24"/>
      <c r="E53" s="24">
        <v>4589908543</v>
      </c>
      <c r="F53" s="24"/>
      <c r="G53" s="24">
        <v>0</v>
      </c>
      <c r="H53" s="24"/>
      <c r="I53" s="24">
        <f t="shared" si="0"/>
        <v>4589908543</v>
      </c>
      <c r="J53" s="24"/>
      <c r="K53" s="29">
        <f>(I53/درآمدها!$F$12)*100</f>
        <v>0.46761434204351554</v>
      </c>
      <c r="L53" s="24"/>
      <c r="M53" s="24">
        <v>0</v>
      </c>
      <c r="N53" s="24"/>
      <c r="O53" s="24">
        <v>6356245558</v>
      </c>
      <c r="P53" s="24"/>
      <c r="Q53" s="24">
        <v>53403975</v>
      </c>
      <c r="R53" s="24"/>
      <c r="S53" s="24">
        <f t="shared" si="1"/>
        <v>6409649533</v>
      </c>
      <c r="U53" s="104">
        <f>(S53/درآمدها!$F$12)*100</f>
        <v>0.6530073575593075</v>
      </c>
    </row>
    <row r="54" spans="1:21" ht="21.75" customHeight="1" x14ac:dyDescent="0.2">
      <c r="A54" s="18" t="s">
        <v>518</v>
      </c>
      <c r="C54" s="24">
        <v>0</v>
      </c>
      <c r="D54" s="24"/>
      <c r="E54" s="24">
        <v>-13213300699</v>
      </c>
      <c r="F54" s="24"/>
      <c r="G54" s="24">
        <v>0</v>
      </c>
      <c r="H54" s="24"/>
      <c r="I54" s="24">
        <f t="shared" si="0"/>
        <v>-13213300699</v>
      </c>
      <c r="J54" s="24"/>
      <c r="K54" s="29">
        <f>(I54/درآمدها!$F$12)*100</f>
        <v>-1.3461551259031281</v>
      </c>
      <c r="L54" s="24"/>
      <c r="M54" s="24">
        <v>0</v>
      </c>
      <c r="N54" s="24"/>
      <c r="O54" s="24">
        <v>-17695870782</v>
      </c>
      <c r="P54" s="24"/>
      <c r="Q54" s="24">
        <v>0</v>
      </c>
      <c r="R54" s="24"/>
      <c r="S54" s="24">
        <f t="shared" si="1"/>
        <v>-17695870782</v>
      </c>
      <c r="U54" s="104">
        <f>(S54/درآمدها!$F$12)*100</f>
        <v>-1.8028339552063271</v>
      </c>
    </row>
    <row r="55" spans="1:21" ht="21.75" customHeight="1" x14ac:dyDescent="0.2">
      <c r="A55" s="18" t="s">
        <v>519</v>
      </c>
      <c r="C55" s="24">
        <v>0</v>
      </c>
      <c r="D55" s="24"/>
      <c r="E55" s="24">
        <v>-1253829056</v>
      </c>
      <c r="F55" s="24"/>
      <c r="G55" s="24">
        <v>0</v>
      </c>
      <c r="H55" s="24"/>
      <c r="I55" s="24">
        <f t="shared" si="0"/>
        <v>-1253829056</v>
      </c>
      <c r="J55" s="24"/>
      <c r="K55" s="29">
        <f>(I55/درآمدها!$F$12)*100</f>
        <v>-0.12773859077228289</v>
      </c>
      <c r="L55" s="24"/>
      <c r="M55" s="24">
        <v>0</v>
      </c>
      <c r="N55" s="24"/>
      <c r="O55" s="24">
        <v>-1911534482</v>
      </c>
      <c r="P55" s="24"/>
      <c r="Q55" s="24">
        <v>0</v>
      </c>
      <c r="R55" s="24"/>
      <c r="S55" s="24">
        <f t="shared" si="1"/>
        <v>-1911534482</v>
      </c>
      <c r="U55" s="104">
        <f>(S55/درآمدها!$F$12)*100</f>
        <v>-0.19474482568005325</v>
      </c>
    </row>
    <row r="56" spans="1:21" ht="21.75" customHeight="1" x14ac:dyDescent="0.2">
      <c r="A56" s="18" t="s">
        <v>161</v>
      </c>
      <c r="C56" s="24">
        <v>0</v>
      </c>
      <c r="D56" s="24"/>
      <c r="E56" s="24">
        <v>-42025176</v>
      </c>
      <c r="F56" s="24"/>
      <c r="G56" s="24">
        <v>0</v>
      </c>
      <c r="H56" s="24"/>
      <c r="I56" s="24">
        <f t="shared" si="0"/>
        <v>-42025176</v>
      </c>
      <c r="J56" s="24"/>
      <c r="K56" s="29">
        <f>(I56/درآمدها!$F$12)*100</f>
        <v>-4.2814742037667088E-3</v>
      </c>
      <c r="L56" s="24"/>
      <c r="M56" s="24">
        <v>0</v>
      </c>
      <c r="N56" s="24"/>
      <c r="O56" s="24">
        <v>-88042174</v>
      </c>
      <c r="P56" s="24"/>
      <c r="Q56" s="24">
        <v>0</v>
      </c>
      <c r="R56" s="24"/>
      <c r="S56" s="24">
        <f t="shared" si="1"/>
        <v>-88042174</v>
      </c>
      <c r="U56" s="104">
        <f>(S56/درآمدها!$F$12)*100</f>
        <v>-8.9696304145053425E-3</v>
      </c>
    </row>
    <row r="57" spans="1:21" ht="21.75" customHeight="1" x14ac:dyDescent="0.2">
      <c r="A57" s="18" t="s">
        <v>154</v>
      </c>
      <c r="C57" s="24">
        <v>0</v>
      </c>
      <c r="D57" s="24"/>
      <c r="E57" s="24">
        <v>8231788624</v>
      </c>
      <c r="F57" s="24"/>
      <c r="G57" s="24">
        <v>-23695603512</v>
      </c>
      <c r="H57" s="24"/>
      <c r="I57" s="24">
        <f t="shared" si="0"/>
        <v>-15463814888</v>
      </c>
      <c r="J57" s="24"/>
      <c r="K57" s="29">
        <f>(I57/درآمدها!$F$12)*100</f>
        <v>-1.5754347949618479</v>
      </c>
      <c r="L57" s="24"/>
      <c r="M57" s="24">
        <v>0</v>
      </c>
      <c r="N57" s="24"/>
      <c r="O57" s="24">
        <v>-11835125474</v>
      </c>
      <c r="P57" s="24"/>
      <c r="Q57" s="24">
        <v>-33512205557</v>
      </c>
      <c r="R57" s="24"/>
      <c r="S57" s="24">
        <f t="shared" si="1"/>
        <v>-45347331031</v>
      </c>
      <c r="U57" s="104">
        <f>(S57/درآمدها!$F$12)*100</f>
        <v>-4.6199313482683833</v>
      </c>
    </row>
    <row r="58" spans="1:21" ht="21.75" customHeight="1" x14ac:dyDescent="0.2">
      <c r="A58" s="18" t="s">
        <v>97</v>
      </c>
      <c r="C58" s="24">
        <v>0</v>
      </c>
      <c r="D58" s="24"/>
      <c r="E58" s="24">
        <v>-9244151224</v>
      </c>
      <c r="F58" s="24"/>
      <c r="G58" s="24">
        <v>-6315032252</v>
      </c>
      <c r="H58" s="24"/>
      <c r="I58" s="24">
        <f t="shared" si="0"/>
        <v>-15559183476</v>
      </c>
      <c r="J58" s="24"/>
      <c r="K58" s="29">
        <f>(I58/درآمدها!$F$12)*100</f>
        <v>-1.5851508315912164</v>
      </c>
      <c r="L58" s="24"/>
      <c r="M58" s="24">
        <v>0</v>
      </c>
      <c r="N58" s="24"/>
      <c r="O58" s="24">
        <v>-16875520549</v>
      </c>
      <c r="P58" s="24"/>
      <c r="Q58" s="24">
        <v>-3221566125</v>
      </c>
      <c r="R58" s="24"/>
      <c r="S58" s="24">
        <f t="shared" si="1"/>
        <v>-20097086674</v>
      </c>
      <c r="U58" s="104">
        <f>(S58/درآمدها!$F$12)*100</f>
        <v>-2.0474669318599563</v>
      </c>
    </row>
    <row r="59" spans="1:21" ht="21.75" customHeight="1" x14ac:dyDescent="0.2">
      <c r="A59" s="18" t="s">
        <v>73</v>
      </c>
      <c r="C59" s="24">
        <v>0</v>
      </c>
      <c r="D59" s="24"/>
      <c r="E59" s="24">
        <v>30832894</v>
      </c>
      <c r="F59" s="24"/>
      <c r="G59" s="24">
        <v>469842918</v>
      </c>
      <c r="H59" s="24"/>
      <c r="I59" s="24">
        <f t="shared" si="0"/>
        <v>500675812</v>
      </c>
      <c r="J59" s="24"/>
      <c r="K59" s="29">
        <f>(I59/درآمدها!$F$12)*100</f>
        <v>5.1008247378379813E-2</v>
      </c>
      <c r="L59" s="24"/>
      <c r="M59" s="24">
        <v>0</v>
      </c>
      <c r="N59" s="24"/>
      <c r="O59" s="24">
        <v>30832894</v>
      </c>
      <c r="P59" s="24"/>
      <c r="Q59" s="24">
        <v>469842918</v>
      </c>
      <c r="R59" s="24"/>
      <c r="S59" s="24">
        <f t="shared" si="1"/>
        <v>500675812</v>
      </c>
      <c r="U59" s="104">
        <f>(S59/درآمدها!$F$12)*100</f>
        <v>5.1008247378379813E-2</v>
      </c>
    </row>
    <row r="60" spans="1:21" ht="21.75" customHeight="1" x14ac:dyDescent="0.2">
      <c r="A60" s="18" t="s">
        <v>79</v>
      </c>
      <c r="C60" s="24">
        <v>0</v>
      </c>
      <c r="D60" s="24"/>
      <c r="E60" s="24">
        <v>-916140403</v>
      </c>
      <c r="F60" s="24"/>
      <c r="G60" s="24">
        <v>0</v>
      </c>
      <c r="H60" s="24"/>
      <c r="I60" s="24">
        <f t="shared" si="0"/>
        <v>-916140403</v>
      </c>
      <c r="J60" s="24"/>
      <c r="K60" s="29">
        <f>(I60/درآمدها!$F$12)*100</f>
        <v>-9.3335278416750392E-2</v>
      </c>
      <c r="L60" s="24"/>
      <c r="M60" s="24">
        <v>0</v>
      </c>
      <c r="N60" s="24"/>
      <c r="O60" s="24">
        <v>-916140403</v>
      </c>
      <c r="P60" s="24"/>
      <c r="Q60" s="24">
        <v>0</v>
      </c>
      <c r="R60" s="24"/>
      <c r="S60" s="24">
        <f t="shared" si="1"/>
        <v>-916140403</v>
      </c>
      <c r="U60" s="104">
        <f>(S60/درآمدها!$F$12)*100</f>
        <v>-9.3335278416750392E-2</v>
      </c>
    </row>
    <row r="61" spans="1:21" ht="21.75" customHeight="1" x14ac:dyDescent="0.2">
      <c r="A61" s="18" t="s">
        <v>108</v>
      </c>
      <c r="C61" s="24">
        <v>0</v>
      </c>
      <c r="D61" s="24"/>
      <c r="E61" s="24">
        <v>163354983</v>
      </c>
      <c r="F61" s="24"/>
      <c r="G61" s="24">
        <v>-274261534</v>
      </c>
      <c r="H61" s="24"/>
      <c r="I61" s="24">
        <f t="shared" si="0"/>
        <v>-110906551</v>
      </c>
      <c r="J61" s="24"/>
      <c r="K61" s="29">
        <f>(I61/درآمدها!$F$12)*100</f>
        <v>-1.1299025544479263E-2</v>
      </c>
      <c r="L61" s="24"/>
      <c r="M61" s="24">
        <v>0</v>
      </c>
      <c r="N61" s="24"/>
      <c r="O61" s="24">
        <v>1</v>
      </c>
      <c r="P61" s="24"/>
      <c r="Q61" s="24">
        <v>-274261534</v>
      </c>
      <c r="R61" s="24"/>
      <c r="S61" s="24">
        <f t="shared" si="1"/>
        <v>-274261533</v>
      </c>
      <c r="U61" s="104">
        <f>(S61/درآمدها!$F$12)*100</f>
        <v>-2.7941433930580368E-2</v>
      </c>
    </row>
    <row r="62" spans="1:21" ht="21.75" customHeight="1" x14ac:dyDescent="0.2">
      <c r="A62" s="18" t="s">
        <v>85</v>
      </c>
      <c r="C62" s="24">
        <v>0</v>
      </c>
      <c r="D62" s="24"/>
      <c r="E62" s="24">
        <v>753123252</v>
      </c>
      <c r="F62" s="24"/>
      <c r="G62" s="24">
        <v>0</v>
      </c>
      <c r="H62" s="24"/>
      <c r="I62" s="24">
        <f t="shared" si="0"/>
        <v>753123252</v>
      </c>
      <c r="J62" s="24"/>
      <c r="K62" s="29">
        <f>(I62/درآمدها!$F$12)*100</f>
        <v>7.6727287845145362E-2</v>
      </c>
      <c r="L62" s="24"/>
      <c r="M62" s="24">
        <v>0</v>
      </c>
      <c r="N62" s="24"/>
      <c r="O62" s="24">
        <v>313896491</v>
      </c>
      <c r="P62" s="24"/>
      <c r="Q62" s="24">
        <v>0</v>
      </c>
      <c r="R62" s="24"/>
      <c r="S62" s="24">
        <f t="shared" si="1"/>
        <v>313896491</v>
      </c>
      <c r="U62" s="104">
        <f>(S62/درآمدها!$F$12)*100</f>
        <v>3.1979395609655237E-2</v>
      </c>
    </row>
    <row r="63" spans="1:21" ht="21.75" customHeight="1" x14ac:dyDescent="0.2">
      <c r="A63" s="18" t="s">
        <v>216</v>
      </c>
      <c r="C63" s="24">
        <v>0</v>
      </c>
      <c r="D63" s="24"/>
      <c r="E63" s="24">
        <v>-26144552798</v>
      </c>
      <c r="F63" s="24"/>
      <c r="G63" s="24">
        <v>-6851150731</v>
      </c>
      <c r="H63" s="24"/>
      <c r="I63" s="24">
        <f t="shared" si="0"/>
        <v>-32995703529</v>
      </c>
      <c r="J63" s="24"/>
      <c r="K63" s="29">
        <f>(I63/درآمدها!$F$12)*100</f>
        <v>-3.3615624475801757</v>
      </c>
      <c r="L63" s="24"/>
      <c r="M63" s="24">
        <v>0</v>
      </c>
      <c r="N63" s="24"/>
      <c r="O63" s="24">
        <v>-46940335305</v>
      </c>
      <c r="P63" s="24"/>
      <c r="Q63" s="24">
        <v>-9210913024</v>
      </c>
      <c r="R63" s="24"/>
      <c r="S63" s="24">
        <f t="shared" si="1"/>
        <v>-56151248329</v>
      </c>
      <c r="U63" s="104">
        <f>(S63/درآمدها!$F$12)*100</f>
        <v>-5.7206214015596748</v>
      </c>
    </row>
    <row r="64" spans="1:21" ht="21.75" customHeight="1" x14ac:dyDescent="0.2">
      <c r="A64" s="18" t="s">
        <v>165</v>
      </c>
      <c r="C64" s="24">
        <v>0</v>
      </c>
      <c r="D64" s="24"/>
      <c r="E64" s="24">
        <v>-2710624766</v>
      </c>
      <c r="F64" s="24"/>
      <c r="G64" s="24">
        <v>-2352290191</v>
      </c>
      <c r="H64" s="24"/>
      <c r="I64" s="24">
        <f t="shared" si="0"/>
        <v>-5062914957</v>
      </c>
      <c r="J64" s="24"/>
      <c r="K64" s="29">
        <f>(I64/درآمدها!$F$12)*100</f>
        <v>-0.51580366455241333</v>
      </c>
      <c r="L64" s="24"/>
      <c r="M64" s="24">
        <v>0</v>
      </c>
      <c r="N64" s="24"/>
      <c r="O64" s="24">
        <v>-2726940729</v>
      </c>
      <c r="P64" s="24"/>
      <c r="Q64" s="24">
        <v>-2352290191</v>
      </c>
      <c r="R64" s="24"/>
      <c r="S64" s="24">
        <f t="shared" si="1"/>
        <v>-5079230920</v>
      </c>
      <c r="U64" s="104">
        <f>(S64/درآمدها!$F$12)*100</f>
        <v>-0.51746591516842777</v>
      </c>
    </row>
    <row r="65" spans="1:21" ht="21.75" customHeight="1" x14ac:dyDescent="0.2">
      <c r="A65" s="18" t="s">
        <v>190</v>
      </c>
      <c r="C65" s="24">
        <v>0</v>
      </c>
      <c r="D65" s="24"/>
      <c r="E65" s="24">
        <v>-2310249723</v>
      </c>
      <c r="F65" s="24"/>
      <c r="G65" s="24">
        <v>0</v>
      </c>
      <c r="H65" s="24"/>
      <c r="I65" s="24">
        <f t="shared" si="0"/>
        <v>-2310249723</v>
      </c>
      <c r="J65" s="24"/>
      <c r="K65" s="29">
        <f>(I65/درآمدها!$F$12)*100</f>
        <v>-0.23536545315797569</v>
      </c>
      <c r="L65" s="24"/>
      <c r="M65" s="24">
        <v>0</v>
      </c>
      <c r="N65" s="24"/>
      <c r="O65" s="24">
        <v>-2309775622</v>
      </c>
      <c r="P65" s="24"/>
      <c r="Q65" s="24">
        <v>0</v>
      </c>
      <c r="R65" s="24"/>
      <c r="S65" s="24">
        <f t="shared" si="1"/>
        <v>-2309775622</v>
      </c>
      <c r="U65" s="104">
        <f>(S65/درآمدها!$F$12)*100</f>
        <v>-0.23531715232036635</v>
      </c>
    </row>
    <row r="66" spans="1:21" ht="21.75" customHeight="1" x14ac:dyDescent="0.2">
      <c r="A66" s="18" t="s">
        <v>253</v>
      </c>
      <c r="C66" s="24">
        <v>0</v>
      </c>
      <c r="D66" s="24"/>
      <c r="E66" s="24">
        <v>1160985467</v>
      </c>
      <c r="F66" s="24"/>
      <c r="G66" s="24">
        <v>-18147799</v>
      </c>
      <c r="H66" s="24"/>
      <c r="I66" s="24">
        <f t="shared" si="0"/>
        <v>1142837668</v>
      </c>
      <c r="J66" s="24"/>
      <c r="K66" s="29">
        <f>(I66/درآمدها!$F$12)*100</f>
        <v>0.11643092213664737</v>
      </c>
      <c r="L66" s="24"/>
      <c r="M66" s="24">
        <v>0</v>
      </c>
      <c r="N66" s="24"/>
      <c r="O66" s="24">
        <v>1160985467</v>
      </c>
      <c r="P66" s="24"/>
      <c r="Q66" s="24">
        <v>-18147799</v>
      </c>
      <c r="R66" s="24"/>
      <c r="S66" s="24">
        <f t="shared" si="1"/>
        <v>1142837668</v>
      </c>
      <c r="U66" s="104">
        <f>(S66/درآمدها!$F$12)*100</f>
        <v>0.11643092213664737</v>
      </c>
    </row>
    <row r="67" spans="1:21" ht="21.75" customHeight="1" x14ac:dyDescent="0.2">
      <c r="A67" s="18" t="s">
        <v>239</v>
      </c>
      <c r="C67" s="24">
        <v>0</v>
      </c>
      <c r="D67" s="24"/>
      <c r="E67" s="24">
        <v>1234779583</v>
      </c>
      <c r="F67" s="24"/>
      <c r="G67" s="24">
        <v>-6718993</v>
      </c>
      <c r="H67" s="24"/>
      <c r="I67" s="24">
        <f t="shared" si="0"/>
        <v>1228060590</v>
      </c>
      <c r="J67" s="24"/>
      <c r="K67" s="29">
        <f>(I67/درآمدها!$F$12)*100</f>
        <v>0.12511333056041274</v>
      </c>
      <c r="L67" s="24"/>
      <c r="M67" s="24">
        <v>0</v>
      </c>
      <c r="N67" s="24"/>
      <c r="O67" s="24">
        <v>1234779583</v>
      </c>
      <c r="P67" s="24"/>
      <c r="Q67" s="24">
        <v>-6718993</v>
      </c>
      <c r="R67" s="24"/>
      <c r="S67" s="24">
        <f t="shared" si="1"/>
        <v>1228060590</v>
      </c>
      <c r="U67" s="104">
        <f>(S67/درآمدها!$F$12)*100</f>
        <v>0.12511333056041274</v>
      </c>
    </row>
    <row r="68" spans="1:21" ht="21.75" customHeight="1" x14ac:dyDescent="0.2">
      <c r="A68" s="18" t="s">
        <v>35</v>
      </c>
      <c r="C68" s="24">
        <v>0</v>
      </c>
      <c r="D68" s="24"/>
      <c r="E68" s="24">
        <v>-2995759410</v>
      </c>
      <c r="F68" s="24"/>
      <c r="G68" s="24">
        <v>3897045436</v>
      </c>
      <c r="H68" s="24"/>
      <c r="I68" s="24">
        <f t="shared" si="0"/>
        <v>901286026</v>
      </c>
      <c r="J68" s="24"/>
      <c r="K68" s="29">
        <f>(I68/درآمدها!$F$12)*100</f>
        <v>9.1821932418186911E-2</v>
      </c>
      <c r="L68" s="24"/>
      <c r="M68" s="24">
        <v>0</v>
      </c>
      <c r="N68" s="24"/>
      <c r="O68" s="24">
        <v>-2</v>
      </c>
      <c r="P68" s="24"/>
      <c r="Q68" s="24">
        <v>3897794496</v>
      </c>
      <c r="R68" s="24"/>
      <c r="S68" s="24">
        <f t="shared" si="1"/>
        <v>3897794494</v>
      </c>
      <c r="U68" s="104">
        <f>(S68/درآمدها!$F$12)*100</f>
        <v>0.39710259815794491</v>
      </c>
    </row>
    <row r="69" spans="1:21" ht="21.75" customHeight="1" x14ac:dyDescent="0.2">
      <c r="A69" s="18" t="s">
        <v>133</v>
      </c>
      <c r="C69" s="24">
        <v>0</v>
      </c>
      <c r="D69" s="24"/>
      <c r="E69" s="24">
        <v>6689645942</v>
      </c>
      <c r="F69" s="24"/>
      <c r="G69" s="24">
        <v>-31220689478</v>
      </c>
      <c r="H69" s="24"/>
      <c r="I69" s="24">
        <f t="shared" si="0"/>
        <v>-24531043536</v>
      </c>
      <c r="J69" s="24"/>
      <c r="K69" s="29">
        <f>(I69/درآمدها!$F$12)*100</f>
        <v>-2.4991931048869862</v>
      </c>
      <c r="L69" s="24"/>
      <c r="M69" s="24">
        <v>0</v>
      </c>
      <c r="N69" s="24"/>
      <c r="O69" s="24">
        <v>0</v>
      </c>
      <c r="P69" s="24"/>
      <c r="Q69" s="24">
        <v>-30701191335</v>
      </c>
      <c r="R69" s="24"/>
      <c r="S69" s="24">
        <f t="shared" si="1"/>
        <v>-30701191335</v>
      </c>
      <c r="U69" s="104">
        <f>(S69/درآمدها!$F$12)*100</f>
        <v>-3.1278003148805014</v>
      </c>
    </row>
    <row r="70" spans="1:21" ht="21.75" customHeight="1" x14ac:dyDescent="0.2">
      <c r="A70" s="18" t="s">
        <v>171</v>
      </c>
      <c r="C70" s="24">
        <v>0</v>
      </c>
      <c r="D70" s="24"/>
      <c r="E70" s="24">
        <v>12738706</v>
      </c>
      <c r="F70" s="24"/>
      <c r="G70" s="24">
        <v>-8812171</v>
      </c>
      <c r="H70" s="24"/>
      <c r="I70" s="24">
        <f t="shared" si="0"/>
        <v>3926535</v>
      </c>
      <c r="J70" s="24"/>
      <c r="K70" s="29">
        <f>(I70/درآمدها!$F$12)*100</f>
        <v>4.0003064621756996E-4</v>
      </c>
      <c r="L70" s="24"/>
      <c r="M70" s="24">
        <v>0</v>
      </c>
      <c r="N70" s="24"/>
      <c r="O70" s="24">
        <v>0</v>
      </c>
      <c r="P70" s="24"/>
      <c r="Q70" s="24">
        <v>-8812171</v>
      </c>
      <c r="R70" s="24"/>
      <c r="S70" s="24">
        <f t="shared" si="1"/>
        <v>-8812171</v>
      </c>
      <c r="U70" s="104">
        <f>(S70/درآمدها!$F$12)*100</f>
        <v>-8.9777334461802318E-4</v>
      </c>
    </row>
    <row r="71" spans="1:21" ht="21.75" customHeight="1" x14ac:dyDescent="0.2">
      <c r="A71" s="18" t="s">
        <v>134</v>
      </c>
      <c r="C71" s="24">
        <v>0</v>
      </c>
      <c r="D71" s="24"/>
      <c r="E71" s="24">
        <v>12895519</v>
      </c>
      <c r="F71" s="24"/>
      <c r="G71" s="24">
        <v>-7569691</v>
      </c>
      <c r="H71" s="24"/>
      <c r="I71" s="24">
        <f t="shared" si="0"/>
        <v>5325828</v>
      </c>
      <c r="J71" s="24"/>
      <c r="K71" s="29">
        <f>(I71/درآمدها!$F$12)*100</f>
        <v>5.4258892802015724E-4</v>
      </c>
      <c r="L71" s="24"/>
      <c r="M71" s="24">
        <v>0</v>
      </c>
      <c r="N71" s="24"/>
      <c r="O71" s="24">
        <v>0</v>
      </c>
      <c r="P71" s="24"/>
      <c r="Q71" s="24">
        <v>-7569691</v>
      </c>
      <c r="R71" s="24"/>
      <c r="S71" s="24">
        <f t="shared" si="1"/>
        <v>-7569691</v>
      </c>
      <c r="U71" s="104">
        <f>(S71/درآمدها!$F$12)*100</f>
        <v>-7.7119098197197362E-4</v>
      </c>
    </row>
    <row r="72" spans="1:21" ht="21.75" customHeight="1" x14ac:dyDescent="0.2">
      <c r="A72" s="18" t="s">
        <v>115</v>
      </c>
      <c r="C72" s="24">
        <v>0</v>
      </c>
      <c r="D72" s="24"/>
      <c r="E72" s="24">
        <v>3198842</v>
      </c>
      <c r="F72" s="24"/>
      <c r="G72" s="24">
        <v>-2527877</v>
      </c>
      <c r="H72" s="24"/>
      <c r="I72" s="24">
        <f t="shared" si="0"/>
        <v>670965</v>
      </c>
      <c r="J72" s="24"/>
      <c r="K72" s="29">
        <f>(I72/درآمدها!$F$12)*100</f>
        <v>6.8357104301724507E-5</v>
      </c>
      <c r="L72" s="24"/>
      <c r="M72" s="24">
        <v>0</v>
      </c>
      <c r="N72" s="24"/>
      <c r="O72" s="24">
        <v>0</v>
      </c>
      <c r="P72" s="24"/>
      <c r="Q72" s="24">
        <v>-2527877</v>
      </c>
      <c r="R72" s="24"/>
      <c r="S72" s="24">
        <f t="shared" si="1"/>
        <v>-2527877</v>
      </c>
      <c r="U72" s="104">
        <f>(S72/درآمدها!$F$12)*100</f>
        <v>-2.5753705744849644E-4</v>
      </c>
    </row>
    <row r="73" spans="1:21" ht="21.75" customHeight="1" x14ac:dyDescent="0.2">
      <c r="A73" s="18" t="s">
        <v>217</v>
      </c>
      <c r="C73" s="24">
        <v>0</v>
      </c>
      <c r="D73" s="24"/>
      <c r="E73" s="24">
        <v>2216606732</v>
      </c>
      <c r="F73" s="24"/>
      <c r="G73" s="24">
        <v>-11236975627</v>
      </c>
      <c r="H73" s="24"/>
      <c r="I73" s="24">
        <f t="shared" si="0"/>
        <v>-9020368895</v>
      </c>
      <c r="J73" s="24"/>
      <c r="K73" s="29">
        <f>(I73/درآمدها!$F$12)*100</f>
        <v>-0.91898429485225974</v>
      </c>
      <c r="L73" s="24"/>
      <c r="M73" s="24">
        <v>0</v>
      </c>
      <c r="N73" s="24"/>
      <c r="O73" s="24">
        <v>0</v>
      </c>
      <c r="P73" s="24"/>
      <c r="Q73" s="24">
        <v>-11236975627</v>
      </c>
      <c r="R73" s="24"/>
      <c r="S73" s="24">
        <f t="shared" si="1"/>
        <v>-11236975627</v>
      </c>
      <c r="U73" s="104">
        <f>(S73/درآمدها!$F$12)*100</f>
        <v>-1.1448095131203195</v>
      </c>
    </row>
    <row r="74" spans="1:21" ht="21.75" customHeight="1" x14ac:dyDescent="0.2">
      <c r="A74" s="18" t="s">
        <v>65</v>
      </c>
      <c r="C74" s="24">
        <v>0</v>
      </c>
      <c r="D74" s="24"/>
      <c r="E74" s="24">
        <v>-639266918</v>
      </c>
      <c r="F74" s="24"/>
      <c r="G74" s="24">
        <v>-7219965801</v>
      </c>
      <c r="H74" s="24"/>
      <c r="I74" s="24">
        <f t="shared" ref="I74:I137" si="2">C74+E74+G74</f>
        <v>-7859232719</v>
      </c>
      <c r="J74" s="24"/>
      <c r="K74" s="29">
        <f>(I74/درآمدها!$F$12)*100</f>
        <v>-0.80068914280805836</v>
      </c>
      <c r="L74" s="24"/>
      <c r="M74" s="24">
        <v>0</v>
      </c>
      <c r="N74" s="24"/>
      <c r="O74" s="24">
        <v>0</v>
      </c>
      <c r="P74" s="24"/>
      <c r="Q74" s="24">
        <v>-7232970693</v>
      </c>
      <c r="R74" s="24"/>
      <c r="S74" s="24">
        <f t="shared" ref="S74:S137" si="3">M74+O74+Q74</f>
        <v>-7232970693</v>
      </c>
      <c r="U74" s="104">
        <f>(S74/درآمدها!$F$12)*100</f>
        <v>-0.73688632353806471</v>
      </c>
    </row>
    <row r="75" spans="1:21" ht="21.75" customHeight="1" x14ac:dyDescent="0.2">
      <c r="A75" s="18" t="s">
        <v>64</v>
      </c>
      <c r="C75" s="24">
        <v>0</v>
      </c>
      <c r="D75" s="24"/>
      <c r="E75" s="24">
        <v>-12122932</v>
      </c>
      <c r="F75" s="24"/>
      <c r="G75" s="24">
        <v>-734626621</v>
      </c>
      <c r="H75" s="24"/>
      <c r="I75" s="24">
        <f t="shared" si="2"/>
        <v>-746749553</v>
      </c>
      <c r="J75" s="24"/>
      <c r="K75" s="29">
        <f>(I75/درآمدها!$F$12)*100</f>
        <v>-7.6077943084493449E-2</v>
      </c>
      <c r="L75" s="24"/>
      <c r="M75" s="24">
        <v>0</v>
      </c>
      <c r="N75" s="24"/>
      <c r="O75" s="24">
        <v>0</v>
      </c>
      <c r="P75" s="24"/>
      <c r="Q75" s="24">
        <v>-540506149</v>
      </c>
      <c r="R75" s="24"/>
      <c r="S75" s="24">
        <f t="shared" si="3"/>
        <v>-540506149</v>
      </c>
      <c r="U75" s="104">
        <f>(S75/درآمدها!$F$12)*100</f>
        <v>-5.5066114034139552E-2</v>
      </c>
    </row>
    <row r="76" spans="1:21" ht="21.75" customHeight="1" x14ac:dyDescent="0.2">
      <c r="A76" s="18" t="s">
        <v>179</v>
      </c>
      <c r="C76" s="24">
        <v>0</v>
      </c>
      <c r="D76" s="24"/>
      <c r="E76" s="24">
        <v>-3851158</v>
      </c>
      <c r="F76" s="24"/>
      <c r="G76" s="24">
        <v>-49764958</v>
      </c>
      <c r="H76" s="24"/>
      <c r="I76" s="24">
        <f t="shared" si="2"/>
        <v>-53616116</v>
      </c>
      <c r="J76" s="24"/>
      <c r="K76" s="29">
        <f>(I76/درآمدها!$F$12)*100</f>
        <v>-5.4623451799503103E-3</v>
      </c>
      <c r="L76" s="24"/>
      <c r="M76" s="24">
        <v>0</v>
      </c>
      <c r="N76" s="24"/>
      <c r="O76" s="24">
        <v>0</v>
      </c>
      <c r="P76" s="24"/>
      <c r="Q76" s="24">
        <v>-49764958</v>
      </c>
      <c r="R76" s="24"/>
      <c r="S76" s="24">
        <f t="shared" si="3"/>
        <v>-49764958</v>
      </c>
      <c r="U76" s="104">
        <f>(S76/درآمدها!$F$12)*100</f>
        <v>-5.0699938515078122E-3</v>
      </c>
    </row>
    <row r="77" spans="1:21" ht="21.75" customHeight="1" x14ac:dyDescent="0.2">
      <c r="A77" s="18" t="s">
        <v>192</v>
      </c>
      <c r="C77" s="24">
        <v>0</v>
      </c>
      <c r="D77" s="24"/>
      <c r="E77" s="24">
        <v>2899227</v>
      </c>
      <c r="F77" s="24"/>
      <c r="G77" s="24">
        <v>-14096011</v>
      </c>
      <c r="H77" s="24"/>
      <c r="I77" s="24">
        <f t="shared" si="2"/>
        <v>-11196784</v>
      </c>
      <c r="J77" s="24"/>
      <c r="K77" s="29">
        <f>(I77/درآمدها!$F$12)*100</f>
        <v>-1.1407148386754602E-3</v>
      </c>
      <c r="L77" s="24"/>
      <c r="M77" s="24">
        <v>0</v>
      </c>
      <c r="N77" s="24"/>
      <c r="O77" s="24">
        <v>0</v>
      </c>
      <c r="P77" s="24"/>
      <c r="Q77" s="24">
        <v>-14096011</v>
      </c>
      <c r="R77" s="24"/>
      <c r="S77" s="24">
        <f t="shared" si="3"/>
        <v>-14096011</v>
      </c>
      <c r="U77" s="104">
        <f>(S77/درآمدها!$F$12)*100</f>
        <v>-1.4360845858804199E-3</v>
      </c>
    </row>
    <row r="78" spans="1:21" ht="21.75" customHeight="1" x14ac:dyDescent="0.2">
      <c r="A78" s="18" t="s">
        <v>185</v>
      </c>
      <c r="C78" s="24">
        <v>0</v>
      </c>
      <c r="D78" s="24"/>
      <c r="E78" s="24">
        <v>-144728977</v>
      </c>
      <c r="F78" s="24"/>
      <c r="G78" s="24">
        <v>-3430424000</v>
      </c>
      <c r="H78" s="24"/>
      <c r="I78" s="24">
        <f t="shared" si="2"/>
        <v>-3575152977</v>
      </c>
      <c r="J78" s="24"/>
      <c r="K78" s="29">
        <f>(I78/درآمدها!$F$12)*100</f>
        <v>-0.36423226985522322</v>
      </c>
      <c r="L78" s="24"/>
      <c r="M78" s="24">
        <v>0</v>
      </c>
      <c r="N78" s="24"/>
      <c r="O78" s="24">
        <v>0</v>
      </c>
      <c r="P78" s="24"/>
      <c r="Q78" s="24">
        <v>-3376386333</v>
      </c>
      <c r="R78" s="24"/>
      <c r="S78" s="24">
        <f t="shared" si="3"/>
        <v>-3376386333</v>
      </c>
      <c r="U78" s="104">
        <f>(S78/درآمدها!$F$12)*100</f>
        <v>-0.34398216408873511</v>
      </c>
    </row>
    <row r="79" spans="1:21" ht="21.75" customHeight="1" x14ac:dyDescent="0.2">
      <c r="A79" s="18" t="s">
        <v>169</v>
      </c>
      <c r="C79" s="24">
        <v>0</v>
      </c>
      <c r="D79" s="24"/>
      <c r="E79" s="24">
        <v>-628301170</v>
      </c>
      <c r="F79" s="24"/>
      <c r="G79" s="24">
        <v>0</v>
      </c>
      <c r="H79" s="24"/>
      <c r="I79" s="24">
        <f t="shared" si="2"/>
        <v>-628301170</v>
      </c>
      <c r="J79" s="24"/>
      <c r="K79" s="29">
        <f>(I79/درآمدها!$F$12)*100</f>
        <v>-6.4010564799334604E-2</v>
      </c>
      <c r="L79" s="24"/>
      <c r="M79" s="24">
        <v>0</v>
      </c>
      <c r="N79" s="24"/>
      <c r="O79" s="24">
        <v>-1335976104</v>
      </c>
      <c r="P79" s="24"/>
      <c r="Q79" s="24">
        <v>0</v>
      </c>
      <c r="R79" s="24"/>
      <c r="S79" s="24">
        <f t="shared" si="3"/>
        <v>-1335976104</v>
      </c>
      <c r="U79" s="104">
        <f>(S79/درآمدها!$F$12)*100</f>
        <v>-0.13610763286570768</v>
      </c>
    </row>
    <row r="80" spans="1:21" ht="19.5" customHeight="1" x14ac:dyDescent="0.2">
      <c r="A80" s="18" t="s">
        <v>183</v>
      </c>
      <c r="C80" s="24">
        <v>0</v>
      </c>
      <c r="E80" s="24">
        <v>-9719156777</v>
      </c>
      <c r="G80" s="24">
        <v>0</v>
      </c>
      <c r="I80" s="24">
        <f t="shared" si="2"/>
        <v>-9719156777</v>
      </c>
      <c r="K80" s="29">
        <f>(I80/درآمدها!$F$12)*100</f>
        <v>-0.99017596078812098</v>
      </c>
      <c r="M80" s="24">
        <v>0</v>
      </c>
      <c r="O80" s="24">
        <v>-13423268130</v>
      </c>
      <c r="Q80" s="24">
        <v>0</v>
      </c>
      <c r="S80" s="24">
        <f t="shared" si="3"/>
        <v>-13423268130</v>
      </c>
      <c r="U80" s="104">
        <f>(S80/درآمدها!$F$12)*100</f>
        <v>-1.3675463543290998</v>
      </c>
    </row>
    <row r="81" spans="1:21" ht="18.75" x14ac:dyDescent="0.2">
      <c r="A81" s="18" t="s">
        <v>127</v>
      </c>
      <c r="C81" s="24">
        <v>0</v>
      </c>
      <c r="E81" s="24">
        <v>-162475030</v>
      </c>
      <c r="G81" s="24">
        <v>-148881887</v>
      </c>
      <c r="I81" s="24">
        <f t="shared" si="2"/>
        <v>-311356917</v>
      </c>
      <c r="K81" s="29">
        <f>(I81/درآمدها!$F$12)*100</f>
        <v>-3.1720666875965781E-2</v>
      </c>
      <c r="M81" s="24">
        <v>0</v>
      </c>
      <c r="O81" s="24">
        <v>-238244439</v>
      </c>
      <c r="Q81" s="24">
        <v>-148881887</v>
      </c>
      <c r="S81" s="24">
        <f t="shared" si="3"/>
        <v>-387126326</v>
      </c>
      <c r="U81" s="104">
        <f>(S81/درآمدها!$F$12)*100</f>
        <v>-3.9439962806294519E-2</v>
      </c>
    </row>
    <row r="82" spans="1:21" ht="18.75" x14ac:dyDescent="0.2">
      <c r="A82" s="18" t="s">
        <v>222</v>
      </c>
      <c r="C82" s="24">
        <v>0</v>
      </c>
      <c r="E82" s="24">
        <v>1423765483</v>
      </c>
      <c r="G82" s="24">
        <v>0</v>
      </c>
      <c r="I82" s="24">
        <f t="shared" si="2"/>
        <v>1423765483</v>
      </c>
      <c r="K82" s="29">
        <f>(I82/درآمدها!$F$12)*100</f>
        <v>0.14505150883075299</v>
      </c>
      <c r="M82" s="24">
        <v>0</v>
      </c>
      <c r="O82" s="24">
        <v>1423765483</v>
      </c>
      <c r="Q82" s="24">
        <v>0</v>
      </c>
      <c r="S82" s="24">
        <f t="shared" si="3"/>
        <v>1423765483</v>
      </c>
      <c r="U82" s="104">
        <f>(S82/درآمدها!$F$12)*100</f>
        <v>0.14505150883075299</v>
      </c>
    </row>
    <row r="83" spans="1:21" ht="18.75" x14ac:dyDescent="0.2">
      <c r="A83" s="18" t="s">
        <v>229</v>
      </c>
      <c r="C83" s="24">
        <v>0</v>
      </c>
      <c r="E83" s="24">
        <v>103446391</v>
      </c>
      <c r="G83" s="24">
        <v>0</v>
      </c>
      <c r="I83" s="24">
        <f t="shared" si="2"/>
        <v>103446391</v>
      </c>
      <c r="K83" s="29">
        <f>(I83/درآمدها!$F$12)*100</f>
        <v>1.0538993448576268E-2</v>
      </c>
      <c r="M83" s="24">
        <v>0</v>
      </c>
      <c r="O83" s="24">
        <v>103446391</v>
      </c>
      <c r="Q83" s="24">
        <v>0</v>
      </c>
      <c r="S83" s="24">
        <f t="shared" si="3"/>
        <v>103446391</v>
      </c>
      <c r="U83" s="104">
        <f>(S83/درآمدها!$F$12)*100</f>
        <v>1.0538993448576268E-2</v>
      </c>
    </row>
    <row r="84" spans="1:21" ht="18.75" x14ac:dyDescent="0.2">
      <c r="A84" s="18" t="s">
        <v>34</v>
      </c>
      <c r="C84" s="24">
        <v>0</v>
      </c>
      <c r="E84" s="24">
        <v>-139578</v>
      </c>
      <c r="G84" s="24">
        <v>399808</v>
      </c>
      <c r="I84" s="24">
        <f t="shared" si="2"/>
        <v>260230</v>
      </c>
      <c r="K84" s="29">
        <f>(I84/درآمدها!$F$12)*100</f>
        <v>2.6511918285510821E-5</v>
      </c>
      <c r="M84" s="24">
        <v>0</v>
      </c>
      <c r="O84" s="24">
        <v>0</v>
      </c>
      <c r="Q84" s="24">
        <v>399808</v>
      </c>
      <c r="S84" s="24">
        <f t="shared" si="3"/>
        <v>399808</v>
      </c>
      <c r="U84" s="104">
        <f>(S84/درآمدها!$F$12)*100</f>
        <v>4.0731956445811433E-5</v>
      </c>
    </row>
    <row r="85" spans="1:21" ht="18.75" x14ac:dyDescent="0.2">
      <c r="A85" s="18" t="s">
        <v>36</v>
      </c>
      <c r="C85" s="24">
        <v>0</v>
      </c>
      <c r="E85" s="24">
        <v>-599506407</v>
      </c>
      <c r="G85" s="24">
        <v>1802349956</v>
      </c>
      <c r="I85" s="24">
        <f t="shared" si="2"/>
        <v>1202843549</v>
      </c>
      <c r="K85" s="29">
        <f>(I85/درآمدها!$F$12)*100</f>
        <v>0.12254424886193686</v>
      </c>
      <c r="M85" s="24">
        <v>0</v>
      </c>
      <c r="O85" s="24">
        <v>0</v>
      </c>
      <c r="Q85" s="24">
        <v>1801550772</v>
      </c>
      <c r="S85" s="24">
        <f t="shared" si="3"/>
        <v>1801550772</v>
      </c>
      <c r="U85" s="104">
        <f>(S85/درآمدها!$F$12)*100</f>
        <v>0.18353981806272504</v>
      </c>
    </row>
    <row r="86" spans="1:21" ht="18.75" x14ac:dyDescent="0.2">
      <c r="A86" s="18" t="s">
        <v>37</v>
      </c>
      <c r="C86" s="24">
        <v>0</v>
      </c>
      <c r="E86" s="24">
        <v>5442746942</v>
      </c>
      <c r="G86" s="24">
        <v>3206056</v>
      </c>
      <c r="I86" s="24">
        <f t="shared" si="2"/>
        <v>5445952998</v>
      </c>
      <c r="K86" s="29">
        <f>(I86/درآمدها!$F$12)*100</f>
        <v>0.55482711781773308</v>
      </c>
      <c r="M86" s="24">
        <v>0</v>
      </c>
      <c r="O86" s="24">
        <v>8601095827</v>
      </c>
      <c r="Q86" s="24">
        <v>3615939</v>
      </c>
      <c r="S86" s="24">
        <f t="shared" si="3"/>
        <v>8604711766</v>
      </c>
      <c r="U86" s="104">
        <f>(S86/درآمدها!$F$12)*100</f>
        <v>0.87663764827485502</v>
      </c>
    </row>
    <row r="87" spans="1:21" ht="18.75" x14ac:dyDescent="0.2">
      <c r="A87" s="18" t="s">
        <v>129</v>
      </c>
      <c r="C87" s="24">
        <v>0</v>
      </c>
      <c r="E87" s="24">
        <v>-107822229</v>
      </c>
      <c r="G87" s="24">
        <v>0</v>
      </c>
      <c r="I87" s="24">
        <f t="shared" si="2"/>
        <v>-107822229</v>
      </c>
      <c r="K87" s="29">
        <f>(I87/درآمدها!$F$12)*100</f>
        <v>-1.0984798542095974E-2</v>
      </c>
      <c r="M87" s="24">
        <v>0</v>
      </c>
      <c r="O87" s="24">
        <v>-134805620</v>
      </c>
      <c r="Q87" s="24">
        <v>-1931</v>
      </c>
      <c r="S87" s="24">
        <f t="shared" si="3"/>
        <v>-134807551</v>
      </c>
      <c r="U87" s="104">
        <f>(S87/درآمدها!$F$12)*100</f>
        <v>-1.3734030574421983E-2</v>
      </c>
    </row>
    <row r="88" spans="1:21" ht="18.75" x14ac:dyDescent="0.2">
      <c r="A88" s="18" t="s">
        <v>135</v>
      </c>
      <c r="C88" s="24">
        <v>0</v>
      </c>
      <c r="E88" s="24">
        <v>-695320910</v>
      </c>
      <c r="G88" s="24">
        <v>0</v>
      </c>
      <c r="I88" s="24">
        <f t="shared" si="2"/>
        <v>-695320910</v>
      </c>
      <c r="K88" s="29">
        <f>(I88/درآمدها!$F$12)*100</f>
        <v>-7.0838455013361348E-2</v>
      </c>
      <c r="M88" s="24">
        <v>0</v>
      </c>
      <c r="O88" s="24">
        <v>-747282413</v>
      </c>
      <c r="Q88" s="24">
        <v>0</v>
      </c>
      <c r="S88" s="24">
        <f t="shared" si="3"/>
        <v>-747282413</v>
      </c>
      <c r="U88" s="104">
        <f>(S88/درآمدها!$F$12)*100</f>
        <v>-7.6132230218096883E-2</v>
      </c>
    </row>
    <row r="89" spans="1:21" ht="18.75" x14ac:dyDescent="0.2">
      <c r="A89" s="18" t="s">
        <v>38</v>
      </c>
      <c r="C89" s="24">
        <v>0</v>
      </c>
      <c r="E89" s="24">
        <v>3341139435</v>
      </c>
      <c r="G89" s="24">
        <v>0</v>
      </c>
      <c r="I89" s="24">
        <f t="shared" si="2"/>
        <v>3341139435</v>
      </c>
      <c r="K89" s="29">
        <f>(I89/درآمدها!$F$12)*100</f>
        <v>0.34039125266578718</v>
      </c>
      <c r="M89" s="24">
        <v>0</v>
      </c>
      <c r="O89" s="24">
        <v>3598918503</v>
      </c>
      <c r="Q89" s="24">
        <v>0</v>
      </c>
      <c r="S89" s="24">
        <f t="shared" si="3"/>
        <v>3598918503</v>
      </c>
      <c r="U89" s="104">
        <f>(S89/درآمدها!$F$12)*100</f>
        <v>0.36665347295757189</v>
      </c>
    </row>
    <row r="90" spans="1:21" ht="18.75" x14ac:dyDescent="0.2">
      <c r="A90" s="18" t="s">
        <v>181</v>
      </c>
      <c r="C90" s="24">
        <v>0</v>
      </c>
      <c r="E90" s="24">
        <v>544077653</v>
      </c>
      <c r="G90" s="24">
        <v>-716407396</v>
      </c>
      <c r="I90" s="24">
        <f t="shared" si="2"/>
        <v>-172329743</v>
      </c>
      <c r="K90" s="29">
        <f>(I90/درآمدها!$F$12)*100</f>
        <v>-1.7556746203662453E-2</v>
      </c>
      <c r="M90" s="24">
        <v>0</v>
      </c>
      <c r="O90" s="24">
        <v>0</v>
      </c>
      <c r="Q90" s="24">
        <v>-716407396</v>
      </c>
      <c r="S90" s="24">
        <f t="shared" si="3"/>
        <v>-716407396</v>
      </c>
      <c r="U90" s="104">
        <f>(S90/درآمدها!$F$12)*100</f>
        <v>-7.2986720754285028E-2</v>
      </c>
    </row>
    <row r="91" spans="1:21" ht="18.75" x14ac:dyDescent="0.2">
      <c r="A91" s="18" t="s">
        <v>117</v>
      </c>
      <c r="C91" s="24">
        <v>0</v>
      </c>
      <c r="E91" s="24">
        <v>60816843</v>
      </c>
      <c r="G91" s="24">
        <v>-206435626</v>
      </c>
      <c r="I91" s="24">
        <f t="shared" si="2"/>
        <v>-145618783</v>
      </c>
      <c r="K91" s="29">
        <f>(I91/درآمدها!$F$12)*100</f>
        <v>-1.4835465840723715E-2</v>
      </c>
      <c r="M91" s="24">
        <v>0</v>
      </c>
      <c r="O91" s="24">
        <v>0</v>
      </c>
      <c r="Q91" s="24">
        <v>-206435626</v>
      </c>
      <c r="S91" s="24">
        <f t="shared" si="3"/>
        <v>-206435626</v>
      </c>
      <c r="U91" s="104">
        <f>(S91/درآمدها!$F$12)*100</f>
        <v>-2.1031412395689481E-2</v>
      </c>
    </row>
    <row r="92" spans="1:21" ht="18.75" x14ac:dyDescent="0.2">
      <c r="A92" s="18" t="s">
        <v>520</v>
      </c>
      <c r="C92" s="24">
        <v>0</v>
      </c>
      <c r="E92" s="24">
        <v>1</v>
      </c>
      <c r="G92" s="24">
        <v>8493646</v>
      </c>
      <c r="I92" s="24">
        <f t="shared" si="2"/>
        <v>8493647</v>
      </c>
      <c r="K92" s="29">
        <f>(I92/درآمدها!$F$12)*100</f>
        <v>8.6532250397715143E-4</v>
      </c>
      <c r="M92" s="24">
        <v>0</v>
      </c>
      <c r="O92" s="24">
        <v>1</v>
      </c>
      <c r="Q92" s="24">
        <v>8493646</v>
      </c>
      <c r="S92" s="24">
        <f t="shared" si="3"/>
        <v>8493647</v>
      </c>
      <c r="U92" s="104">
        <f>(S92/درآمدها!$F$12)*100</f>
        <v>8.6532250397715143E-4</v>
      </c>
    </row>
    <row r="93" spans="1:21" ht="18.75" x14ac:dyDescent="0.2">
      <c r="A93" s="18" t="s">
        <v>159</v>
      </c>
      <c r="C93" s="24">
        <v>0</v>
      </c>
      <c r="E93" s="24">
        <v>-507725</v>
      </c>
      <c r="G93" s="24">
        <v>-286540071</v>
      </c>
      <c r="I93" s="24">
        <f t="shared" si="2"/>
        <v>-287047796</v>
      </c>
      <c r="K93" s="29">
        <f>(I93/درآمدها!$F$12)*100</f>
        <v>-2.9244082971171578E-2</v>
      </c>
      <c r="M93" s="24">
        <v>0</v>
      </c>
      <c r="O93" s="24">
        <v>0</v>
      </c>
      <c r="Q93" s="24">
        <v>-286540071</v>
      </c>
      <c r="S93" s="24">
        <f t="shared" si="3"/>
        <v>-286540071</v>
      </c>
      <c r="U93" s="104">
        <f>(S93/درآمدها!$F$12)*100</f>
        <v>-2.9192356561028584E-2</v>
      </c>
    </row>
    <row r="94" spans="1:21" ht="18.75" x14ac:dyDescent="0.2">
      <c r="A94" s="18" t="s">
        <v>124</v>
      </c>
      <c r="C94" s="24">
        <v>0</v>
      </c>
      <c r="E94" s="24">
        <v>-68332582</v>
      </c>
      <c r="G94" s="24">
        <v>-1320303673</v>
      </c>
      <c r="I94" s="24">
        <f t="shared" si="2"/>
        <v>-1388636255</v>
      </c>
      <c r="K94" s="29">
        <f>(I94/درآمدها!$F$12)*100</f>
        <v>-0.14147258548536976</v>
      </c>
      <c r="M94" s="24">
        <v>0</v>
      </c>
      <c r="O94" s="24">
        <v>-1</v>
      </c>
      <c r="Q94" s="24">
        <v>-1310167816</v>
      </c>
      <c r="S94" s="24">
        <f t="shared" si="3"/>
        <v>-1310167817</v>
      </c>
      <c r="U94" s="104">
        <f>(S94/درآمدها!$F$12)*100</f>
        <v>-0.13347831573842409</v>
      </c>
    </row>
    <row r="95" spans="1:21" ht="18.75" x14ac:dyDescent="0.2">
      <c r="A95" s="18" t="s">
        <v>198</v>
      </c>
      <c r="C95" s="24">
        <v>0</v>
      </c>
      <c r="E95" s="24">
        <v>1287378</v>
      </c>
      <c r="G95" s="24">
        <v>-321451035</v>
      </c>
      <c r="I95" s="24">
        <f t="shared" si="2"/>
        <v>-320163657</v>
      </c>
      <c r="K95" s="29">
        <f>(I95/درآمدها!$F$12)*100</f>
        <v>-3.2617886916859379E-2</v>
      </c>
      <c r="M95" s="24">
        <v>0</v>
      </c>
      <c r="O95" s="24">
        <v>0</v>
      </c>
      <c r="Q95" s="24">
        <v>-321451035</v>
      </c>
      <c r="S95" s="24">
        <f t="shared" si="3"/>
        <v>-321451035</v>
      </c>
      <c r="U95" s="104">
        <f>(S95/درآمدها!$F$12)*100</f>
        <v>-3.2749043433550624E-2</v>
      </c>
    </row>
    <row r="96" spans="1:21" ht="18.75" x14ac:dyDescent="0.2">
      <c r="A96" s="18" t="s">
        <v>210</v>
      </c>
      <c r="C96" s="24">
        <v>0</v>
      </c>
      <c r="E96" s="24">
        <v>-629912517</v>
      </c>
      <c r="G96" s="24">
        <v>-1637920339</v>
      </c>
      <c r="I96" s="24">
        <f t="shared" si="2"/>
        <v>-2267832856</v>
      </c>
      <c r="K96" s="29">
        <f>(I96/درآمدها!$F$12)*100</f>
        <v>-0.23104407394792542</v>
      </c>
      <c r="M96" s="24">
        <v>0</v>
      </c>
      <c r="O96" s="24">
        <v>1</v>
      </c>
      <c r="Q96" s="24">
        <v>-1490641717</v>
      </c>
      <c r="S96" s="24">
        <f t="shared" si="3"/>
        <v>-1490641716</v>
      </c>
      <c r="U96" s="104">
        <f>(S96/درآمدها!$F$12)*100</f>
        <v>-0.15186477872484197</v>
      </c>
    </row>
    <row r="97" spans="1:21" ht="18.75" x14ac:dyDescent="0.2">
      <c r="A97" s="18" t="s">
        <v>177</v>
      </c>
      <c r="C97" s="24">
        <v>0</v>
      </c>
      <c r="E97" s="24">
        <v>-5113682</v>
      </c>
      <c r="G97" s="24">
        <v>0</v>
      </c>
      <c r="I97" s="24">
        <f t="shared" si="2"/>
        <v>-5113682</v>
      </c>
      <c r="K97" s="29">
        <f>(I97/درآمدها!$F$12)*100</f>
        <v>-5.2097574961413955E-4</v>
      </c>
      <c r="M97" s="24">
        <v>0</v>
      </c>
      <c r="O97" s="24">
        <v>-6851921</v>
      </c>
      <c r="Q97" s="24">
        <v>0</v>
      </c>
      <c r="S97" s="24">
        <f t="shared" si="3"/>
        <v>-6851921</v>
      </c>
      <c r="U97" s="104">
        <f>(S97/درآمدها!$F$12)*100</f>
        <v>-6.9806544076692002E-4</v>
      </c>
    </row>
    <row r="98" spans="1:21" ht="18.75" x14ac:dyDescent="0.2">
      <c r="A98" s="18" t="s">
        <v>254</v>
      </c>
      <c r="C98" s="24">
        <v>0</v>
      </c>
      <c r="E98" s="24">
        <v>-1266061131</v>
      </c>
      <c r="G98" s="24">
        <v>0</v>
      </c>
      <c r="I98" s="24">
        <f t="shared" si="2"/>
        <v>-1266061131</v>
      </c>
      <c r="K98" s="29">
        <f>(I98/درآمدها!$F$12)*100</f>
        <v>-0.12898477980837494</v>
      </c>
      <c r="M98" s="24">
        <v>0</v>
      </c>
      <c r="O98" s="24">
        <v>-1266061131</v>
      </c>
      <c r="Q98" s="24">
        <v>0</v>
      </c>
      <c r="S98" s="24">
        <f t="shared" si="3"/>
        <v>-1266061131</v>
      </c>
      <c r="U98" s="104">
        <f>(S98/درآمدها!$F$12)*100</f>
        <v>-0.12898477980837494</v>
      </c>
    </row>
    <row r="99" spans="1:21" ht="18.75" x14ac:dyDescent="0.2">
      <c r="A99" s="18" t="s">
        <v>521</v>
      </c>
      <c r="C99" s="24">
        <v>0</v>
      </c>
      <c r="E99" s="24">
        <v>-88473034582</v>
      </c>
      <c r="G99" s="24">
        <v>0</v>
      </c>
      <c r="I99" s="24">
        <f t="shared" si="2"/>
        <v>-88473034582</v>
      </c>
      <c r="K99" s="29">
        <f>(I99/درآمدها!$F$12)*100</f>
        <v>-9.013525970522835</v>
      </c>
      <c r="M99" s="24">
        <v>0</v>
      </c>
      <c r="O99" s="24">
        <v>-109602162142</v>
      </c>
      <c r="Q99" s="24">
        <v>0</v>
      </c>
      <c r="S99" s="24">
        <f t="shared" si="3"/>
        <v>-109602162142</v>
      </c>
      <c r="U99" s="104">
        <f>(S99/درآمدها!$F$12)*100</f>
        <v>-11.16613598210818</v>
      </c>
    </row>
    <row r="100" spans="1:21" ht="18.75" x14ac:dyDescent="0.2">
      <c r="A100" s="18" t="s">
        <v>522</v>
      </c>
      <c r="C100" s="24">
        <v>0</v>
      </c>
      <c r="E100" s="24">
        <v>-7113288089</v>
      </c>
      <c r="G100" s="24">
        <v>0</v>
      </c>
      <c r="I100" s="24">
        <f t="shared" si="2"/>
        <v>-7113288089</v>
      </c>
      <c r="K100" s="29">
        <f>(I100/درآمدها!$F$12)*100</f>
        <v>-0.72469320430721074</v>
      </c>
      <c r="M100" s="24">
        <v>0</v>
      </c>
      <c r="O100" s="24">
        <v>-8546918196</v>
      </c>
      <c r="Q100" s="24">
        <v>0</v>
      </c>
      <c r="S100" s="24">
        <f t="shared" si="3"/>
        <v>-8546918196</v>
      </c>
      <c r="U100" s="104">
        <f>(S100/درآمدها!$F$12)*100</f>
        <v>-0.87074970912384264</v>
      </c>
    </row>
    <row r="101" spans="1:21" ht="18.75" x14ac:dyDescent="0.2">
      <c r="A101" s="18" t="s">
        <v>150</v>
      </c>
      <c r="C101" s="24">
        <v>0</v>
      </c>
      <c r="E101" s="24">
        <v>-14147798862</v>
      </c>
      <c r="G101" s="24">
        <v>-1506777180</v>
      </c>
      <c r="I101" s="24">
        <f t="shared" si="2"/>
        <v>-15654576042</v>
      </c>
      <c r="K101" s="29">
        <f>(I101/درآمدها!$F$12)*100</f>
        <v>-1.5948693110702818</v>
      </c>
      <c r="M101" s="24">
        <v>0</v>
      </c>
      <c r="O101" s="24">
        <v>-14207310072</v>
      </c>
      <c r="Q101" s="24">
        <v>-1526122235</v>
      </c>
      <c r="S101" s="24">
        <f t="shared" si="3"/>
        <v>-15733432307</v>
      </c>
      <c r="U101" s="104">
        <f>(S101/درآمدها!$F$12)*100</f>
        <v>-1.602903092163855</v>
      </c>
    </row>
    <row r="102" spans="1:21" ht="18.75" x14ac:dyDescent="0.2">
      <c r="A102" s="18" t="s">
        <v>204</v>
      </c>
      <c r="C102" s="24">
        <v>0</v>
      </c>
      <c r="E102" s="24">
        <v>-3843788455</v>
      </c>
      <c r="G102" s="24">
        <v>0</v>
      </c>
      <c r="I102" s="24">
        <f t="shared" si="2"/>
        <v>-3843788455</v>
      </c>
      <c r="K102" s="29">
        <f>(I102/درآمدها!$F$12)*100</f>
        <v>-0.39160052809341694</v>
      </c>
      <c r="M102" s="24">
        <v>0</v>
      </c>
      <c r="O102" s="24">
        <v>-3813742105</v>
      </c>
      <c r="Q102" s="24">
        <v>0</v>
      </c>
      <c r="S102" s="24">
        <f t="shared" si="3"/>
        <v>-3813742105</v>
      </c>
      <c r="U102" s="104">
        <f>(S102/درآمدها!$F$12)*100</f>
        <v>-0.38853944222331027</v>
      </c>
    </row>
    <row r="103" spans="1:21" ht="18.75" x14ac:dyDescent="0.2">
      <c r="A103" s="18" t="s">
        <v>21</v>
      </c>
      <c r="C103" s="24">
        <v>0</v>
      </c>
      <c r="E103" s="24">
        <v>31417365518</v>
      </c>
      <c r="G103" s="24">
        <v>367366481</v>
      </c>
      <c r="I103" s="24">
        <f t="shared" si="2"/>
        <v>31784731999</v>
      </c>
      <c r="K103" s="29">
        <f>(I103/درآمدها!$F$12)*100</f>
        <v>3.2381901298249591</v>
      </c>
      <c r="M103" s="24">
        <v>0</v>
      </c>
      <c r="O103" s="24">
        <v>35780478676</v>
      </c>
      <c r="Q103" s="24">
        <v>367366481</v>
      </c>
      <c r="S103" s="24">
        <f t="shared" si="3"/>
        <v>36147845157</v>
      </c>
      <c r="U103" s="104">
        <f>(S103/درآمدها!$F$12)*100</f>
        <v>3.6826988318014147</v>
      </c>
    </row>
    <row r="104" spans="1:21" ht="18.75" x14ac:dyDescent="0.2">
      <c r="A104" s="18" t="s">
        <v>22</v>
      </c>
      <c r="C104" s="24">
        <v>0</v>
      </c>
      <c r="E104" s="24">
        <v>50719091629</v>
      </c>
      <c r="G104" s="24">
        <v>10204902</v>
      </c>
      <c r="I104" s="24">
        <f t="shared" si="2"/>
        <v>50729296531</v>
      </c>
      <c r="K104" s="29">
        <f>(I104/درآمدها!$F$12)*100</f>
        <v>5.1682394970269367</v>
      </c>
      <c r="M104" s="24">
        <v>0</v>
      </c>
      <c r="O104" s="24">
        <v>50718988629</v>
      </c>
      <c r="Q104" s="24">
        <v>10204902</v>
      </c>
      <c r="S104" s="24">
        <f t="shared" si="3"/>
        <v>50729193531</v>
      </c>
      <c r="U104" s="104">
        <f>(S104/درآمدها!$F$12)*100</f>
        <v>5.1682290035112644</v>
      </c>
    </row>
    <row r="105" spans="1:21" ht="18.75" x14ac:dyDescent="0.2">
      <c r="A105" s="18" t="s">
        <v>201</v>
      </c>
      <c r="C105" s="24">
        <v>0</v>
      </c>
      <c r="E105" s="24">
        <v>21992275</v>
      </c>
      <c r="G105" s="24">
        <v>-21470417</v>
      </c>
      <c r="I105" s="24">
        <f t="shared" si="2"/>
        <v>521858</v>
      </c>
      <c r="K105" s="29">
        <f>(I105/درآمدها!$F$12)*100</f>
        <v>5.3166263123544965E-5</v>
      </c>
      <c r="M105" s="24">
        <v>0</v>
      </c>
      <c r="O105" s="24">
        <v>0</v>
      </c>
      <c r="Q105" s="24">
        <v>-21470417</v>
      </c>
      <c r="S105" s="24">
        <f t="shared" si="3"/>
        <v>-21470417</v>
      </c>
      <c r="U105" s="104">
        <f>(S105/درآمدها!$F$12)*100</f>
        <v>-2.1873801677740551E-3</v>
      </c>
    </row>
    <row r="106" spans="1:21" ht="18.75" x14ac:dyDescent="0.2">
      <c r="A106" s="18" t="s">
        <v>176</v>
      </c>
      <c r="C106" s="24">
        <v>0</v>
      </c>
      <c r="E106" s="24">
        <v>-8808731</v>
      </c>
      <c r="G106" s="24">
        <v>0</v>
      </c>
      <c r="I106" s="24">
        <f t="shared" si="2"/>
        <v>-8808731</v>
      </c>
      <c r="K106" s="29">
        <f>(I106/درآمدها!$F$12)*100</f>
        <v>-8.9742288157032633E-4</v>
      </c>
      <c r="M106" s="24">
        <v>0</v>
      </c>
      <c r="O106" s="24">
        <v>-16935785</v>
      </c>
      <c r="Q106" s="24">
        <v>0</v>
      </c>
      <c r="S106" s="24">
        <f t="shared" si="3"/>
        <v>-16935785</v>
      </c>
      <c r="U106" s="104">
        <f>(S106/درآمدها!$F$12)*100</f>
        <v>-1.7253973332090069E-3</v>
      </c>
    </row>
    <row r="107" spans="1:21" ht="18.75" x14ac:dyDescent="0.2">
      <c r="A107" s="18" t="s">
        <v>166</v>
      </c>
      <c r="C107" s="24">
        <v>0</v>
      </c>
      <c r="E107" s="24">
        <v>-88807126</v>
      </c>
      <c r="G107" s="24">
        <v>0</v>
      </c>
      <c r="I107" s="24">
        <f t="shared" si="2"/>
        <v>-88807126</v>
      </c>
      <c r="K107" s="29">
        <f>(I107/درآمدها!$F$12)*100</f>
        <v>-9.0475628009186616E-3</v>
      </c>
      <c r="M107" s="24">
        <v>0</v>
      </c>
      <c r="O107" s="24">
        <v>-145197232</v>
      </c>
      <c r="Q107" s="24">
        <v>0</v>
      </c>
      <c r="S107" s="24">
        <f t="shared" si="3"/>
        <v>-145197232</v>
      </c>
      <c r="U107" s="104">
        <f>(S107/درآمدها!$F$12)*100</f>
        <v>-1.4792518733683114E-2</v>
      </c>
    </row>
    <row r="108" spans="1:21" ht="18.75" x14ac:dyDescent="0.2">
      <c r="A108" s="18" t="s">
        <v>147</v>
      </c>
      <c r="C108" s="24">
        <v>0</v>
      </c>
      <c r="E108" s="24">
        <v>-11644611741</v>
      </c>
      <c r="G108" s="24">
        <v>0</v>
      </c>
      <c r="I108" s="24">
        <f t="shared" si="2"/>
        <v>-11644611741</v>
      </c>
      <c r="K108" s="29">
        <f>(I108/درآمدها!$F$12)*100</f>
        <v>-1.1863389883714095</v>
      </c>
      <c r="M108" s="24">
        <v>0</v>
      </c>
      <c r="O108" s="24">
        <v>-20188082985</v>
      </c>
      <c r="Q108" s="24">
        <v>0</v>
      </c>
      <c r="S108" s="24">
        <f t="shared" si="3"/>
        <v>-20188082985</v>
      </c>
      <c r="U108" s="104">
        <f>(S108/درآمدها!$F$12)*100</f>
        <v>-2.0567375261861867</v>
      </c>
    </row>
    <row r="109" spans="1:21" ht="18.75" x14ac:dyDescent="0.2">
      <c r="A109" s="18" t="s">
        <v>27</v>
      </c>
      <c r="C109" s="24">
        <v>0</v>
      </c>
      <c r="E109" s="24">
        <v>15124983521</v>
      </c>
      <c r="G109" s="24">
        <v>0</v>
      </c>
      <c r="I109" s="24">
        <f t="shared" si="2"/>
        <v>15124983521</v>
      </c>
      <c r="K109" s="29">
        <f>(I109/درآمدها!$F$12)*100</f>
        <v>1.5409150642833254</v>
      </c>
      <c r="M109" s="24">
        <v>0</v>
      </c>
      <c r="O109" s="24">
        <v>16755252326</v>
      </c>
      <c r="Q109" s="24">
        <v>-5003802708</v>
      </c>
      <c r="S109" s="24">
        <f t="shared" si="3"/>
        <v>11751449618</v>
      </c>
      <c r="U109" s="104">
        <f>(S109/درآمدها!$F$12)*100</f>
        <v>1.1972235023199223</v>
      </c>
    </row>
    <row r="110" spans="1:21" ht="18.75" x14ac:dyDescent="0.2">
      <c r="A110" s="18" t="s">
        <v>167</v>
      </c>
      <c r="C110" s="24">
        <v>0</v>
      </c>
      <c r="E110" s="24">
        <v>-5628729471</v>
      </c>
      <c r="G110" s="24">
        <v>-28127774</v>
      </c>
      <c r="I110" s="24">
        <f t="shared" si="2"/>
        <v>-5656857245</v>
      </c>
      <c r="K110" s="29">
        <f>(I110/درآمدها!$F$12)*100</f>
        <v>-0.57631378792698718</v>
      </c>
      <c r="M110" s="24">
        <v>0</v>
      </c>
      <c r="O110" s="24">
        <v>-8215543773</v>
      </c>
      <c r="Q110" s="24">
        <v>-28127774</v>
      </c>
      <c r="S110" s="24">
        <f t="shared" si="3"/>
        <v>-8243671547</v>
      </c>
      <c r="U110" s="104">
        <f>(S110/درآمدها!$F$12)*100</f>
        <v>-0.83985530656209739</v>
      </c>
    </row>
    <row r="111" spans="1:21" ht="18.75" x14ac:dyDescent="0.2">
      <c r="A111" s="18" t="s">
        <v>119</v>
      </c>
      <c r="C111" s="24">
        <v>0</v>
      </c>
      <c r="E111" s="24">
        <v>-37890648602</v>
      </c>
      <c r="G111" s="24">
        <v>-83770425</v>
      </c>
      <c r="I111" s="24">
        <f t="shared" si="2"/>
        <v>-37974419027</v>
      </c>
      <c r="K111" s="29">
        <f>(I111/درآمدها!$F$12)*100</f>
        <v>-3.8687879728838777</v>
      </c>
      <c r="M111" s="24">
        <v>0</v>
      </c>
      <c r="O111" s="24">
        <v>-48574057642</v>
      </c>
      <c r="Q111" s="24">
        <v>-74634045</v>
      </c>
      <c r="S111" s="24">
        <f t="shared" si="3"/>
        <v>-48648691687</v>
      </c>
      <c r="U111" s="104">
        <f>(S111/درآمدها!$F$12)*100</f>
        <v>-4.956269986945216</v>
      </c>
    </row>
    <row r="112" spans="1:21" ht="18.75" x14ac:dyDescent="0.2">
      <c r="A112" s="18" t="s">
        <v>209</v>
      </c>
      <c r="C112" s="24">
        <v>0</v>
      </c>
      <c r="E112" s="24">
        <v>-43449228598</v>
      </c>
      <c r="G112" s="24">
        <v>0</v>
      </c>
      <c r="I112" s="24">
        <f t="shared" si="2"/>
        <v>-43449228598</v>
      </c>
      <c r="K112" s="29">
        <f>(I112/درآمدها!$F$12)*100</f>
        <v>-4.4265549635270949</v>
      </c>
      <c r="M112" s="24">
        <v>0</v>
      </c>
      <c r="O112" s="24">
        <v>-47908740552</v>
      </c>
      <c r="Q112" s="24">
        <v>56546487</v>
      </c>
      <c r="S112" s="24">
        <f t="shared" si="3"/>
        <v>-47852194065</v>
      </c>
      <c r="U112" s="104">
        <f>(S112/درآمدها!$F$12)*100</f>
        <v>-4.8751237706401485</v>
      </c>
    </row>
    <row r="113" spans="1:21" ht="18.75" x14ac:dyDescent="0.2">
      <c r="A113" s="18" t="s">
        <v>256</v>
      </c>
      <c r="C113" s="24">
        <v>0</v>
      </c>
      <c r="E113" s="24">
        <v>-6470475115</v>
      </c>
      <c r="G113" s="24">
        <v>0</v>
      </c>
      <c r="I113" s="24">
        <f t="shared" si="2"/>
        <v>-6470475115</v>
      </c>
      <c r="K113" s="29">
        <f>(I113/درآمدها!$F$12)*100</f>
        <v>-0.65920419443304479</v>
      </c>
      <c r="M113" s="24">
        <v>0</v>
      </c>
      <c r="O113" s="24">
        <v>-6470475115</v>
      </c>
      <c r="Q113" s="24">
        <v>0</v>
      </c>
      <c r="S113" s="24">
        <f t="shared" si="3"/>
        <v>-6470475115</v>
      </c>
      <c r="U113" s="104">
        <f>(S113/درآمدها!$F$12)*100</f>
        <v>-0.65920419443304479</v>
      </c>
    </row>
    <row r="114" spans="1:21" ht="18.75" x14ac:dyDescent="0.2">
      <c r="A114" s="18" t="s">
        <v>259</v>
      </c>
      <c r="C114" s="24">
        <v>0</v>
      </c>
      <c r="E114" s="24">
        <v>-6422220895</v>
      </c>
      <c r="G114" s="24">
        <v>-8555984</v>
      </c>
      <c r="I114" s="24">
        <f t="shared" si="2"/>
        <v>-6430776879</v>
      </c>
      <c r="K114" s="29">
        <f>(I114/درآمدها!$F$12)*100</f>
        <v>-0.65515978606771053</v>
      </c>
      <c r="M114" s="24">
        <v>0</v>
      </c>
      <c r="O114" s="24">
        <v>-6422220895</v>
      </c>
      <c r="Q114" s="24">
        <v>-8555984</v>
      </c>
      <c r="S114" s="24">
        <f t="shared" si="3"/>
        <v>-6430776879</v>
      </c>
      <c r="U114" s="104">
        <f>(S114/درآمدها!$F$12)*100</f>
        <v>-0.65515978606771053</v>
      </c>
    </row>
    <row r="115" spans="1:21" ht="18.75" x14ac:dyDescent="0.2">
      <c r="A115" s="18" t="s">
        <v>152</v>
      </c>
      <c r="C115" s="24">
        <v>0</v>
      </c>
      <c r="E115" s="24">
        <v>-342913</v>
      </c>
      <c r="G115" s="24">
        <v>0</v>
      </c>
      <c r="I115" s="24">
        <f t="shared" si="2"/>
        <v>-342913</v>
      </c>
      <c r="K115" s="29">
        <f>(I115/درآمدها!$F$12)*100</f>
        <v>-3.4935562521766794E-5</v>
      </c>
      <c r="M115" s="24">
        <v>0</v>
      </c>
      <c r="O115" s="24">
        <v>-436798</v>
      </c>
      <c r="Q115" s="24">
        <v>0</v>
      </c>
      <c r="S115" s="24">
        <f t="shared" si="3"/>
        <v>-436798</v>
      </c>
      <c r="U115" s="104">
        <f>(S115/درآمدها!$F$12)*100</f>
        <v>-4.4500452996482174E-5</v>
      </c>
    </row>
    <row r="116" spans="1:21" ht="18.75" x14ac:dyDescent="0.2">
      <c r="A116" s="18" t="s">
        <v>523</v>
      </c>
      <c r="C116" s="24">
        <v>0</v>
      </c>
      <c r="E116" s="24">
        <v>-184152568</v>
      </c>
      <c r="G116" s="24">
        <v>0</v>
      </c>
      <c r="I116" s="24">
        <f t="shared" si="2"/>
        <v>-184152568</v>
      </c>
      <c r="K116" s="29">
        <f>(I116/درآمدها!$F$12)*100</f>
        <v>-1.8761241343745821E-2</v>
      </c>
      <c r="M116" s="24">
        <v>0</v>
      </c>
      <c r="O116" s="24">
        <v>-281304364</v>
      </c>
      <c r="Q116" s="24">
        <v>0</v>
      </c>
      <c r="S116" s="24">
        <f t="shared" si="3"/>
        <v>-281304364</v>
      </c>
      <c r="U116" s="104">
        <f>(S116/درآمدها!$F$12)*100</f>
        <v>-2.8658949051706534E-2</v>
      </c>
    </row>
    <row r="117" spans="1:21" ht="18.75" x14ac:dyDescent="0.2">
      <c r="A117" s="18" t="s">
        <v>524</v>
      </c>
      <c r="C117" s="24">
        <v>0</v>
      </c>
      <c r="E117" s="24">
        <v>-132149963</v>
      </c>
      <c r="G117" s="24">
        <v>0</v>
      </c>
      <c r="I117" s="24">
        <f t="shared" si="2"/>
        <v>-132149963</v>
      </c>
      <c r="K117" s="29">
        <f>(I117/درآمدها!$F$12)*100</f>
        <v>-1.3463278716863076E-2</v>
      </c>
      <c r="M117" s="24">
        <v>0</v>
      </c>
      <c r="O117" s="24">
        <v>-178472651</v>
      </c>
      <c r="Q117" s="24">
        <v>0</v>
      </c>
      <c r="S117" s="24">
        <f t="shared" si="3"/>
        <v>-178472651</v>
      </c>
      <c r="U117" s="104">
        <f>(S117/درآمدها!$F$12)*100</f>
        <v>-1.8182578255814055E-2</v>
      </c>
    </row>
    <row r="118" spans="1:21" ht="18.75" x14ac:dyDescent="0.2">
      <c r="A118" s="18" t="s">
        <v>525</v>
      </c>
      <c r="C118" s="24">
        <v>0</v>
      </c>
      <c r="E118" s="24">
        <v>-32214306847</v>
      </c>
      <c r="G118" s="24">
        <v>0</v>
      </c>
      <c r="I118" s="24">
        <f t="shared" si="2"/>
        <v>-32214306847</v>
      </c>
      <c r="K118" s="29">
        <f>(I118/درآمدها!$F$12)*100</f>
        <v>-3.2819546968144939</v>
      </c>
      <c r="M118" s="24">
        <v>0</v>
      </c>
      <c r="O118" s="24">
        <v>-40744534333</v>
      </c>
      <c r="Q118" s="24">
        <v>0</v>
      </c>
      <c r="S118" s="24">
        <f t="shared" si="3"/>
        <v>-40744534333</v>
      </c>
      <c r="U118" s="104">
        <f>(S118/درآمدها!$F$12)*100</f>
        <v>-4.1510039765503066</v>
      </c>
    </row>
    <row r="119" spans="1:21" ht="18.75" x14ac:dyDescent="0.2">
      <c r="A119" s="18" t="s">
        <v>191</v>
      </c>
      <c r="C119" s="24">
        <v>0</v>
      </c>
      <c r="E119" s="24">
        <v>-1784398399</v>
      </c>
      <c r="G119" s="24">
        <v>0</v>
      </c>
      <c r="I119" s="24">
        <f t="shared" si="2"/>
        <v>-1784398399</v>
      </c>
      <c r="K119" s="29">
        <f>(I119/درآمدها!$F$12)*100</f>
        <v>-0.1817923550055118</v>
      </c>
      <c r="M119" s="24">
        <v>0</v>
      </c>
      <c r="O119" s="24">
        <v>-2314033929</v>
      </c>
      <c r="Q119" s="24">
        <v>0</v>
      </c>
      <c r="S119" s="24">
        <f t="shared" si="3"/>
        <v>-2314033929</v>
      </c>
      <c r="U119" s="104">
        <f>(S119/درآمدها!$F$12)*100</f>
        <v>-0.23575098349747359</v>
      </c>
    </row>
    <row r="120" spans="1:21" ht="18.75" x14ac:dyDescent="0.2">
      <c r="A120" s="18" t="s">
        <v>264</v>
      </c>
      <c r="C120" s="24">
        <v>0</v>
      </c>
      <c r="E120" s="24">
        <v>-2790970553</v>
      </c>
      <c r="G120" s="24">
        <v>0</v>
      </c>
      <c r="I120" s="24">
        <f t="shared" si="2"/>
        <v>-2790970553</v>
      </c>
      <c r="K120" s="29">
        <f>(I120/درآمدها!$F$12)*100</f>
        <v>-0.28434071105715314</v>
      </c>
      <c r="M120" s="24">
        <v>0</v>
      </c>
      <c r="O120" s="24">
        <v>-2790970553</v>
      </c>
      <c r="Q120" s="24">
        <v>0</v>
      </c>
      <c r="S120" s="24">
        <f t="shared" si="3"/>
        <v>-2790970553</v>
      </c>
      <c r="U120" s="104">
        <f>(S120/درآمدها!$F$12)*100</f>
        <v>-0.28434071105715314</v>
      </c>
    </row>
    <row r="121" spans="1:21" ht="18.75" x14ac:dyDescent="0.2">
      <c r="A121" s="18" t="s">
        <v>526</v>
      </c>
      <c r="C121" s="24">
        <v>0</v>
      </c>
      <c r="E121" s="24">
        <v>-440203743</v>
      </c>
      <c r="G121" s="24">
        <v>0</v>
      </c>
      <c r="I121" s="24">
        <f t="shared" si="2"/>
        <v>-440203743</v>
      </c>
      <c r="K121" s="29">
        <f>(I121/درآمدها!$F$12)*100</f>
        <v>-4.4847425982369467E-2</v>
      </c>
      <c r="M121" s="24">
        <v>0</v>
      </c>
      <c r="O121" s="24">
        <v>-440203743</v>
      </c>
      <c r="Q121" s="24">
        <v>0</v>
      </c>
      <c r="S121" s="24">
        <f t="shared" si="3"/>
        <v>-440203743</v>
      </c>
      <c r="U121" s="104">
        <f>(S121/درآمدها!$F$12)*100</f>
        <v>-4.4847425982369467E-2</v>
      </c>
    </row>
    <row r="122" spans="1:21" ht="18.75" x14ac:dyDescent="0.2">
      <c r="A122" s="18" t="s">
        <v>232</v>
      </c>
      <c r="C122" s="24">
        <v>0</v>
      </c>
      <c r="E122" s="24">
        <v>-71667207</v>
      </c>
      <c r="G122" s="24">
        <v>0</v>
      </c>
      <c r="I122" s="24">
        <f t="shared" si="2"/>
        <v>-71667207</v>
      </c>
      <c r="K122" s="29">
        <f>(I122/درآمدها!$F$12)*100</f>
        <v>-7.3013685421926345E-3</v>
      </c>
      <c r="M122" s="24">
        <v>0</v>
      </c>
      <c r="O122" s="24">
        <v>-71667207</v>
      </c>
      <c r="Q122" s="24">
        <v>0</v>
      </c>
      <c r="S122" s="24">
        <f t="shared" si="3"/>
        <v>-71667207</v>
      </c>
      <c r="U122" s="104">
        <f>(S122/درآمدها!$F$12)*100</f>
        <v>-7.3013685421926345E-3</v>
      </c>
    </row>
    <row r="123" spans="1:21" ht="18.75" x14ac:dyDescent="0.2">
      <c r="A123" s="18" t="s">
        <v>224</v>
      </c>
      <c r="C123" s="24">
        <v>0</v>
      </c>
      <c r="E123" s="24">
        <v>43219776</v>
      </c>
      <c r="G123" s="24">
        <v>0</v>
      </c>
      <c r="I123" s="24">
        <f t="shared" si="2"/>
        <v>43219776</v>
      </c>
      <c r="K123" s="29">
        <f>(I123/درآمدها!$F$12)*100</f>
        <v>4.4031786098070232E-3</v>
      </c>
      <c r="M123" s="24">
        <v>0</v>
      </c>
      <c r="O123" s="24">
        <v>43219776</v>
      </c>
      <c r="Q123" s="24">
        <v>0</v>
      </c>
      <c r="S123" s="24">
        <f t="shared" si="3"/>
        <v>43219776</v>
      </c>
      <c r="U123" s="104">
        <f>(S123/درآمدها!$F$12)*100</f>
        <v>4.4031786098070232E-3</v>
      </c>
    </row>
    <row r="124" spans="1:21" ht="18.75" x14ac:dyDescent="0.2">
      <c r="A124" s="18" t="s">
        <v>226</v>
      </c>
      <c r="C124" s="24">
        <v>0</v>
      </c>
      <c r="E124" s="24">
        <v>1024217</v>
      </c>
      <c r="G124" s="24">
        <v>0</v>
      </c>
      <c r="I124" s="24">
        <f t="shared" si="2"/>
        <v>1024217</v>
      </c>
      <c r="K124" s="29">
        <f>(I124/درآمدها!$F$12)*100</f>
        <v>1.0434599166364767E-4</v>
      </c>
      <c r="M124" s="24">
        <v>0</v>
      </c>
      <c r="O124" s="24">
        <v>1024217</v>
      </c>
      <c r="Q124" s="24">
        <v>0</v>
      </c>
      <c r="S124" s="24">
        <f t="shared" si="3"/>
        <v>1024217</v>
      </c>
      <c r="U124" s="104">
        <f>(S124/درآمدها!$F$12)*100</f>
        <v>1.0434599166364767E-4</v>
      </c>
    </row>
    <row r="125" spans="1:21" ht="18.75" x14ac:dyDescent="0.2">
      <c r="A125" s="18" t="s">
        <v>31</v>
      </c>
      <c r="C125" s="24">
        <v>0</v>
      </c>
      <c r="E125" s="24">
        <v>-2034836339</v>
      </c>
      <c r="G125" s="24">
        <v>1961007771</v>
      </c>
      <c r="I125" s="24">
        <f t="shared" si="2"/>
        <v>-73828568</v>
      </c>
      <c r="K125" s="29">
        <f>(I125/درآمدها!$F$12)*100</f>
        <v>-7.5215653919697163E-3</v>
      </c>
      <c r="M125" s="24">
        <v>0</v>
      </c>
      <c r="O125" s="24">
        <v>0</v>
      </c>
      <c r="Q125" s="24">
        <v>1961552705</v>
      </c>
      <c r="S125" s="24">
        <f t="shared" si="3"/>
        <v>1961552705</v>
      </c>
      <c r="U125" s="104">
        <f>(S125/درآمدها!$F$12)*100</f>
        <v>0.1998406218640538</v>
      </c>
    </row>
    <row r="126" spans="1:21" ht="18.75" x14ac:dyDescent="0.2">
      <c r="A126" s="18" t="s">
        <v>164</v>
      </c>
      <c r="C126" s="24">
        <v>0</v>
      </c>
      <c r="E126" s="24">
        <v>716473493</v>
      </c>
      <c r="G126" s="24">
        <v>-1012923696</v>
      </c>
      <c r="I126" s="24">
        <f t="shared" si="2"/>
        <v>-296450203</v>
      </c>
      <c r="K126" s="29">
        <f>(I126/درآمدها!$F$12)*100</f>
        <v>-3.0201988847016466E-2</v>
      </c>
      <c r="M126" s="24">
        <v>0</v>
      </c>
      <c r="O126" s="24">
        <v>0</v>
      </c>
      <c r="Q126" s="24">
        <v>-1012923696</v>
      </c>
      <c r="S126" s="24">
        <f t="shared" si="3"/>
        <v>-1012923696</v>
      </c>
      <c r="U126" s="104">
        <f>(S126/درآمدها!$F$12)*100</f>
        <v>-0.10319544348387812</v>
      </c>
    </row>
    <row r="127" spans="1:21" ht="18.75" x14ac:dyDescent="0.2">
      <c r="A127" s="18" t="s">
        <v>32</v>
      </c>
      <c r="C127" s="24">
        <v>0</v>
      </c>
      <c r="E127" s="24">
        <v>6553495448</v>
      </c>
      <c r="G127" s="24">
        <v>0</v>
      </c>
      <c r="I127" s="24">
        <f t="shared" si="2"/>
        <v>6553495448</v>
      </c>
      <c r="K127" s="29">
        <f>(I127/درآمدها!$F$12)*100</f>
        <v>0.66766220574815793</v>
      </c>
      <c r="M127" s="24">
        <v>0</v>
      </c>
      <c r="O127" s="24">
        <v>9020908192</v>
      </c>
      <c r="Q127" s="24">
        <v>0</v>
      </c>
      <c r="S127" s="24">
        <f t="shared" si="3"/>
        <v>9020908192</v>
      </c>
      <c r="U127" s="104">
        <f>(S127/درآمدها!$F$12)*100</f>
        <v>0.91903923777965324</v>
      </c>
    </row>
    <row r="128" spans="1:21" ht="18.75" x14ac:dyDescent="0.2">
      <c r="A128" s="18" t="s">
        <v>170</v>
      </c>
      <c r="C128" s="24">
        <v>0</v>
      </c>
      <c r="E128" s="24">
        <v>-5764515255</v>
      </c>
      <c r="G128" s="24">
        <v>0</v>
      </c>
      <c r="I128" s="24">
        <f t="shared" si="2"/>
        <v>-5764515255</v>
      </c>
      <c r="K128" s="29">
        <f>(I128/درآمدها!$F$12)*100</f>
        <v>-0.58728185603558614</v>
      </c>
      <c r="M128" s="24">
        <v>0</v>
      </c>
      <c r="O128" s="24">
        <v>-6262626430</v>
      </c>
      <c r="Q128" s="24">
        <v>0</v>
      </c>
      <c r="S128" s="24">
        <f t="shared" si="3"/>
        <v>-6262626430</v>
      </c>
      <c r="U128" s="104">
        <f>(S128/درآمدها!$F$12)*100</f>
        <v>-0.63802882129208915</v>
      </c>
    </row>
    <row r="129" spans="1:21" ht="18.75" x14ac:dyDescent="0.2">
      <c r="A129" s="18" t="s">
        <v>30</v>
      </c>
      <c r="C129" s="24">
        <v>0</v>
      </c>
      <c r="E129" s="24">
        <v>12572889147</v>
      </c>
      <c r="G129" s="24">
        <v>0</v>
      </c>
      <c r="I129" s="24">
        <f t="shared" si="2"/>
        <v>12572889147</v>
      </c>
      <c r="K129" s="29">
        <f>(I129/درآمدها!$F$12)*100</f>
        <v>1.2809107700036502</v>
      </c>
      <c r="M129" s="24">
        <v>0</v>
      </c>
      <c r="O129" s="24">
        <v>12275949977</v>
      </c>
      <c r="Q129" s="24">
        <v>0</v>
      </c>
      <c r="S129" s="24">
        <f t="shared" si="3"/>
        <v>12275949977</v>
      </c>
      <c r="U129" s="104">
        <f>(S129/درآمدها!$F$12)*100</f>
        <v>1.2506589657888885</v>
      </c>
    </row>
    <row r="130" spans="1:21" ht="18.75" x14ac:dyDescent="0.2">
      <c r="A130" s="18" t="s">
        <v>68</v>
      </c>
      <c r="C130" s="24">
        <v>0</v>
      </c>
      <c r="E130" s="24">
        <v>8511042870</v>
      </c>
      <c r="G130" s="24">
        <v>0</v>
      </c>
      <c r="I130" s="24">
        <f t="shared" si="2"/>
        <v>8511042870</v>
      </c>
      <c r="K130" s="29">
        <f>(I130/درآمدها!$F$12)*100</f>
        <v>0.86709477421480807</v>
      </c>
      <c r="M130" s="24">
        <v>0</v>
      </c>
      <c r="O130" s="24">
        <v>8511042870</v>
      </c>
      <c r="Q130" s="24">
        <v>0</v>
      </c>
      <c r="S130" s="24">
        <f t="shared" si="3"/>
        <v>8511042870</v>
      </c>
      <c r="U130" s="104">
        <f>(S130/درآمدها!$F$12)*100</f>
        <v>0.86709477421480807</v>
      </c>
    </row>
    <row r="131" spans="1:21" ht="18.75" x14ac:dyDescent="0.2">
      <c r="A131" s="18" t="s">
        <v>228</v>
      </c>
      <c r="C131" s="24">
        <v>0</v>
      </c>
      <c r="E131" s="24">
        <v>45176208</v>
      </c>
      <c r="G131" s="24">
        <v>0</v>
      </c>
      <c r="I131" s="24">
        <f t="shared" si="2"/>
        <v>45176208</v>
      </c>
      <c r="K131" s="29">
        <f>(I131/درآمدها!$F$12)*100</f>
        <v>4.6024975404267005E-3</v>
      </c>
      <c r="M131" s="24">
        <v>0</v>
      </c>
      <c r="O131" s="24">
        <v>45176208</v>
      </c>
      <c r="Q131" s="24">
        <v>0</v>
      </c>
      <c r="S131" s="24">
        <f t="shared" si="3"/>
        <v>45176208</v>
      </c>
      <c r="U131" s="104">
        <f>(S131/درآمدها!$F$12)*100</f>
        <v>4.6024975404267005E-3</v>
      </c>
    </row>
    <row r="132" spans="1:21" ht="18.75" x14ac:dyDescent="0.2">
      <c r="A132" s="18" t="s">
        <v>160</v>
      </c>
      <c r="C132" s="24">
        <v>0</v>
      </c>
      <c r="E132" s="24">
        <v>-5121240940</v>
      </c>
      <c r="G132" s="24">
        <v>0</v>
      </c>
      <c r="I132" s="24">
        <f t="shared" si="2"/>
        <v>-5121240940</v>
      </c>
      <c r="K132" s="29">
        <f>(I132/درآمدها!$F$12)*100</f>
        <v>-0.52174584529720869</v>
      </c>
      <c r="M132" s="24">
        <v>0</v>
      </c>
      <c r="O132" s="24">
        <v>-6082925992</v>
      </c>
      <c r="Q132" s="24">
        <v>0</v>
      </c>
      <c r="S132" s="24">
        <f t="shared" si="3"/>
        <v>-6082925992</v>
      </c>
      <c r="U132" s="104">
        <f>(S132/درآمدها!$F$12)*100</f>
        <v>-0.61972115757873369</v>
      </c>
    </row>
    <row r="133" spans="1:21" ht="18.75" x14ac:dyDescent="0.2">
      <c r="A133" s="18" t="s">
        <v>104</v>
      </c>
      <c r="C133" s="24">
        <v>0</v>
      </c>
      <c r="E133" s="24">
        <v>-3644381331</v>
      </c>
      <c r="G133" s="24">
        <v>0</v>
      </c>
      <c r="I133" s="24">
        <f t="shared" si="2"/>
        <v>-3644381331</v>
      </c>
      <c r="K133" s="29">
        <f>(I133/درآمدها!$F$12)*100</f>
        <v>-0.37128517099762964</v>
      </c>
      <c r="M133" s="24">
        <v>0</v>
      </c>
      <c r="O133" s="24">
        <v>-4271006105</v>
      </c>
      <c r="Q133" s="24">
        <v>0</v>
      </c>
      <c r="S133" s="24">
        <f t="shared" si="3"/>
        <v>-4271006105</v>
      </c>
      <c r="U133" s="104">
        <f>(S133/درآمدها!$F$12)*100</f>
        <v>-0.43512494659600298</v>
      </c>
    </row>
    <row r="134" spans="1:21" ht="18.75" x14ac:dyDescent="0.2">
      <c r="A134" s="18" t="s">
        <v>113</v>
      </c>
      <c r="C134" s="24">
        <v>0</v>
      </c>
      <c r="E134" s="24">
        <v>-8841189163</v>
      </c>
      <c r="G134" s="24">
        <v>0</v>
      </c>
      <c r="I134" s="24">
        <f t="shared" si="2"/>
        <v>-8841189163</v>
      </c>
      <c r="K134" s="29">
        <f>(I134/درآمدها!$F$12)*100</f>
        <v>-0.9007296800376583</v>
      </c>
      <c r="M134" s="24">
        <v>0</v>
      </c>
      <c r="O134" s="24">
        <v>-8824496696</v>
      </c>
      <c r="Q134" s="24">
        <v>26965303</v>
      </c>
      <c r="S134" s="24">
        <f t="shared" si="3"/>
        <v>-8797531393</v>
      </c>
      <c r="U134" s="104">
        <f>(S134/درآمدها!$F$12)*100</f>
        <v>-0.89628187912781843</v>
      </c>
    </row>
    <row r="135" spans="1:21" ht="18.75" x14ac:dyDescent="0.2">
      <c r="A135" s="18" t="s">
        <v>237</v>
      </c>
      <c r="C135" s="24">
        <v>0</v>
      </c>
      <c r="E135" s="24">
        <v>-6150421</v>
      </c>
      <c r="G135" s="24">
        <v>-149038921</v>
      </c>
      <c r="I135" s="24">
        <f t="shared" si="2"/>
        <v>-155189342</v>
      </c>
      <c r="K135" s="29">
        <f>(I135/درآمدها!$F$12)*100</f>
        <v>-1.5810502839358233E-2</v>
      </c>
      <c r="M135" s="24">
        <v>0</v>
      </c>
      <c r="O135" s="24">
        <v>-6150421</v>
      </c>
      <c r="Q135" s="24">
        <v>-149038921</v>
      </c>
      <c r="S135" s="24">
        <f t="shared" si="3"/>
        <v>-155189342</v>
      </c>
      <c r="U135" s="104">
        <f>(S135/درآمدها!$F$12)*100</f>
        <v>-1.5810502839358233E-2</v>
      </c>
    </row>
    <row r="136" spans="1:21" ht="18.75" x14ac:dyDescent="0.2">
      <c r="A136" s="18" t="s">
        <v>223</v>
      </c>
      <c r="C136" s="24">
        <v>0</v>
      </c>
      <c r="E136" s="24">
        <v>396998318</v>
      </c>
      <c r="G136" s="24">
        <v>0</v>
      </c>
      <c r="I136" s="24">
        <f t="shared" si="2"/>
        <v>396998318</v>
      </c>
      <c r="K136" s="29">
        <f>(I136/درآمدها!$F$12)*100</f>
        <v>4.0445709435119853E-2</v>
      </c>
      <c r="M136" s="24">
        <v>0</v>
      </c>
      <c r="O136" s="24">
        <v>396998318</v>
      </c>
      <c r="Q136" s="24">
        <v>0</v>
      </c>
      <c r="S136" s="24">
        <f t="shared" si="3"/>
        <v>396998318</v>
      </c>
      <c r="U136" s="104">
        <f>(S136/درآمدها!$F$12)*100</f>
        <v>4.0445709435119853E-2</v>
      </c>
    </row>
    <row r="137" spans="1:21" ht="18.75" x14ac:dyDescent="0.2">
      <c r="A137" s="18" t="s">
        <v>175</v>
      </c>
      <c r="C137" s="24">
        <v>0</v>
      </c>
      <c r="E137" s="24">
        <v>-3588978909</v>
      </c>
      <c r="G137" s="24">
        <v>0</v>
      </c>
      <c r="I137" s="24">
        <f t="shared" si="2"/>
        <v>-3588978909</v>
      </c>
      <c r="K137" s="29">
        <f>(I137/درآمدها!$F$12)*100</f>
        <v>-0.36564083911858658</v>
      </c>
      <c r="M137" s="24">
        <v>0</v>
      </c>
      <c r="O137" s="24">
        <v>-3642632963</v>
      </c>
      <c r="Q137" s="24">
        <v>35253</v>
      </c>
      <c r="S137" s="24">
        <f t="shared" si="3"/>
        <v>-3642597710</v>
      </c>
      <c r="U137" s="104">
        <f>(S137/درآمدها!$F$12)*100</f>
        <v>-0.3711034578430959</v>
      </c>
    </row>
    <row r="138" spans="1:21" ht="18.75" x14ac:dyDescent="0.2">
      <c r="A138" s="18" t="s">
        <v>136</v>
      </c>
      <c r="C138" s="24">
        <v>0</v>
      </c>
      <c r="E138" s="24">
        <v>-2726743683</v>
      </c>
      <c r="G138" s="24">
        <v>0</v>
      </c>
      <c r="I138" s="24">
        <f t="shared" ref="I138:I201" si="4">C138+E138+G138</f>
        <v>-2726743683</v>
      </c>
      <c r="K138" s="29">
        <f>(I138/درآمدها!$F$12)*100</f>
        <v>-0.2777973550675511</v>
      </c>
      <c r="M138" s="24">
        <v>0</v>
      </c>
      <c r="O138" s="24">
        <v>-3804339385</v>
      </c>
      <c r="Q138" s="24">
        <v>0</v>
      </c>
      <c r="S138" s="24">
        <f t="shared" ref="S138:S201" si="5">M138+O138+Q138</f>
        <v>-3804339385</v>
      </c>
      <c r="U138" s="104">
        <f>(S138/درآمدها!$F$12)*100</f>
        <v>-0.3875815044594032</v>
      </c>
    </row>
    <row r="139" spans="1:21" ht="18.75" x14ac:dyDescent="0.2">
      <c r="A139" s="18" t="s">
        <v>172</v>
      </c>
      <c r="C139" s="24">
        <v>0</v>
      </c>
      <c r="E139" s="24">
        <v>-2726097850</v>
      </c>
      <c r="G139" s="24">
        <v>0</v>
      </c>
      <c r="I139" s="24">
        <f t="shared" si="4"/>
        <v>-2726097850</v>
      </c>
      <c r="K139" s="29">
        <f>(I139/درآمدها!$F$12)*100</f>
        <v>-0.27773155838107344</v>
      </c>
      <c r="M139" s="24">
        <v>0</v>
      </c>
      <c r="O139" s="24">
        <v>-3246298139</v>
      </c>
      <c r="Q139" s="24">
        <v>0</v>
      </c>
      <c r="S139" s="24">
        <f t="shared" si="5"/>
        <v>-3246298139</v>
      </c>
      <c r="U139" s="104">
        <f>(S139/درآمدها!$F$12)*100</f>
        <v>-0.33072893590890307</v>
      </c>
    </row>
    <row r="140" spans="1:21" ht="18.75" x14ac:dyDescent="0.2">
      <c r="A140" s="18" t="s">
        <v>29</v>
      </c>
      <c r="C140" s="24">
        <v>0</v>
      </c>
      <c r="E140" s="24">
        <v>5526636749</v>
      </c>
      <c r="G140" s="24">
        <v>0</v>
      </c>
      <c r="I140" s="24">
        <f t="shared" si="4"/>
        <v>5526636749</v>
      </c>
      <c r="K140" s="29">
        <f>(I140/درآمدها!$F$12)*100</f>
        <v>0.56304708097909228</v>
      </c>
      <c r="M140" s="24">
        <v>0</v>
      </c>
      <c r="O140" s="24">
        <v>5794899778</v>
      </c>
      <c r="Q140" s="24">
        <v>0</v>
      </c>
      <c r="S140" s="24">
        <f t="shared" si="5"/>
        <v>5794899778</v>
      </c>
      <c r="U140" s="104">
        <f>(S140/درآمدها!$F$12)*100</f>
        <v>0.59037739456273608</v>
      </c>
    </row>
    <row r="141" spans="1:21" ht="18.75" x14ac:dyDescent="0.2">
      <c r="A141" s="18" t="s">
        <v>121</v>
      </c>
      <c r="C141" s="24">
        <v>0</v>
      </c>
      <c r="E141" s="24">
        <v>-114253571</v>
      </c>
      <c r="G141" s="24">
        <v>0</v>
      </c>
      <c r="I141" s="24">
        <f t="shared" si="4"/>
        <v>-114253571</v>
      </c>
      <c r="K141" s="29">
        <f>(I141/درآمدها!$F$12)*100</f>
        <v>-1.1640015902009027E-2</v>
      </c>
      <c r="M141" s="24">
        <v>0</v>
      </c>
      <c r="O141" s="24">
        <v>69858029</v>
      </c>
      <c r="Q141" s="24">
        <v>0</v>
      </c>
      <c r="S141" s="24">
        <f t="shared" si="5"/>
        <v>69858029</v>
      </c>
      <c r="U141" s="104">
        <f>(S141/درآمدها!$F$12)*100</f>
        <v>7.1170516713478273E-3</v>
      </c>
    </row>
    <row r="142" spans="1:21" ht="18.75" x14ac:dyDescent="0.2">
      <c r="A142" s="18" t="s">
        <v>87</v>
      </c>
      <c r="C142" s="24">
        <v>0</v>
      </c>
      <c r="E142" s="24">
        <v>49077418</v>
      </c>
      <c r="G142" s="24">
        <v>0</v>
      </c>
      <c r="I142" s="24">
        <f t="shared" si="4"/>
        <v>49077418</v>
      </c>
      <c r="K142" s="29">
        <f>(I142/درآمدها!$F$12)*100</f>
        <v>4.9999481062131881E-3</v>
      </c>
      <c r="M142" s="24">
        <v>0</v>
      </c>
      <c r="O142" s="24">
        <v>49077418</v>
      </c>
      <c r="Q142" s="24">
        <v>0</v>
      </c>
      <c r="S142" s="24">
        <f t="shared" si="5"/>
        <v>49077418</v>
      </c>
      <c r="U142" s="104">
        <f>(S142/درآمدها!$F$12)*100</f>
        <v>4.9999481062131881E-3</v>
      </c>
    </row>
    <row r="143" spans="1:21" ht="18.75" x14ac:dyDescent="0.2">
      <c r="A143" s="18" t="s">
        <v>40</v>
      </c>
      <c r="C143" s="24">
        <v>0</v>
      </c>
      <c r="E143" s="24">
        <v>-446884897</v>
      </c>
      <c r="G143" s="24">
        <v>0</v>
      </c>
      <c r="I143" s="24">
        <f t="shared" si="4"/>
        <v>-446884897</v>
      </c>
      <c r="K143" s="29">
        <f>(I143/درآمدها!$F$12)*100</f>
        <v>-4.5528093887303236E-2</v>
      </c>
      <c r="M143" s="24">
        <v>0</v>
      </c>
      <c r="O143" s="24">
        <v>-211212813</v>
      </c>
      <c r="Q143" s="24">
        <v>0</v>
      </c>
      <c r="S143" s="24">
        <f t="shared" si="5"/>
        <v>-211212813</v>
      </c>
      <c r="U143" s="104">
        <f>(S143/درآمدها!$F$12)*100</f>
        <v>-2.1518106440874908E-2</v>
      </c>
    </row>
    <row r="144" spans="1:21" ht="18.75" x14ac:dyDescent="0.2">
      <c r="A144" s="18" t="s">
        <v>193</v>
      </c>
      <c r="C144" s="24">
        <v>0</v>
      </c>
      <c r="E144" s="24">
        <v>-6863900090</v>
      </c>
      <c r="G144" s="24">
        <v>0</v>
      </c>
      <c r="I144" s="24">
        <f t="shared" si="4"/>
        <v>-6863900090</v>
      </c>
      <c r="K144" s="29">
        <f>(I144/درآمدها!$F$12)*100</f>
        <v>-0.69928585599658133</v>
      </c>
      <c r="M144" s="24">
        <v>0</v>
      </c>
      <c r="O144" s="24">
        <v>-8996603569</v>
      </c>
      <c r="Q144" s="24">
        <v>0</v>
      </c>
      <c r="S144" s="24">
        <f t="shared" si="5"/>
        <v>-8996603569</v>
      </c>
      <c r="U144" s="104">
        <f>(S144/درآمدها!$F$12)*100</f>
        <v>-0.91656311212566965</v>
      </c>
    </row>
    <row r="145" spans="1:21" ht="18.75" x14ac:dyDescent="0.2">
      <c r="A145" s="18" t="s">
        <v>219</v>
      </c>
      <c r="C145" s="24">
        <v>0</v>
      </c>
      <c r="E145" s="24">
        <v>-749806875</v>
      </c>
      <c r="G145" s="24">
        <v>0</v>
      </c>
      <c r="I145" s="24">
        <f t="shared" si="4"/>
        <v>-749806875</v>
      </c>
      <c r="K145" s="29">
        <f>(I145/درآمدها!$F$12)*100</f>
        <v>-7.6389419359467498E-2</v>
      </c>
      <c r="M145" s="24">
        <v>0</v>
      </c>
      <c r="O145" s="24">
        <v>-884742500</v>
      </c>
      <c r="Q145" s="24">
        <v>0</v>
      </c>
      <c r="S145" s="24">
        <f t="shared" si="5"/>
        <v>-884742500</v>
      </c>
      <c r="U145" s="104">
        <f>(S145/درآمدها!$F$12)*100</f>
        <v>-9.0136497958415857E-2</v>
      </c>
    </row>
    <row r="146" spans="1:21" ht="18.75" x14ac:dyDescent="0.2">
      <c r="A146" s="18" t="s">
        <v>195</v>
      </c>
      <c r="C146" s="24">
        <v>0</v>
      </c>
      <c r="E146" s="24">
        <v>-1769664193</v>
      </c>
      <c r="G146" s="24">
        <v>0</v>
      </c>
      <c r="I146" s="24">
        <f t="shared" si="4"/>
        <v>-1769664193</v>
      </c>
      <c r="K146" s="29">
        <f>(I146/درآمدها!$F$12)*100</f>
        <v>-0.18029125188337414</v>
      </c>
      <c r="M146" s="24">
        <v>0</v>
      </c>
      <c r="O146" s="24">
        <v>-1769933164</v>
      </c>
      <c r="Q146" s="24">
        <v>0</v>
      </c>
      <c r="S146" s="24">
        <f t="shared" si="5"/>
        <v>-1769933164</v>
      </c>
      <c r="U146" s="104">
        <f>(S146/درآمدها!$F$12)*100</f>
        <v>-0.1803186543241887</v>
      </c>
    </row>
    <row r="147" spans="1:21" ht="18.75" x14ac:dyDescent="0.2">
      <c r="A147" s="18" t="s">
        <v>235</v>
      </c>
      <c r="C147" s="24">
        <v>0</v>
      </c>
      <c r="E147" s="24">
        <v>-2476098029</v>
      </c>
      <c r="G147" s="24">
        <v>0</v>
      </c>
      <c r="I147" s="24">
        <f t="shared" si="4"/>
        <v>-2476098029</v>
      </c>
      <c r="K147" s="29">
        <f>(I147/درآمدها!$F$12)*100</f>
        <v>-0.25226187838359299</v>
      </c>
      <c r="M147" s="24">
        <v>0</v>
      </c>
      <c r="O147" s="24">
        <v>-2476098029</v>
      </c>
      <c r="Q147" s="24">
        <v>0</v>
      </c>
      <c r="S147" s="24">
        <f t="shared" si="5"/>
        <v>-2476098029</v>
      </c>
      <c r="U147" s="104">
        <f>(S147/درآمدها!$F$12)*100</f>
        <v>-0.25226187838359299</v>
      </c>
    </row>
    <row r="148" spans="1:21" ht="18.75" x14ac:dyDescent="0.2">
      <c r="A148" s="18" t="s">
        <v>208</v>
      </c>
      <c r="C148" s="24">
        <v>0</v>
      </c>
      <c r="E148" s="24">
        <v>-10593963808</v>
      </c>
      <c r="G148" s="24">
        <v>-864761091</v>
      </c>
      <c r="I148" s="24">
        <f t="shared" si="4"/>
        <v>-11458724899</v>
      </c>
      <c r="K148" s="29">
        <f>(I148/درآمدها!$F$12)*100</f>
        <v>-1.1674010612859249</v>
      </c>
      <c r="M148" s="24">
        <v>0</v>
      </c>
      <c r="O148" s="24">
        <v>-22302250167</v>
      </c>
      <c r="Q148" s="24">
        <v>-1298681153</v>
      </c>
      <c r="S148" s="24">
        <f t="shared" si="5"/>
        <v>-23600931320</v>
      </c>
      <c r="U148" s="104">
        <f>(S148/درآمدها!$F$12)*100</f>
        <v>-2.4044343950266804</v>
      </c>
    </row>
    <row r="149" spans="1:21" ht="18.75" x14ac:dyDescent="0.2">
      <c r="A149" s="18" t="s">
        <v>155</v>
      </c>
      <c r="C149" s="24">
        <v>0</v>
      </c>
      <c r="E149" s="24">
        <v>1413665326</v>
      </c>
      <c r="G149" s="24">
        <v>-2198857476</v>
      </c>
      <c r="I149" s="24">
        <f t="shared" si="4"/>
        <v>-785192150</v>
      </c>
      <c r="K149" s="29">
        <f>(I149/درآمدها!$F$12)*100</f>
        <v>-7.9994428464145395E-2</v>
      </c>
      <c r="M149" s="24">
        <v>0</v>
      </c>
      <c r="O149" s="24">
        <v>-1</v>
      </c>
      <c r="Q149" s="24">
        <v>-2198857476</v>
      </c>
      <c r="S149" s="24">
        <f t="shared" si="5"/>
        <v>-2198857477</v>
      </c>
      <c r="U149" s="104">
        <f>(S149/درآمدها!$F$12)*100</f>
        <v>-0.22401694559316176</v>
      </c>
    </row>
    <row r="150" spans="1:21" ht="18.75" x14ac:dyDescent="0.2">
      <c r="A150" s="18" t="s">
        <v>114</v>
      </c>
      <c r="C150" s="24">
        <v>0</v>
      </c>
      <c r="E150" s="24">
        <v>188858256</v>
      </c>
      <c r="G150" s="24">
        <v>-281693605</v>
      </c>
      <c r="I150" s="24">
        <f t="shared" si="4"/>
        <v>-92835349</v>
      </c>
      <c r="K150" s="29">
        <f>(I150/درآمدها!$F$12)*100</f>
        <v>-9.4579532978322205E-3</v>
      </c>
      <c r="M150" s="24">
        <v>0</v>
      </c>
      <c r="O150" s="24">
        <v>0</v>
      </c>
      <c r="Q150" s="24">
        <v>-281693605</v>
      </c>
      <c r="S150" s="24">
        <f t="shared" si="5"/>
        <v>-281693605</v>
      </c>
      <c r="U150" s="104">
        <f>(S150/درآمدها!$F$12)*100</f>
        <v>-2.8698604454947402E-2</v>
      </c>
    </row>
    <row r="151" spans="1:21" ht="18.75" x14ac:dyDescent="0.2">
      <c r="A151" s="18" t="s">
        <v>149</v>
      </c>
      <c r="C151" s="24">
        <v>0</v>
      </c>
      <c r="E151" s="24">
        <v>-152909557</v>
      </c>
      <c r="G151" s="24">
        <v>-77848981</v>
      </c>
      <c r="I151" s="24">
        <f t="shared" si="4"/>
        <v>-230758538</v>
      </c>
      <c r="K151" s="29">
        <f>(I151/درآمدها!$F$12)*100</f>
        <v>-2.3509401310917048E-2</v>
      </c>
      <c r="M151" s="24">
        <v>0</v>
      </c>
      <c r="O151" s="24">
        <v>-254488564</v>
      </c>
      <c r="Q151" s="24">
        <v>-77848981</v>
      </c>
      <c r="S151" s="24">
        <f t="shared" si="5"/>
        <v>-332337545</v>
      </c>
      <c r="U151" s="104">
        <f>(S151/درآمدها!$F$12)*100</f>
        <v>-3.3858147931626933E-2</v>
      </c>
    </row>
    <row r="152" spans="1:21" ht="18.75" x14ac:dyDescent="0.2">
      <c r="A152" s="18" t="s">
        <v>109</v>
      </c>
      <c r="C152" s="24">
        <v>0</v>
      </c>
      <c r="E152" s="24">
        <v>-17573472</v>
      </c>
      <c r="G152" s="24">
        <v>0</v>
      </c>
      <c r="I152" s="24">
        <f t="shared" si="4"/>
        <v>-17573472</v>
      </c>
      <c r="K152" s="29">
        <f>(I152/درآمدها!$F$12)*100</f>
        <v>-1.7903641150394361E-3</v>
      </c>
      <c r="M152" s="24">
        <v>0</v>
      </c>
      <c r="O152" s="24">
        <v>-25050934</v>
      </c>
      <c r="Q152" s="24">
        <v>0</v>
      </c>
      <c r="S152" s="24">
        <f t="shared" si="5"/>
        <v>-25050934</v>
      </c>
      <c r="U152" s="104">
        <f>(S152/درآمدها!$F$12)*100</f>
        <v>-2.5521589178177945E-3</v>
      </c>
    </row>
    <row r="153" spans="1:21" ht="18.75" x14ac:dyDescent="0.2">
      <c r="A153" s="18" t="s">
        <v>202</v>
      </c>
      <c r="C153" s="24">
        <v>0</v>
      </c>
      <c r="E153" s="24">
        <v>-159638882</v>
      </c>
      <c r="G153" s="24">
        <v>0</v>
      </c>
      <c r="I153" s="24">
        <f t="shared" si="4"/>
        <v>-159638882</v>
      </c>
      <c r="K153" s="29">
        <f>(I153/درآمدها!$F$12)*100</f>
        <v>-1.6263816603674843E-2</v>
      </c>
      <c r="M153" s="24">
        <v>0</v>
      </c>
      <c r="O153" s="24">
        <v>-191622402</v>
      </c>
      <c r="Q153" s="24">
        <v>0</v>
      </c>
      <c r="S153" s="24">
        <f t="shared" si="5"/>
        <v>-191622402</v>
      </c>
      <c r="U153" s="104">
        <f>(S153/درآمدها!$F$12)*100</f>
        <v>-1.9522259015091671E-2</v>
      </c>
    </row>
    <row r="154" spans="1:21" ht="18.75" x14ac:dyDescent="0.2">
      <c r="A154" s="18" t="s">
        <v>252</v>
      </c>
      <c r="C154" s="24">
        <v>0</v>
      </c>
      <c r="E154" s="24">
        <v>-1032134488</v>
      </c>
      <c r="G154" s="24">
        <v>0</v>
      </c>
      <c r="I154" s="24">
        <f t="shared" si="4"/>
        <v>-1032134488</v>
      </c>
      <c r="K154" s="29">
        <f>(I154/درآمدها!$F$12)*100</f>
        <v>-0.10515261578416613</v>
      </c>
      <c r="M154" s="24">
        <v>0</v>
      </c>
      <c r="O154" s="24">
        <v>-1032134488</v>
      </c>
      <c r="Q154" s="24">
        <v>0</v>
      </c>
      <c r="S154" s="24">
        <f t="shared" si="5"/>
        <v>-1032134488</v>
      </c>
      <c r="U154" s="104">
        <f>(S154/درآمدها!$F$12)*100</f>
        <v>-0.10515261578416613</v>
      </c>
    </row>
    <row r="155" spans="1:21" ht="18.75" x14ac:dyDescent="0.2">
      <c r="A155" s="18" t="s">
        <v>262</v>
      </c>
      <c r="C155" s="24">
        <v>0</v>
      </c>
      <c r="E155" s="24">
        <v>-318248664</v>
      </c>
      <c r="G155" s="24">
        <v>0</v>
      </c>
      <c r="I155" s="24">
        <f t="shared" si="4"/>
        <v>-318248664</v>
      </c>
      <c r="K155" s="29">
        <f>(I155/درآمدها!$F$12)*100</f>
        <v>-3.2422789741540135E-2</v>
      </c>
      <c r="M155" s="24">
        <v>0</v>
      </c>
      <c r="O155" s="24">
        <v>-318248664</v>
      </c>
      <c r="Q155" s="24">
        <v>0</v>
      </c>
      <c r="S155" s="24">
        <f t="shared" si="5"/>
        <v>-318248664</v>
      </c>
      <c r="U155" s="104">
        <f>(S155/درآمدها!$F$12)*100</f>
        <v>-3.2422789741540135E-2</v>
      </c>
    </row>
    <row r="156" spans="1:21" ht="18.75" x14ac:dyDescent="0.2">
      <c r="A156" s="18" t="s">
        <v>142</v>
      </c>
      <c r="C156" s="24">
        <v>0</v>
      </c>
      <c r="E156" s="24">
        <v>-4138935</v>
      </c>
      <c r="G156" s="24">
        <v>0</v>
      </c>
      <c r="I156" s="24">
        <f t="shared" si="4"/>
        <v>-4138935</v>
      </c>
      <c r="K156" s="29">
        <f>(I156/درآمدها!$F$12)*100</f>
        <v>-4.216697018369932E-4</v>
      </c>
      <c r="M156" s="24">
        <v>0</v>
      </c>
      <c r="O156" s="24">
        <v>-12683604</v>
      </c>
      <c r="Q156" s="24">
        <v>0</v>
      </c>
      <c r="S156" s="24">
        <f t="shared" si="5"/>
        <v>-12683604</v>
      </c>
      <c r="U156" s="104">
        <f>(S156/درآمدها!$F$12)*100</f>
        <v>-1.2921902655872813E-3</v>
      </c>
    </row>
    <row r="157" spans="1:21" ht="18.75" x14ac:dyDescent="0.2">
      <c r="A157" s="18" t="s">
        <v>527</v>
      </c>
      <c r="C157" s="24">
        <v>0</v>
      </c>
      <c r="E157" s="24">
        <v>-2552802483</v>
      </c>
      <c r="G157" s="24">
        <v>0</v>
      </c>
      <c r="I157" s="24">
        <f t="shared" si="4"/>
        <v>-2552802483</v>
      </c>
      <c r="K157" s="29">
        <f>(I157/درآمدها!$F$12)*100</f>
        <v>-0.26007643556986176</v>
      </c>
      <c r="M157" s="24">
        <v>0</v>
      </c>
      <c r="O157" s="24">
        <v>-3689730575</v>
      </c>
      <c r="Q157" s="24">
        <v>0</v>
      </c>
      <c r="S157" s="24">
        <f t="shared" si="5"/>
        <v>-3689730575</v>
      </c>
      <c r="U157" s="104">
        <f>(S157/درآمدها!$F$12)*100</f>
        <v>-0.37590529723687072</v>
      </c>
    </row>
    <row r="158" spans="1:21" ht="18.75" x14ac:dyDescent="0.2">
      <c r="A158" s="18" t="s">
        <v>205</v>
      </c>
      <c r="C158" s="24">
        <v>0</v>
      </c>
      <c r="E158" s="24">
        <v>-361904784</v>
      </c>
      <c r="G158" s="24">
        <v>0</v>
      </c>
      <c r="I158" s="24">
        <f t="shared" si="4"/>
        <v>-361904784</v>
      </c>
      <c r="K158" s="29">
        <f>(I158/درآمدها!$F$12)*100</f>
        <v>-3.687042255137165E-2</v>
      </c>
      <c r="M158" s="24">
        <v>0</v>
      </c>
      <c r="O158" s="24">
        <v>-500117734</v>
      </c>
      <c r="Q158" s="24">
        <v>0</v>
      </c>
      <c r="S158" s="24">
        <f t="shared" si="5"/>
        <v>-500117734</v>
      </c>
      <c r="U158" s="104">
        <f>(S158/درآمدها!$F$12)*100</f>
        <v>-5.0951391065376155E-2</v>
      </c>
    </row>
    <row r="159" spans="1:21" ht="18.75" x14ac:dyDescent="0.2">
      <c r="A159" s="18" t="s">
        <v>255</v>
      </c>
      <c r="C159" s="24">
        <v>0</v>
      </c>
      <c r="E159" s="24">
        <v>-297506523</v>
      </c>
      <c r="G159" s="24">
        <v>0</v>
      </c>
      <c r="I159" s="24">
        <f t="shared" si="4"/>
        <v>-297506523</v>
      </c>
      <c r="K159" s="29">
        <f>(I159/درآمدها!$F$12)*100</f>
        <v>-3.0309605453569713E-2</v>
      </c>
      <c r="M159" s="24">
        <v>0</v>
      </c>
      <c r="O159" s="24">
        <v>-297506523</v>
      </c>
      <c r="Q159" s="24">
        <v>0</v>
      </c>
      <c r="S159" s="24">
        <f t="shared" si="5"/>
        <v>-297506523</v>
      </c>
      <c r="U159" s="104">
        <f>(S159/درآمدها!$F$12)*100</f>
        <v>-3.0309605453569713E-2</v>
      </c>
    </row>
    <row r="160" spans="1:21" ht="18.75" x14ac:dyDescent="0.2">
      <c r="A160" s="18" t="s">
        <v>243</v>
      </c>
      <c r="C160" s="24">
        <v>0</v>
      </c>
      <c r="E160" s="24">
        <v>-498377501</v>
      </c>
      <c r="G160" s="24">
        <v>0</v>
      </c>
      <c r="I160" s="24">
        <f t="shared" si="4"/>
        <v>-498377501</v>
      </c>
      <c r="K160" s="29">
        <f>(I160/درآمدها!$F$12)*100</f>
        <v>-5.0774098227910257E-2</v>
      </c>
      <c r="M160" s="24">
        <v>0</v>
      </c>
      <c r="O160" s="24">
        <v>-498377501</v>
      </c>
      <c r="Q160" s="24">
        <v>0</v>
      </c>
      <c r="S160" s="24">
        <f t="shared" si="5"/>
        <v>-498377501</v>
      </c>
      <c r="U160" s="104">
        <f>(S160/درآمدها!$F$12)*100</f>
        <v>-5.0774098227910257E-2</v>
      </c>
    </row>
    <row r="161" spans="1:21" ht="18.75" x14ac:dyDescent="0.2">
      <c r="A161" s="18" t="s">
        <v>267</v>
      </c>
      <c r="C161" s="24">
        <v>0</v>
      </c>
      <c r="E161" s="24">
        <v>4291021</v>
      </c>
      <c r="G161" s="24">
        <v>19765509</v>
      </c>
      <c r="I161" s="24">
        <f t="shared" si="4"/>
        <v>24056530</v>
      </c>
      <c r="K161" s="29">
        <f>(I161/درآمدها!$F$12)*100</f>
        <v>2.4508502386079221E-3</v>
      </c>
      <c r="M161" s="24">
        <v>0</v>
      </c>
      <c r="O161" s="24">
        <v>4291021</v>
      </c>
      <c r="Q161" s="24">
        <v>19765509</v>
      </c>
      <c r="S161" s="24">
        <f t="shared" si="5"/>
        <v>24056530</v>
      </c>
      <c r="U161" s="104">
        <f>(S161/درآمدها!$F$12)*100</f>
        <v>2.4508502386079221E-3</v>
      </c>
    </row>
    <row r="162" spans="1:21" ht="18.75" x14ac:dyDescent="0.2">
      <c r="A162" s="18" t="s">
        <v>151</v>
      </c>
      <c r="C162" s="24">
        <v>0</v>
      </c>
      <c r="E162" s="24">
        <v>-26443190</v>
      </c>
      <c r="G162" s="24">
        <v>0</v>
      </c>
      <c r="I162" s="24">
        <f t="shared" si="4"/>
        <v>-26443190</v>
      </c>
      <c r="K162" s="29">
        <f>(I162/درآمدها!$F$12)*100</f>
        <v>-2.6940002785544978E-3</v>
      </c>
      <c r="M162" s="24">
        <v>0</v>
      </c>
      <c r="O162" s="24">
        <v>-27039713</v>
      </c>
      <c r="Q162" s="24">
        <v>0</v>
      </c>
      <c r="S162" s="24">
        <f t="shared" si="5"/>
        <v>-27039713</v>
      </c>
      <c r="U162" s="104">
        <f>(S162/درآمدها!$F$12)*100</f>
        <v>-2.7547733217525446E-3</v>
      </c>
    </row>
    <row r="163" spans="1:21" ht="18.75" x14ac:dyDescent="0.2">
      <c r="A163" s="18" t="s">
        <v>157</v>
      </c>
      <c r="C163" s="24">
        <v>0</v>
      </c>
      <c r="E163" s="24">
        <v>-124168018</v>
      </c>
      <c r="G163" s="24">
        <v>0</v>
      </c>
      <c r="I163" s="24">
        <f t="shared" si="4"/>
        <v>-124168018</v>
      </c>
      <c r="K163" s="29">
        <f>(I163/درآمدها!$F$12)*100</f>
        <v>-1.2650087794988421E-2</v>
      </c>
      <c r="M163" s="24">
        <v>0</v>
      </c>
      <c r="O163" s="24">
        <v>-123253573</v>
      </c>
      <c r="Q163" s="24">
        <v>0</v>
      </c>
      <c r="S163" s="24">
        <f t="shared" si="5"/>
        <v>-123253573</v>
      </c>
      <c r="U163" s="104">
        <f>(S163/درآمدها!$F$12)*100</f>
        <v>-1.2556925242182848E-2</v>
      </c>
    </row>
    <row r="164" spans="1:21" ht="18.75" x14ac:dyDescent="0.2">
      <c r="A164" s="18" t="s">
        <v>244</v>
      </c>
      <c r="C164" s="24">
        <v>0</v>
      </c>
      <c r="E164" s="24">
        <v>-303346651</v>
      </c>
      <c r="G164" s="24">
        <v>11970801</v>
      </c>
      <c r="I164" s="24">
        <f t="shared" si="4"/>
        <v>-291375850</v>
      </c>
      <c r="K164" s="29">
        <f>(I164/درآمدها!$F$12)*100</f>
        <v>-2.9685019888449675E-2</v>
      </c>
      <c r="M164" s="24">
        <v>0</v>
      </c>
      <c r="O164" s="24">
        <v>-303346651</v>
      </c>
      <c r="Q164" s="24">
        <v>11970801</v>
      </c>
      <c r="S164" s="24">
        <f t="shared" si="5"/>
        <v>-291375850</v>
      </c>
      <c r="U164" s="104">
        <f>(S164/درآمدها!$F$12)*100</f>
        <v>-2.9685019888449675E-2</v>
      </c>
    </row>
    <row r="165" spans="1:21" ht="18.75" x14ac:dyDescent="0.2">
      <c r="A165" s="18" t="s">
        <v>131</v>
      </c>
      <c r="C165" s="24">
        <v>0</v>
      </c>
      <c r="E165" s="24">
        <v>-2686173623</v>
      </c>
      <c r="G165" s="24">
        <v>0</v>
      </c>
      <c r="I165" s="24">
        <f t="shared" si="4"/>
        <v>-2686173623</v>
      </c>
      <c r="K165" s="29">
        <f>(I165/درآمدها!$F$12)*100</f>
        <v>-0.27366412632544501</v>
      </c>
      <c r="M165" s="24">
        <v>0</v>
      </c>
      <c r="O165" s="24">
        <v>-2688785653</v>
      </c>
      <c r="Q165" s="24">
        <v>0</v>
      </c>
      <c r="S165" s="24">
        <f t="shared" si="5"/>
        <v>-2688785653</v>
      </c>
      <c r="U165" s="104">
        <f>(S165/درآمدها!$F$12)*100</f>
        <v>-0.27393023678895539</v>
      </c>
    </row>
    <row r="166" spans="1:21" ht="18.75" x14ac:dyDescent="0.2">
      <c r="A166" s="18" t="s">
        <v>242</v>
      </c>
      <c r="C166" s="24">
        <v>0</v>
      </c>
      <c r="E166" s="24">
        <v>-3775321183</v>
      </c>
      <c r="G166" s="24">
        <v>0</v>
      </c>
      <c r="I166" s="24">
        <f t="shared" si="4"/>
        <v>-3775321183</v>
      </c>
      <c r="K166" s="29">
        <f>(I166/درآمدها!$F$12)*100</f>
        <v>-0.38462516506649524</v>
      </c>
      <c r="M166" s="24">
        <v>0</v>
      </c>
      <c r="O166" s="24">
        <v>-3775321183</v>
      </c>
      <c r="Q166" s="24">
        <v>0</v>
      </c>
      <c r="S166" s="24">
        <f t="shared" si="5"/>
        <v>-3775321183</v>
      </c>
      <c r="U166" s="104">
        <f>(S166/درآمدها!$F$12)*100</f>
        <v>-0.38462516506649524</v>
      </c>
    </row>
    <row r="167" spans="1:21" ht="18.75" x14ac:dyDescent="0.2">
      <c r="A167" s="18" t="s">
        <v>270</v>
      </c>
      <c r="C167" s="24">
        <v>0</v>
      </c>
      <c r="E167" s="24">
        <v>1893191047</v>
      </c>
      <c r="G167" s="24">
        <v>0</v>
      </c>
      <c r="I167" s="24">
        <f t="shared" si="4"/>
        <v>1893191047</v>
      </c>
      <c r="K167" s="29">
        <f>(I167/درآمدها!$F$12)*100</f>
        <v>0.19287601866396908</v>
      </c>
      <c r="M167" s="24">
        <v>0</v>
      </c>
      <c r="O167" s="24">
        <v>1893191047</v>
      </c>
      <c r="Q167" s="24">
        <v>0</v>
      </c>
      <c r="S167" s="24">
        <f t="shared" si="5"/>
        <v>1893191047</v>
      </c>
      <c r="U167" s="104">
        <f>(S167/درآمدها!$F$12)*100</f>
        <v>0.19287601866396908</v>
      </c>
    </row>
    <row r="168" spans="1:21" ht="18.75" x14ac:dyDescent="0.2">
      <c r="A168" s="18" t="s">
        <v>265</v>
      </c>
      <c r="C168" s="24">
        <v>0</v>
      </c>
      <c r="E168" s="24">
        <v>-154077973</v>
      </c>
      <c r="G168" s="24">
        <v>0</v>
      </c>
      <c r="I168" s="24">
        <f t="shared" si="4"/>
        <v>-154077973</v>
      </c>
      <c r="K168" s="29">
        <f>(I168/درآمدها!$F$12)*100</f>
        <v>-1.5697277907132698E-2</v>
      </c>
      <c r="M168" s="24">
        <v>0</v>
      </c>
      <c r="O168" s="24">
        <v>-154077973</v>
      </c>
      <c r="Q168" s="24">
        <v>0</v>
      </c>
      <c r="S168" s="24">
        <f t="shared" si="5"/>
        <v>-154077973</v>
      </c>
      <c r="U168" s="104">
        <f>(S168/درآمدها!$F$12)*100</f>
        <v>-1.5697277907132698E-2</v>
      </c>
    </row>
    <row r="169" spans="1:21" ht="18.75" x14ac:dyDescent="0.2">
      <c r="A169" s="18" t="s">
        <v>236</v>
      </c>
      <c r="C169" s="24">
        <v>0</v>
      </c>
      <c r="E169" s="24">
        <v>39760794</v>
      </c>
      <c r="G169" s="24">
        <v>0</v>
      </c>
      <c r="I169" s="24">
        <f t="shared" si="4"/>
        <v>39760794</v>
      </c>
      <c r="K169" s="29">
        <f>(I169/درآمدها!$F$12)*100</f>
        <v>4.0507816988626559E-3</v>
      </c>
      <c r="M169" s="24">
        <v>0</v>
      </c>
      <c r="O169" s="24">
        <v>39760794</v>
      </c>
      <c r="Q169" s="24">
        <v>0</v>
      </c>
      <c r="S169" s="24">
        <f t="shared" si="5"/>
        <v>39760794</v>
      </c>
      <c r="U169" s="104">
        <f>(S169/درآمدها!$F$12)*100</f>
        <v>4.0507816988626559E-3</v>
      </c>
    </row>
    <row r="170" spans="1:21" ht="18.75" x14ac:dyDescent="0.2">
      <c r="A170" s="18" t="s">
        <v>221</v>
      </c>
      <c r="C170" s="24">
        <v>0</v>
      </c>
      <c r="E170" s="24">
        <v>-238926022</v>
      </c>
      <c r="G170" s="24">
        <v>0</v>
      </c>
      <c r="I170" s="24">
        <f t="shared" si="4"/>
        <v>-238926022</v>
      </c>
      <c r="K170" s="29">
        <f>(I170/درآمدها!$F$12)*100</f>
        <v>-2.4341494722154099E-2</v>
      </c>
      <c r="M170" s="24">
        <v>0</v>
      </c>
      <c r="O170" s="24">
        <v>-238926022</v>
      </c>
      <c r="Q170" s="24">
        <v>0</v>
      </c>
      <c r="S170" s="24">
        <f t="shared" si="5"/>
        <v>-238926022</v>
      </c>
      <c r="U170" s="104">
        <f>(S170/درآمدها!$F$12)*100</f>
        <v>-2.4341494722154099E-2</v>
      </c>
    </row>
    <row r="171" spans="1:21" ht="18.75" x14ac:dyDescent="0.2">
      <c r="A171" s="18" t="s">
        <v>249</v>
      </c>
      <c r="C171" s="24">
        <v>0</v>
      </c>
      <c r="E171" s="24">
        <v>60613812</v>
      </c>
      <c r="G171" s="24">
        <v>0</v>
      </c>
      <c r="I171" s="24">
        <f t="shared" si="4"/>
        <v>60613812</v>
      </c>
      <c r="K171" s="29">
        <f>(I171/درآمدها!$F$12)*100</f>
        <v>6.1752620017573494E-3</v>
      </c>
      <c r="M171" s="24">
        <v>0</v>
      </c>
      <c r="O171" s="24">
        <v>60613812</v>
      </c>
      <c r="Q171" s="24">
        <v>0</v>
      </c>
      <c r="S171" s="24">
        <f t="shared" si="5"/>
        <v>60613812</v>
      </c>
      <c r="U171" s="104">
        <f>(S171/درآمدها!$F$12)*100</f>
        <v>6.1752620017573494E-3</v>
      </c>
    </row>
    <row r="172" spans="1:21" ht="18.75" x14ac:dyDescent="0.2">
      <c r="A172" s="18" t="s">
        <v>258</v>
      </c>
      <c r="C172" s="24">
        <v>0</v>
      </c>
      <c r="E172" s="24">
        <v>1072313178</v>
      </c>
      <c r="G172" s="24">
        <v>0</v>
      </c>
      <c r="I172" s="24">
        <f t="shared" si="4"/>
        <v>1072313178</v>
      </c>
      <c r="K172" s="29">
        <f>(I172/درآمدها!$F$12)*100</f>
        <v>0.10924597222308122</v>
      </c>
      <c r="M172" s="24">
        <v>0</v>
      </c>
      <c r="O172" s="24">
        <v>1072313178</v>
      </c>
      <c r="Q172" s="24">
        <v>0</v>
      </c>
      <c r="S172" s="24">
        <f t="shared" si="5"/>
        <v>1072313178</v>
      </c>
      <c r="U172" s="104">
        <f>(S172/درآمدها!$F$12)*100</f>
        <v>0.10924597222308122</v>
      </c>
    </row>
    <row r="173" spans="1:21" ht="18.75" x14ac:dyDescent="0.2">
      <c r="A173" s="18" t="s">
        <v>241</v>
      </c>
      <c r="C173" s="24">
        <v>0</v>
      </c>
      <c r="E173" s="24">
        <v>485252</v>
      </c>
      <c r="G173" s="24">
        <v>0</v>
      </c>
      <c r="I173" s="24">
        <f t="shared" si="4"/>
        <v>485252</v>
      </c>
      <c r="K173" s="29">
        <f>(I173/درآمدها!$F$12)*100</f>
        <v>4.9436888029361321E-5</v>
      </c>
      <c r="M173" s="24">
        <v>0</v>
      </c>
      <c r="O173" s="24">
        <v>485252</v>
      </c>
      <c r="Q173" s="24">
        <v>0</v>
      </c>
      <c r="S173" s="24">
        <f t="shared" si="5"/>
        <v>485252</v>
      </c>
      <c r="U173" s="104">
        <f>(S173/درآمدها!$F$12)*100</f>
        <v>4.9436888029361321E-5</v>
      </c>
    </row>
    <row r="174" spans="1:21" ht="18.75" x14ac:dyDescent="0.2">
      <c r="A174" s="18" t="s">
        <v>263</v>
      </c>
      <c r="C174" s="24">
        <v>0</v>
      </c>
      <c r="E174" s="24">
        <v>441744809</v>
      </c>
      <c r="G174" s="24">
        <v>484260</v>
      </c>
      <c r="I174" s="24">
        <f t="shared" si="4"/>
        <v>442229069</v>
      </c>
      <c r="K174" s="29">
        <f>(I174/درآمدها!$F$12)*100</f>
        <v>4.5053763750549619E-2</v>
      </c>
      <c r="M174" s="24">
        <v>0</v>
      </c>
      <c r="O174" s="24">
        <v>441744809</v>
      </c>
      <c r="Q174" s="24">
        <v>484260</v>
      </c>
      <c r="S174" s="24">
        <f t="shared" si="5"/>
        <v>442229069</v>
      </c>
      <c r="U174" s="104">
        <f>(S174/درآمدها!$F$12)*100</f>
        <v>4.5053763750549619E-2</v>
      </c>
    </row>
    <row r="175" spans="1:21" ht="18.75" x14ac:dyDescent="0.2">
      <c r="A175" s="18" t="s">
        <v>213</v>
      </c>
      <c r="C175" s="24">
        <v>0</v>
      </c>
      <c r="E175" s="24">
        <v>-1408317264</v>
      </c>
      <c r="G175" s="24">
        <v>0</v>
      </c>
      <c r="I175" s="24">
        <f t="shared" si="4"/>
        <v>-1408317264</v>
      </c>
      <c r="K175" s="29">
        <f>(I175/درآمدها!$F$12)*100</f>
        <v>-0.14347766292603534</v>
      </c>
      <c r="M175" s="24">
        <v>0</v>
      </c>
      <c r="O175" s="24">
        <v>-1349077022</v>
      </c>
      <c r="Q175" s="24">
        <v>0</v>
      </c>
      <c r="S175" s="24">
        <f t="shared" si="5"/>
        <v>-1349077022</v>
      </c>
      <c r="U175" s="104">
        <f>(S175/درآمدها!$F$12)*100</f>
        <v>-0.1374423385778899</v>
      </c>
    </row>
    <row r="176" spans="1:21" ht="18.75" x14ac:dyDescent="0.2">
      <c r="A176" s="18" t="s">
        <v>197</v>
      </c>
      <c r="C176" s="24">
        <v>0</v>
      </c>
      <c r="E176" s="24">
        <v>-4059890394</v>
      </c>
      <c r="G176" s="24">
        <v>-296850784</v>
      </c>
      <c r="I176" s="24">
        <f t="shared" si="4"/>
        <v>-4356741178</v>
      </c>
      <c r="K176" s="29">
        <f>(I176/درآمدها!$F$12)*100</f>
        <v>-0.44385953234544889</v>
      </c>
      <c r="M176" s="24">
        <v>0</v>
      </c>
      <c r="O176" s="24">
        <v>-4060060952</v>
      </c>
      <c r="Q176" s="24">
        <v>-296850784</v>
      </c>
      <c r="S176" s="24">
        <f t="shared" si="5"/>
        <v>-4356911736</v>
      </c>
      <c r="U176" s="104">
        <f>(S176/درآمدها!$F$12)*100</f>
        <v>-0.44387690858861434</v>
      </c>
    </row>
    <row r="177" spans="1:21" ht="18.75" x14ac:dyDescent="0.2">
      <c r="A177" s="18" t="s">
        <v>144</v>
      </c>
      <c r="C177" s="24">
        <v>0</v>
      </c>
      <c r="E177" s="24">
        <v>1575060044</v>
      </c>
      <c r="G177" s="24">
        <v>-14681102</v>
      </c>
      <c r="I177" s="24">
        <f t="shared" si="4"/>
        <v>1560378942</v>
      </c>
      <c r="K177" s="29">
        <f>(I177/درآمدها!$F$12)*100</f>
        <v>0.15896952313236687</v>
      </c>
      <c r="M177" s="24">
        <v>0</v>
      </c>
      <c r="O177" s="24">
        <v>1577833068</v>
      </c>
      <c r="Q177" s="24">
        <v>-14681102</v>
      </c>
      <c r="S177" s="24">
        <f t="shared" si="5"/>
        <v>1563151966</v>
      </c>
      <c r="U177" s="104">
        <f>(S177/درآمدها!$F$12)*100</f>
        <v>0.15925203547026703</v>
      </c>
    </row>
    <row r="178" spans="1:21" ht="18.75" x14ac:dyDescent="0.2">
      <c r="A178" s="18" t="s">
        <v>246</v>
      </c>
      <c r="C178" s="24">
        <v>0</v>
      </c>
      <c r="E178" s="24">
        <v>78979647</v>
      </c>
      <c r="G178" s="24">
        <v>0</v>
      </c>
      <c r="I178" s="24">
        <f t="shared" si="4"/>
        <v>78979647</v>
      </c>
      <c r="K178" s="29">
        <f>(I178/درآمدها!$F$12)*100</f>
        <v>8.0463511028032505E-3</v>
      </c>
      <c r="M178" s="24">
        <v>0</v>
      </c>
      <c r="O178" s="24">
        <v>78979647</v>
      </c>
      <c r="Q178" s="24">
        <v>0</v>
      </c>
      <c r="S178" s="24">
        <f t="shared" si="5"/>
        <v>78979647</v>
      </c>
      <c r="U178" s="104">
        <f>(S178/درآمدها!$F$12)*100</f>
        <v>8.0463511028032505E-3</v>
      </c>
    </row>
    <row r="179" spans="1:21" ht="18.75" x14ac:dyDescent="0.2">
      <c r="A179" s="18" t="s">
        <v>245</v>
      </c>
      <c r="C179" s="24">
        <v>0</v>
      </c>
      <c r="E179" s="24">
        <v>-289637291</v>
      </c>
      <c r="G179" s="24">
        <v>-14132642</v>
      </c>
      <c r="I179" s="24">
        <f t="shared" si="4"/>
        <v>-303769933</v>
      </c>
      <c r="K179" s="29">
        <f>(I179/درآمدها!$F$12)*100</f>
        <v>-3.0947714104027583E-2</v>
      </c>
      <c r="M179" s="24">
        <v>0</v>
      </c>
      <c r="O179" s="24">
        <v>-289637291</v>
      </c>
      <c r="Q179" s="24">
        <v>-14132642</v>
      </c>
      <c r="S179" s="24">
        <f t="shared" si="5"/>
        <v>-303769933</v>
      </c>
      <c r="U179" s="104">
        <f>(S179/درآمدها!$F$12)*100</f>
        <v>-3.0947714104027583E-2</v>
      </c>
    </row>
    <row r="180" spans="1:21" ht="18.75" x14ac:dyDescent="0.2">
      <c r="A180" s="18" t="s">
        <v>238</v>
      </c>
      <c r="C180" s="24">
        <v>0</v>
      </c>
      <c r="E180" s="24">
        <v>-146679114</v>
      </c>
      <c r="G180" s="24">
        <v>0</v>
      </c>
      <c r="I180" s="24">
        <f t="shared" si="4"/>
        <v>-146679114</v>
      </c>
      <c r="K180" s="29">
        <f>(I180/درآمدها!$F$12)*100</f>
        <v>-1.4943491083115422E-2</v>
      </c>
      <c r="M180" s="24">
        <v>0</v>
      </c>
      <c r="O180" s="24">
        <v>-146679114</v>
      </c>
      <c r="Q180" s="24">
        <v>0</v>
      </c>
      <c r="S180" s="24">
        <f t="shared" si="5"/>
        <v>-146679114</v>
      </c>
      <c r="U180" s="104">
        <f>(S180/درآمدها!$F$12)*100</f>
        <v>-1.4943491083115422E-2</v>
      </c>
    </row>
    <row r="181" spans="1:21" ht="18.75" x14ac:dyDescent="0.2">
      <c r="A181" s="18" t="s">
        <v>269</v>
      </c>
      <c r="C181" s="24">
        <v>0</v>
      </c>
      <c r="E181" s="24">
        <v>-713464</v>
      </c>
      <c r="G181" s="24">
        <v>0</v>
      </c>
      <c r="I181" s="24">
        <f t="shared" si="4"/>
        <v>-713464</v>
      </c>
      <c r="K181" s="29">
        <f>(I181/درآمدها!$F$12)*100</f>
        <v>-7.2686851122674917E-5</v>
      </c>
      <c r="M181" s="24">
        <v>0</v>
      </c>
      <c r="O181" s="24">
        <v>-713464</v>
      </c>
      <c r="Q181" s="24">
        <v>0</v>
      </c>
      <c r="S181" s="24">
        <f t="shared" si="5"/>
        <v>-713464</v>
      </c>
      <c r="U181" s="104">
        <f>(S181/درآمدها!$F$12)*100</f>
        <v>-7.2686851122674917E-5</v>
      </c>
    </row>
    <row r="182" spans="1:21" ht="18.75" x14ac:dyDescent="0.2">
      <c r="A182" s="18" t="s">
        <v>261</v>
      </c>
      <c r="C182" s="24">
        <v>0</v>
      </c>
      <c r="E182" s="24">
        <v>85837689</v>
      </c>
      <c r="G182" s="24">
        <v>97769427</v>
      </c>
      <c r="I182" s="24">
        <f t="shared" si="4"/>
        <v>183607116</v>
      </c>
      <c r="K182" s="29">
        <f>(I182/درآمدها!$F$12)*100</f>
        <v>1.8705671352381766E-2</v>
      </c>
      <c r="M182" s="24">
        <v>0</v>
      </c>
      <c r="O182" s="24">
        <v>85837689</v>
      </c>
      <c r="Q182" s="24">
        <v>97769427</v>
      </c>
      <c r="S182" s="24">
        <f t="shared" si="5"/>
        <v>183607116</v>
      </c>
      <c r="U182" s="104">
        <f>(S182/درآمدها!$F$12)*100</f>
        <v>1.8705671352381766E-2</v>
      </c>
    </row>
    <row r="183" spans="1:21" ht="18.75" x14ac:dyDescent="0.2">
      <c r="A183" s="18" t="s">
        <v>187</v>
      </c>
      <c r="C183" s="24">
        <v>0</v>
      </c>
      <c r="E183" s="24">
        <v>3059073</v>
      </c>
      <c r="G183" s="24">
        <v>540000</v>
      </c>
      <c r="I183" s="24">
        <f t="shared" si="4"/>
        <v>3599073</v>
      </c>
      <c r="K183" s="29">
        <f>(I183/درآمدها!$F$12)*100</f>
        <v>3.6666921292544401E-4</v>
      </c>
      <c r="M183" s="24">
        <v>0</v>
      </c>
      <c r="O183" s="24">
        <v>0</v>
      </c>
      <c r="Q183" s="24">
        <v>540000</v>
      </c>
      <c r="S183" s="24">
        <f t="shared" si="5"/>
        <v>540000</v>
      </c>
      <c r="U183" s="104">
        <f>(S183/درآمدها!$F$12)*100</f>
        <v>5.5014548184974233E-5</v>
      </c>
    </row>
    <row r="184" spans="1:21" ht="18.75" x14ac:dyDescent="0.2">
      <c r="A184" s="18" t="s">
        <v>111</v>
      </c>
      <c r="C184" s="24">
        <v>0</v>
      </c>
      <c r="E184" s="24">
        <v>-30241772</v>
      </c>
      <c r="G184" s="24">
        <v>0</v>
      </c>
      <c r="I184" s="24">
        <f t="shared" si="4"/>
        <v>-30241772</v>
      </c>
      <c r="K184" s="29">
        <f>(I184/درآمدها!$F$12)*100</f>
        <v>-3.0809952275796379E-3</v>
      </c>
      <c r="M184" s="24">
        <v>0</v>
      </c>
      <c r="O184" s="24">
        <v>-48234047</v>
      </c>
      <c r="Q184" s="24">
        <v>0</v>
      </c>
      <c r="S184" s="24">
        <f t="shared" si="5"/>
        <v>-48234047</v>
      </c>
      <c r="U184" s="104">
        <f>(S184/درآمدها!$F$12)*100</f>
        <v>-4.9140264867366884E-3</v>
      </c>
    </row>
    <row r="185" spans="1:21" ht="18.75" x14ac:dyDescent="0.2">
      <c r="A185" s="18" t="s">
        <v>168</v>
      </c>
      <c r="C185" s="24">
        <v>0</v>
      </c>
      <c r="E185" s="24">
        <v>-10077404</v>
      </c>
      <c r="G185" s="24">
        <v>0</v>
      </c>
      <c r="I185" s="24">
        <f t="shared" si="4"/>
        <v>-10077404</v>
      </c>
      <c r="K185" s="29">
        <f>(I185/درآمدها!$F$12)*100</f>
        <v>-1.0266737554397258E-3</v>
      </c>
      <c r="M185" s="24">
        <v>0</v>
      </c>
      <c r="O185" s="24">
        <v>-10077219</v>
      </c>
      <c r="Q185" s="24">
        <v>0</v>
      </c>
      <c r="S185" s="24">
        <f t="shared" si="5"/>
        <v>-10077219</v>
      </c>
      <c r="U185" s="104">
        <f>(S185/درآمدها!$F$12)*100</f>
        <v>-1.0266549078630329E-3</v>
      </c>
    </row>
    <row r="186" spans="1:21" ht="18.75" x14ac:dyDescent="0.2">
      <c r="A186" s="18" t="s">
        <v>146</v>
      </c>
      <c r="C186" s="24">
        <v>0</v>
      </c>
      <c r="E186" s="24">
        <v>-133773270</v>
      </c>
      <c r="G186" s="24">
        <v>0</v>
      </c>
      <c r="I186" s="24">
        <f t="shared" si="4"/>
        <v>-133773270</v>
      </c>
      <c r="K186" s="29">
        <f>(I186/درآمدها!$F$12)*100</f>
        <v>-1.3628659274586235E-2</v>
      </c>
      <c r="M186" s="24">
        <v>0</v>
      </c>
      <c r="O186" s="24">
        <v>-200377112</v>
      </c>
      <c r="Q186" s="24">
        <v>0</v>
      </c>
      <c r="S186" s="24">
        <f t="shared" si="5"/>
        <v>-200377112</v>
      </c>
      <c r="U186" s="104">
        <f>(S186/درآمدها!$F$12)*100</f>
        <v>-2.0414178302388848E-2</v>
      </c>
    </row>
    <row r="187" spans="1:21" ht="18.75" x14ac:dyDescent="0.2">
      <c r="A187" s="18" t="s">
        <v>206</v>
      </c>
      <c r="C187" s="24">
        <v>0</v>
      </c>
      <c r="E187" s="24">
        <v>54080842</v>
      </c>
      <c r="G187" s="24">
        <v>0</v>
      </c>
      <c r="I187" s="24">
        <f t="shared" si="4"/>
        <v>54080842</v>
      </c>
      <c r="K187" s="29">
        <f>(I187/درآمدها!$F$12)*100</f>
        <v>5.5096909038758858E-3</v>
      </c>
      <c r="M187" s="24">
        <v>0</v>
      </c>
      <c r="O187" s="24">
        <v>-141321888</v>
      </c>
      <c r="Q187" s="24">
        <v>0</v>
      </c>
      <c r="S187" s="24">
        <f t="shared" si="5"/>
        <v>-141321888</v>
      </c>
      <c r="U187" s="104">
        <f>(S187/درآمدها!$F$12)*100</f>
        <v>-1.4397703364754688E-2</v>
      </c>
    </row>
    <row r="188" spans="1:21" ht="18.75" x14ac:dyDescent="0.2">
      <c r="A188" s="18" t="s">
        <v>227</v>
      </c>
      <c r="C188" s="24">
        <v>0</v>
      </c>
      <c r="E188" s="24">
        <v>-31493996</v>
      </c>
      <c r="G188" s="24">
        <v>0</v>
      </c>
      <c r="I188" s="24">
        <f t="shared" si="4"/>
        <v>-31493996</v>
      </c>
      <c r="K188" s="29">
        <f>(I188/درآمدها!$F$12)*100</f>
        <v>-3.2085702971840478E-3</v>
      </c>
      <c r="M188" s="24">
        <v>0</v>
      </c>
      <c r="O188" s="24">
        <v>-31493996</v>
      </c>
      <c r="Q188" s="24">
        <v>0</v>
      </c>
      <c r="S188" s="24">
        <f t="shared" si="5"/>
        <v>-31493996</v>
      </c>
      <c r="U188" s="104">
        <f>(S188/درآمدها!$F$12)*100</f>
        <v>-3.2085702971840478E-3</v>
      </c>
    </row>
    <row r="189" spans="1:21" ht="18.75" x14ac:dyDescent="0.2">
      <c r="A189" s="18" t="s">
        <v>257</v>
      </c>
      <c r="C189" s="24">
        <v>0</v>
      </c>
      <c r="E189" s="24">
        <v>331752057</v>
      </c>
      <c r="G189" s="24">
        <v>0</v>
      </c>
      <c r="I189" s="24">
        <f t="shared" si="4"/>
        <v>331752057</v>
      </c>
      <c r="K189" s="29">
        <f>(I189/درآمدها!$F$12)*100</f>
        <v>3.3798499120908918E-2</v>
      </c>
      <c r="M189" s="24">
        <v>0</v>
      </c>
      <c r="O189" s="24">
        <v>331752057</v>
      </c>
      <c r="Q189" s="24">
        <v>0</v>
      </c>
      <c r="S189" s="24">
        <f t="shared" si="5"/>
        <v>331752057</v>
      </c>
      <c r="U189" s="104">
        <f>(S189/درآمدها!$F$12)*100</f>
        <v>3.3798499120908918E-2</v>
      </c>
    </row>
    <row r="190" spans="1:21" ht="18.75" x14ac:dyDescent="0.2">
      <c r="A190" s="18" t="s">
        <v>184</v>
      </c>
      <c r="C190" s="24">
        <v>0</v>
      </c>
      <c r="E190" s="24">
        <v>-17995366</v>
      </c>
      <c r="G190" s="24">
        <v>0</v>
      </c>
      <c r="I190" s="24">
        <f t="shared" si="4"/>
        <v>-17995366</v>
      </c>
      <c r="K190" s="29">
        <f>(I190/درآمدها!$F$12)*100</f>
        <v>-1.833346166506013E-3</v>
      </c>
      <c r="M190" s="24">
        <v>0</v>
      </c>
      <c r="O190" s="24">
        <v>-25992224</v>
      </c>
      <c r="Q190" s="24">
        <v>0</v>
      </c>
      <c r="S190" s="24">
        <f t="shared" si="5"/>
        <v>-25992224</v>
      </c>
      <c r="U190" s="104">
        <f>(S190/درآمدها!$F$12)*100</f>
        <v>-2.6480564068197101E-3</v>
      </c>
    </row>
    <row r="191" spans="1:21" ht="18.75" x14ac:dyDescent="0.2">
      <c r="A191" s="18" t="s">
        <v>173</v>
      </c>
      <c r="C191" s="24">
        <v>0</v>
      </c>
      <c r="E191" s="24">
        <v>-3529932809</v>
      </c>
      <c r="G191" s="24">
        <v>0</v>
      </c>
      <c r="I191" s="24">
        <f t="shared" si="4"/>
        <v>-3529932809</v>
      </c>
      <c r="K191" s="29">
        <f>(I191/درآمدها!$F$12)*100</f>
        <v>-0.35962529372305913</v>
      </c>
      <c r="M191" s="24">
        <v>0</v>
      </c>
      <c r="O191" s="24">
        <v>-4099428973</v>
      </c>
      <c r="Q191" s="24">
        <v>0</v>
      </c>
      <c r="S191" s="24">
        <f t="shared" si="5"/>
        <v>-4099428973</v>
      </c>
      <c r="U191" s="104">
        <f>(S191/درآمدها!$F$12)*100</f>
        <v>-0.41764487549257018</v>
      </c>
    </row>
    <row r="192" spans="1:21" ht="18.75" x14ac:dyDescent="0.2">
      <c r="A192" s="18" t="s">
        <v>212</v>
      </c>
      <c r="C192" s="24">
        <v>0</v>
      </c>
      <c r="E192" s="24">
        <v>-8976745892</v>
      </c>
      <c r="G192" s="24">
        <v>0</v>
      </c>
      <c r="I192" s="24">
        <f t="shared" si="4"/>
        <v>-8976745892</v>
      </c>
      <c r="K192" s="29">
        <f>(I192/درآمدها!$F$12)*100</f>
        <v>-0.91454003596241373</v>
      </c>
      <c r="M192" s="24">
        <v>0</v>
      </c>
      <c r="O192" s="24">
        <v>-10851468684</v>
      </c>
      <c r="Q192" s="24">
        <v>0</v>
      </c>
      <c r="S192" s="24">
        <f t="shared" si="5"/>
        <v>-10851468684</v>
      </c>
      <c r="U192" s="104">
        <f>(S192/درآمدها!$F$12)*100</f>
        <v>-1.1055345310993647</v>
      </c>
    </row>
    <row r="193" spans="1:21" ht="18.75" x14ac:dyDescent="0.2">
      <c r="A193" s="18" t="s">
        <v>106</v>
      </c>
      <c r="C193" s="24">
        <v>0</v>
      </c>
      <c r="E193" s="24">
        <v>-3609630236</v>
      </c>
      <c r="G193" s="24">
        <v>0</v>
      </c>
      <c r="I193" s="24">
        <f t="shared" si="4"/>
        <v>-3609630236</v>
      </c>
      <c r="K193" s="29">
        <f>(I193/درآمدها!$F$12)*100</f>
        <v>-0.36774477138585537</v>
      </c>
      <c r="M193" s="24">
        <v>0</v>
      </c>
      <c r="O193" s="24">
        <v>-3559486341</v>
      </c>
      <c r="Q193" s="24">
        <v>0</v>
      </c>
      <c r="S193" s="24">
        <f t="shared" si="5"/>
        <v>-3559486341</v>
      </c>
      <c r="U193" s="104">
        <f>(S193/درآمدها!$F$12)*100</f>
        <v>-0.3626361718901891</v>
      </c>
    </row>
    <row r="194" spans="1:21" ht="18.75" x14ac:dyDescent="0.2">
      <c r="A194" s="18" t="s">
        <v>250</v>
      </c>
      <c r="C194" s="24">
        <v>0</v>
      </c>
      <c r="E194" s="24">
        <v>-2576457561</v>
      </c>
      <c r="G194" s="24">
        <v>0</v>
      </c>
      <c r="I194" s="24">
        <f t="shared" si="4"/>
        <v>-2576457561</v>
      </c>
      <c r="K194" s="29">
        <f>(I194/درآمدها!$F$12)*100</f>
        <v>-0.2624863863632883</v>
      </c>
      <c r="M194" s="24">
        <v>0</v>
      </c>
      <c r="O194" s="24">
        <v>-2576457561</v>
      </c>
      <c r="Q194" s="24">
        <v>0</v>
      </c>
      <c r="S194" s="24">
        <f t="shared" si="5"/>
        <v>-2576457561</v>
      </c>
      <c r="U194" s="104">
        <f>(S194/درآمدها!$F$12)*100</f>
        <v>-0.2624863863632883</v>
      </c>
    </row>
    <row r="195" spans="1:21" ht="18.75" x14ac:dyDescent="0.2">
      <c r="A195" s="18" t="s">
        <v>230</v>
      </c>
      <c r="C195" s="24">
        <v>0</v>
      </c>
      <c r="E195" s="24">
        <v>-299353037</v>
      </c>
      <c r="G195" s="24">
        <v>0</v>
      </c>
      <c r="I195" s="24">
        <f t="shared" si="4"/>
        <v>-299353037</v>
      </c>
      <c r="K195" s="29">
        <f>(I195/درآمدها!$F$12)*100</f>
        <v>-3.0497726071027541E-2</v>
      </c>
      <c r="M195" s="24">
        <v>0</v>
      </c>
      <c r="O195" s="24">
        <v>-299353037</v>
      </c>
      <c r="Q195" s="24">
        <v>0</v>
      </c>
      <c r="S195" s="24">
        <f t="shared" si="5"/>
        <v>-299353037</v>
      </c>
      <c r="U195" s="104">
        <f>(S195/درآمدها!$F$12)*100</f>
        <v>-3.0497726071027541E-2</v>
      </c>
    </row>
    <row r="196" spans="1:21" ht="18.75" x14ac:dyDescent="0.2">
      <c r="A196" s="18" t="s">
        <v>248</v>
      </c>
      <c r="C196" s="24">
        <v>0</v>
      </c>
      <c r="E196" s="24">
        <v>-607799665</v>
      </c>
      <c r="G196" s="24">
        <v>0</v>
      </c>
      <c r="I196" s="24">
        <f t="shared" si="4"/>
        <v>-607799665</v>
      </c>
      <c r="K196" s="29">
        <f>(I196/درآمدها!$F$12)*100</f>
        <v>-6.1921896216580924E-2</v>
      </c>
      <c r="M196" s="24">
        <v>0</v>
      </c>
      <c r="O196" s="24">
        <v>-607799665</v>
      </c>
      <c r="Q196" s="24">
        <v>0</v>
      </c>
      <c r="S196" s="24">
        <f t="shared" si="5"/>
        <v>-607799665</v>
      </c>
      <c r="U196" s="104">
        <f>(S196/درآمدها!$F$12)*100</f>
        <v>-6.1921896216580924E-2</v>
      </c>
    </row>
    <row r="197" spans="1:21" ht="18.75" x14ac:dyDescent="0.2">
      <c r="A197" s="18" t="s">
        <v>251</v>
      </c>
      <c r="C197" s="24">
        <v>0</v>
      </c>
      <c r="E197" s="24">
        <v>249671120</v>
      </c>
      <c r="G197" s="24">
        <v>0</v>
      </c>
      <c r="I197" s="24">
        <f t="shared" si="4"/>
        <v>249671120</v>
      </c>
      <c r="K197" s="29">
        <f>(I197/درآمدها!$F$12)*100</f>
        <v>2.5436192336363857E-2</v>
      </c>
      <c r="M197" s="24">
        <v>0</v>
      </c>
      <c r="O197" s="24">
        <v>249671120</v>
      </c>
      <c r="Q197" s="24">
        <v>0</v>
      </c>
      <c r="S197" s="24">
        <f t="shared" si="5"/>
        <v>249671120</v>
      </c>
      <c r="U197" s="104">
        <f>(S197/درآمدها!$F$12)*100</f>
        <v>2.5436192336363857E-2</v>
      </c>
    </row>
    <row r="198" spans="1:21" ht="18.75" x14ac:dyDescent="0.2">
      <c r="A198" s="18" t="s">
        <v>231</v>
      </c>
      <c r="C198" s="24">
        <v>0</v>
      </c>
      <c r="E198" s="24">
        <v>-7175144490</v>
      </c>
      <c r="G198" s="24">
        <v>0</v>
      </c>
      <c r="I198" s="24">
        <f t="shared" si="4"/>
        <v>-7175144490</v>
      </c>
      <c r="K198" s="29">
        <f>(I198/درآمدها!$F$12)*100</f>
        <v>-0.73099505977640244</v>
      </c>
      <c r="M198" s="24">
        <v>0</v>
      </c>
      <c r="O198" s="24">
        <v>-7175144490</v>
      </c>
      <c r="Q198" s="24">
        <v>0</v>
      </c>
      <c r="S198" s="24">
        <f t="shared" si="5"/>
        <v>-7175144490</v>
      </c>
      <c r="U198" s="104">
        <f>(S198/درآمدها!$F$12)*100</f>
        <v>-0.73099505977640244</v>
      </c>
    </row>
    <row r="199" spans="1:21" ht="18.75" x14ac:dyDescent="0.2">
      <c r="A199" s="18" t="s">
        <v>84</v>
      </c>
      <c r="C199" s="24">
        <v>0</v>
      </c>
      <c r="E199" s="24">
        <v>0</v>
      </c>
      <c r="G199" s="24">
        <v>14999717</v>
      </c>
      <c r="I199" s="24">
        <f t="shared" si="4"/>
        <v>14999717</v>
      </c>
      <c r="K199" s="29">
        <f>(I199/درآمدها!$F$12)*100</f>
        <v>1.5281530623286613E-3</v>
      </c>
      <c r="M199" s="24">
        <v>0</v>
      </c>
      <c r="O199" s="24">
        <v>0</v>
      </c>
      <c r="Q199" s="24">
        <v>14999717</v>
      </c>
      <c r="S199" s="24">
        <f t="shared" si="5"/>
        <v>14999717</v>
      </c>
      <c r="U199" s="104">
        <f>(S199/درآمدها!$F$12)*100</f>
        <v>1.5281530623286613E-3</v>
      </c>
    </row>
    <row r="200" spans="1:21" ht="18.75" x14ac:dyDescent="0.2">
      <c r="A200" s="18" t="s">
        <v>140</v>
      </c>
      <c r="C200" s="24">
        <v>0</v>
      </c>
      <c r="E200" s="24">
        <v>-139464080</v>
      </c>
      <c r="G200" s="24">
        <v>0</v>
      </c>
      <c r="I200" s="24">
        <f t="shared" si="4"/>
        <v>-139464080</v>
      </c>
      <c r="K200" s="29">
        <f>(I200/درآمدها!$F$12)*100</f>
        <v>-1.4208432128209447E-2</v>
      </c>
      <c r="M200" s="24">
        <v>0</v>
      </c>
      <c r="O200" s="24">
        <v>-263376272</v>
      </c>
      <c r="Q200" s="24">
        <v>0</v>
      </c>
      <c r="S200" s="24">
        <f t="shared" si="5"/>
        <v>-263376272</v>
      </c>
      <c r="U200" s="104">
        <f>(S200/درآمدها!$F$12)*100</f>
        <v>-2.6832456679116441E-2</v>
      </c>
    </row>
    <row r="201" spans="1:21" ht="18.75" x14ac:dyDescent="0.2">
      <c r="A201" s="18" t="s">
        <v>225</v>
      </c>
      <c r="C201" s="24">
        <v>0</v>
      </c>
      <c r="E201" s="24">
        <v>-25850763</v>
      </c>
      <c r="G201" s="24">
        <v>0</v>
      </c>
      <c r="I201" s="24">
        <f t="shared" si="4"/>
        <v>-25850763</v>
      </c>
      <c r="K201" s="29">
        <f>(I201/درآمدها!$F$12)*100</f>
        <v>-2.6336445308923128E-3</v>
      </c>
      <c r="M201" s="24">
        <v>0</v>
      </c>
      <c r="O201" s="24">
        <v>-25850763</v>
      </c>
      <c r="Q201" s="24">
        <v>0</v>
      </c>
      <c r="S201" s="24">
        <f t="shared" si="5"/>
        <v>-25850763</v>
      </c>
      <c r="U201" s="104">
        <f>(S201/درآمدها!$F$12)*100</f>
        <v>-2.6336445308923128E-3</v>
      </c>
    </row>
    <row r="202" spans="1:21" ht="18.75" x14ac:dyDescent="0.2">
      <c r="A202" s="18" t="s">
        <v>70</v>
      </c>
      <c r="C202" s="24">
        <v>0</v>
      </c>
      <c r="E202" s="24">
        <v>2998713</v>
      </c>
      <c r="G202" s="24">
        <v>0</v>
      </c>
      <c r="I202" s="24">
        <f t="shared" ref="I202:I265" si="6">C202+E202+G202</f>
        <v>2998713</v>
      </c>
      <c r="K202" s="29">
        <f>(I202/درآمدها!$F$12)*100</f>
        <v>3.0550526079890485E-4</v>
      </c>
      <c r="M202" s="24">
        <v>0</v>
      </c>
      <c r="O202" s="24">
        <v>2998713</v>
      </c>
      <c r="Q202" s="24">
        <v>0</v>
      </c>
      <c r="S202" s="24">
        <f t="shared" ref="S202:S265" si="7">M202+O202+Q202</f>
        <v>2998713</v>
      </c>
      <c r="U202" s="104">
        <f>(S202/درآمدها!$F$12)*100</f>
        <v>3.0550526079890485E-4</v>
      </c>
    </row>
    <row r="203" spans="1:21" ht="18.75" x14ac:dyDescent="0.2">
      <c r="A203" s="18" t="s">
        <v>189</v>
      </c>
      <c r="C203" s="24">
        <v>0</v>
      </c>
      <c r="E203" s="24">
        <v>-5961548506</v>
      </c>
      <c r="G203" s="24">
        <v>0</v>
      </c>
      <c r="I203" s="24">
        <f t="shared" si="6"/>
        <v>-5961548506</v>
      </c>
      <c r="K203" s="29">
        <f>(I203/درآمدها!$F$12)*100</f>
        <v>-0.60735536581555216</v>
      </c>
      <c r="M203" s="24">
        <v>0</v>
      </c>
      <c r="O203" s="24">
        <v>-7654637921</v>
      </c>
      <c r="Q203" s="24">
        <v>0</v>
      </c>
      <c r="S203" s="24">
        <f t="shared" si="7"/>
        <v>-7654637921</v>
      </c>
      <c r="U203" s="104">
        <f>(S203/درآمدها!$F$12)*100</f>
        <v>-0.77984527174701002</v>
      </c>
    </row>
    <row r="204" spans="1:21" ht="18.75" x14ac:dyDescent="0.2">
      <c r="A204" s="18" t="s">
        <v>102</v>
      </c>
      <c r="C204" s="24">
        <v>0</v>
      </c>
      <c r="E204" s="24">
        <v>-4191920</v>
      </c>
      <c r="G204" s="24">
        <v>0</v>
      </c>
      <c r="I204" s="24">
        <f t="shared" si="6"/>
        <v>-4191920</v>
      </c>
      <c r="K204" s="29">
        <f>(I204/درآمدها!$F$12)*100</f>
        <v>-4.2706774968066146E-4</v>
      </c>
      <c r="M204" s="24">
        <v>0</v>
      </c>
      <c r="O204" s="24">
        <v>-5240838</v>
      </c>
      <c r="Q204" s="24">
        <v>0</v>
      </c>
      <c r="S204" s="24">
        <f t="shared" si="7"/>
        <v>-5240838</v>
      </c>
      <c r="U204" s="104">
        <f>(S204/درآمدها!$F$12)*100</f>
        <v>-5.3393024940859995E-4</v>
      </c>
    </row>
    <row r="205" spans="1:21" ht="18.75" x14ac:dyDescent="0.2">
      <c r="A205" s="18" t="s">
        <v>266</v>
      </c>
      <c r="C205" s="24">
        <v>0</v>
      </c>
      <c r="E205" s="24">
        <v>-501962308</v>
      </c>
      <c r="G205" s="24">
        <v>0</v>
      </c>
      <c r="I205" s="24">
        <f t="shared" si="6"/>
        <v>-501962308</v>
      </c>
      <c r="K205" s="29">
        <f>(I205/درآمدها!$F$12)*100</f>
        <v>-5.113931403797569E-2</v>
      </c>
      <c r="M205" s="24">
        <v>0</v>
      </c>
      <c r="O205" s="24">
        <v>-501962308</v>
      </c>
      <c r="Q205" s="24">
        <v>0</v>
      </c>
      <c r="S205" s="24">
        <f t="shared" si="7"/>
        <v>-501962308</v>
      </c>
      <c r="U205" s="104">
        <f>(S205/درآمدها!$F$12)*100</f>
        <v>-5.113931403797569E-2</v>
      </c>
    </row>
    <row r="206" spans="1:21" ht="18.75" x14ac:dyDescent="0.2">
      <c r="A206" s="18" t="s">
        <v>268</v>
      </c>
      <c r="C206" s="24">
        <v>0</v>
      </c>
      <c r="E206" s="24">
        <v>-12973478</v>
      </c>
      <c r="G206" s="24">
        <v>0</v>
      </c>
      <c r="I206" s="24">
        <f t="shared" si="6"/>
        <v>-12973478</v>
      </c>
      <c r="K206" s="29">
        <f>(I206/درآمدها!$F$12)*100</f>
        <v>-1.3217222788105614E-3</v>
      </c>
      <c r="M206" s="24">
        <v>0</v>
      </c>
      <c r="O206" s="24">
        <v>-12973478</v>
      </c>
      <c r="Q206" s="24">
        <v>0</v>
      </c>
      <c r="S206" s="24">
        <f t="shared" si="7"/>
        <v>-12973478</v>
      </c>
      <c r="U206" s="104">
        <f>(S206/درآمدها!$F$12)*100</f>
        <v>-1.3217222788105614E-3</v>
      </c>
    </row>
    <row r="207" spans="1:21" ht="18.75" x14ac:dyDescent="0.2">
      <c r="A207" s="18" t="s">
        <v>233</v>
      </c>
      <c r="C207" s="24">
        <v>0</v>
      </c>
      <c r="E207" s="24">
        <v>621900</v>
      </c>
      <c r="G207" s="24">
        <v>0</v>
      </c>
      <c r="I207" s="24">
        <f t="shared" si="6"/>
        <v>621900</v>
      </c>
      <c r="K207" s="29">
        <f>(I207/درآمدها!$F$12)*100</f>
        <v>6.3358421326361995E-5</v>
      </c>
      <c r="M207" s="24">
        <v>0</v>
      </c>
      <c r="O207" s="24">
        <v>621900</v>
      </c>
      <c r="Q207" s="24">
        <v>0</v>
      </c>
      <c r="S207" s="24">
        <f t="shared" si="7"/>
        <v>621900</v>
      </c>
      <c r="U207" s="104">
        <f>(S207/درآمدها!$F$12)*100</f>
        <v>6.3358421326361995E-5</v>
      </c>
    </row>
    <row r="208" spans="1:21" ht="18.75" x14ac:dyDescent="0.2">
      <c r="A208" s="18" t="s">
        <v>247</v>
      </c>
      <c r="C208" s="24">
        <v>0</v>
      </c>
      <c r="E208" s="24">
        <v>-40439889</v>
      </c>
      <c r="G208" s="24">
        <v>0</v>
      </c>
      <c r="I208" s="24">
        <f t="shared" si="6"/>
        <v>-40439889</v>
      </c>
      <c r="K208" s="29">
        <f>(I208/درآمدها!$F$12)*100</f>
        <v>-4.1199670777509433E-3</v>
      </c>
      <c r="M208" s="24">
        <v>0</v>
      </c>
      <c r="O208" s="24">
        <v>-40439889</v>
      </c>
      <c r="Q208" s="24">
        <v>0</v>
      </c>
      <c r="S208" s="24">
        <f t="shared" si="7"/>
        <v>-40439889</v>
      </c>
      <c r="U208" s="104">
        <f>(S208/درآمدها!$F$12)*100</f>
        <v>-4.1199670777509433E-3</v>
      </c>
    </row>
    <row r="209" spans="1:21" ht="18.75" x14ac:dyDescent="0.2">
      <c r="A209" s="18" t="s">
        <v>240</v>
      </c>
      <c r="C209" s="24">
        <v>0</v>
      </c>
      <c r="E209" s="24">
        <v>-62209605</v>
      </c>
      <c r="G209" s="24">
        <v>0</v>
      </c>
      <c r="I209" s="24">
        <f t="shared" si="6"/>
        <v>-62209605</v>
      </c>
      <c r="K209" s="29">
        <f>(I209/درآمدها!$F$12)*100</f>
        <v>-6.3378394663716926E-3</v>
      </c>
      <c r="M209" s="24">
        <v>0</v>
      </c>
      <c r="O209" s="24">
        <v>-62209605</v>
      </c>
      <c r="Q209" s="24">
        <v>0</v>
      </c>
      <c r="S209" s="24">
        <f t="shared" si="7"/>
        <v>-62209605</v>
      </c>
      <c r="U209" s="104">
        <f>(S209/درآمدها!$F$12)*100</f>
        <v>-6.3378394663716926E-3</v>
      </c>
    </row>
    <row r="210" spans="1:21" ht="18.75" x14ac:dyDescent="0.2">
      <c r="A210" s="18" t="s">
        <v>53</v>
      </c>
      <c r="C210" s="24">
        <v>0</v>
      </c>
      <c r="E210" s="24">
        <v>13618123292</v>
      </c>
      <c r="G210" s="24">
        <v>22225346167</v>
      </c>
      <c r="I210" s="24">
        <f t="shared" si="6"/>
        <v>35843469459</v>
      </c>
      <c r="K210" s="29">
        <f>(I210/درآمدها!$F$12)*100</f>
        <v>3.6516894030903844</v>
      </c>
      <c r="M210" s="24">
        <v>0</v>
      </c>
      <c r="O210" s="24">
        <v>47352642500</v>
      </c>
      <c r="Q210" s="24">
        <v>34033087517</v>
      </c>
      <c r="S210" s="24">
        <f t="shared" si="7"/>
        <v>81385730017</v>
      </c>
      <c r="U210" s="104">
        <f>(S210/درآمدها!$F$12)*100</f>
        <v>8.2914799362769447</v>
      </c>
    </row>
    <row r="211" spans="1:21" ht="18.75" x14ac:dyDescent="0.2">
      <c r="A211" s="18" t="s">
        <v>42</v>
      </c>
      <c r="C211" s="24">
        <v>0</v>
      </c>
      <c r="E211" s="24">
        <v>178551685507</v>
      </c>
      <c r="G211" s="24">
        <v>391653823</v>
      </c>
      <c r="I211" s="24">
        <f t="shared" si="6"/>
        <v>178943339330</v>
      </c>
      <c r="K211" s="29">
        <f>(I211/درآمدها!$F$12)*100</f>
        <v>18.23053141472311</v>
      </c>
      <c r="M211" s="24">
        <v>0</v>
      </c>
      <c r="O211" s="24">
        <v>258141321972</v>
      </c>
      <c r="Q211" s="24">
        <v>910530950</v>
      </c>
      <c r="S211" s="24">
        <f t="shared" si="7"/>
        <v>259051852922</v>
      </c>
      <c r="U211" s="104">
        <f>(S211/درآمدها!$F$12)*100</f>
        <v>26.391890083304119</v>
      </c>
    </row>
    <row r="212" spans="1:21" ht="18.75" x14ac:dyDescent="0.2">
      <c r="A212" s="18" t="s">
        <v>59</v>
      </c>
      <c r="C212" s="24">
        <v>0</v>
      </c>
      <c r="E212" s="24">
        <v>3011552775</v>
      </c>
      <c r="G212" s="24">
        <v>47039226</v>
      </c>
      <c r="I212" s="24">
        <f t="shared" si="6"/>
        <v>3058592001</v>
      </c>
      <c r="K212" s="29">
        <f>(I212/درآمدها!$F$12)*100</f>
        <v>0.31160566114294674</v>
      </c>
      <c r="M212" s="24">
        <v>0</v>
      </c>
      <c r="O212" s="24">
        <v>3663393152</v>
      </c>
      <c r="Q212" s="24">
        <v>47039226</v>
      </c>
      <c r="S212" s="24">
        <f t="shared" si="7"/>
        <v>3710432378</v>
      </c>
      <c r="U212" s="104">
        <f>(S212/درآمدها!$F$12)*100</f>
        <v>0.37801437193809168</v>
      </c>
    </row>
    <row r="213" spans="1:21" ht="18.75" x14ac:dyDescent="0.2">
      <c r="A213" s="18" t="s">
        <v>57</v>
      </c>
      <c r="C213" s="24">
        <v>0</v>
      </c>
      <c r="E213" s="24">
        <v>2165040900</v>
      </c>
      <c r="G213" s="24">
        <v>0</v>
      </c>
      <c r="I213" s="24">
        <f t="shared" si="6"/>
        <v>2165040900</v>
      </c>
      <c r="K213" s="29">
        <f>(I213/درآمدها!$F$12)*100</f>
        <v>0.22057175354720363</v>
      </c>
      <c r="M213" s="24">
        <v>819000000</v>
      </c>
      <c r="O213" s="24">
        <v>2937404785</v>
      </c>
      <c r="Q213" s="24">
        <v>0</v>
      </c>
      <c r="S213" s="24">
        <f t="shared" si="7"/>
        <v>3756404785</v>
      </c>
      <c r="U213" s="104">
        <f>(S213/درآمدها!$F$12)*100</f>
        <v>0.38269798527157456</v>
      </c>
    </row>
    <row r="214" spans="1:21" ht="18.75" x14ac:dyDescent="0.2">
      <c r="A214" s="18" t="s">
        <v>61</v>
      </c>
      <c r="C214" s="24">
        <v>0</v>
      </c>
      <c r="E214" s="24">
        <v>37319552</v>
      </c>
      <c r="G214" s="24">
        <v>0</v>
      </c>
      <c r="I214" s="24">
        <f t="shared" si="6"/>
        <v>37319552</v>
      </c>
      <c r="K214" s="29">
        <f>(I214/درآمدها!$F$12)*100</f>
        <v>3.8020709106400949E-3</v>
      </c>
      <c r="M214" s="24">
        <v>519480000</v>
      </c>
      <c r="O214" s="24">
        <v>4418660</v>
      </c>
      <c r="Q214" s="24">
        <v>374155230</v>
      </c>
      <c r="S214" s="24">
        <f t="shared" si="7"/>
        <v>898053890</v>
      </c>
      <c r="U214" s="104">
        <f>(S214/درآمدها!$F$12)*100</f>
        <v>9.1492646303904718E-2</v>
      </c>
    </row>
    <row r="215" spans="1:21" ht="18.75" x14ac:dyDescent="0.2">
      <c r="A215" s="18" t="s">
        <v>48</v>
      </c>
      <c r="C215" s="24">
        <v>0</v>
      </c>
      <c r="E215" s="24">
        <v>18435560841</v>
      </c>
      <c r="G215" s="24">
        <v>0</v>
      </c>
      <c r="I215" s="24">
        <f t="shared" si="6"/>
        <v>18435560841</v>
      </c>
      <c r="K215" s="29">
        <f>(I215/درآمدها!$F$12)*100</f>
        <v>1.8781926855633675</v>
      </c>
      <c r="M215" s="24">
        <v>10614000000</v>
      </c>
      <c r="O215" s="24">
        <v>-12555106955</v>
      </c>
      <c r="Q215" s="24">
        <v>-377120780</v>
      </c>
      <c r="S215" s="24">
        <f t="shared" si="7"/>
        <v>-2318227735</v>
      </c>
      <c r="U215" s="104">
        <f>(S215/درآمدها!$F$12)*100</f>
        <v>-0.23617824339055771</v>
      </c>
    </row>
    <row r="216" spans="1:21" ht="18.75" x14ac:dyDescent="0.2">
      <c r="A216" s="18" t="s">
        <v>58</v>
      </c>
      <c r="C216" s="24">
        <v>0</v>
      </c>
      <c r="E216" s="24">
        <v>908281387</v>
      </c>
      <c r="G216" s="24">
        <v>86432433</v>
      </c>
      <c r="I216" s="24">
        <f t="shared" si="6"/>
        <v>994713820</v>
      </c>
      <c r="K216" s="29">
        <f>(I216/درآمدها!$F$12)*100</f>
        <v>0.10134024329749959</v>
      </c>
      <c r="M216" s="24">
        <v>822257200</v>
      </c>
      <c r="O216" s="24">
        <v>561205803</v>
      </c>
      <c r="Q216" s="24">
        <v>86432433</v>
      </c>
      <c r="S216" s="24">
        <f t="shared" si="7"/>
        <v>1469895436</v>
      </c>
      <c r="U216" s="104">
        <f>(S216/درآمدها!$F$12)*100</f>
        <v>0.14975117276054761</v>
      </c>
    </row>
    <row r="217" spans="1:21" ht="18.75" x14ac:dyDescent="0.2">
      <c r="A217" s="18" t="s">
        <v>45</v>
      </c>
      <c r="C217" s="24">
        <v>0</v>
      </c>
      <c r="E217" s="24">
        <v>66716501761</v>
      </c>
      <c r="G217" s="24">
        <v>0</v>
      </c>
      <c r="I217" s="24">
        <f t="shared" si="6"/>
        <v>66716501761</v>
      </c>
      <c r="K217" s="29">
        <f>(I217/درآمدها!$F$12)*100</f>
        <v>6.7969966682656517</v>
      </c>
      <c r="M217" s="24">
        <v>4887938000</v>
      </c>
      <c r="O217" s="24">
        <v>80877973902</v>
      </c>
      <c r="Q217" s="24">
        <v>0</v>
      </c>
      <c r="S217" s="24">
        <f t="shared" si="7"/>
        <v>85765911902</v>
      </c>
      <c r="U217" s="104">
        <f>(S217/درآمدها!$F$12)*100</f>
        <v>8.7377275795571006</v>
      </c>
    </row>
    <row r="218" spans="1:21" ht="18.75" x14ac:dyDescent="0.2">
      <c r="A218" s="18" t="s">
        <v>43</v>
      </c>
      <c r="C218" s="24">
        <v>0</v>
      </c>
      <c r="E218" s="24">
        <v>21800420155</v>
      </c>
      <c r="G218" s="24">
        <v>0</v>
      </c>
      <c r="I218" s="24">
        <f t="shared" si="6"/>
        <v>21800420155</v>
      </c>
      <c r="K218" s="29">
        <f>(I218/درآمدها!$F$12)*100</f>
        <v>2.2210004908702423</v>
      </c>
      <c r="M218" s="24">
        <v>15676320000</v>
      </c>
      <c r="O218" s="24">
        <v>31105040651</v>
      </c>
      <c r="Q218" s="24">
        <v>18787860442</v>
      </c>
      <c r="S218" s="24">
        <f t="shared" si="7"/>
        <v>65569221093</v>
      </c>
      <c r="U218" s="104">
        <f>(S218/درآمدها!$F$12)*100</f>
        <v>6.6801130986519945</v>
      </c>
    </row>
    <row r="219" spans="1:21" ht="18.75" x14ac:dyDescent="0.2">
      <c r="A219" s="18" t="s">
        <v>44</v>
      </c>
      <c r="C219" s="24">
        <v>0</v>
      </c>
      <c r="E219" s="24">
        <v>9136843318</v>
      </c>
      <c r="G219" s="24">
        <v>0</v>
      </c>
      <c r="I219" s="24">
        <f t="shared" si="6"/>
        <v>9136843318</v>
      </c>
      <c r="K219" s="29">
        <f>(I219/درآمدها!$F$12)*100</f>
        <v>0.93085056847531633</v>
      </c>
      <c r="M219" s="24">
        <v>248128600</v>
      </c>
      <c r="O219" s="24">
        <v>9197377554</v>
      </c>
      <c r="Q219" s="24">
        <v>13586374</v>
      </c>
      <c r="S219" s="24">
        <f t="shared" si="7"/>
        <v>9459092528</v>
      </c>
      <c r="U219" s="104">
        <f>(S219/درآمدها!$F$12)*100</f>
        <v>0.96368092901441793</v>
      </c>
    </row>
    <row r="220" spans="1:21" ht="18.75" x14ac:dyDescent="0.2">
      <c r="A220" s="18" t="s">
        <v>335</v>
      </c>
      <c r="C220" s="24">
        <v>0</v>
      </c>
      <c r="E220" s="24">
        <v>0</v>
      </c>
      <c r="G220" s="24">
        <v>0</v>
      </c>
      <c r="I220" s="24">
        <f t="shared" si="6"/>
        <v>0</v>
      </c>
      <c r="K220" s="29">
        <f>(I220/درآمدها!$F$12)*100</f>
        <v>0</v>
      </c>
      <c r="M220" s="24">
        <v>0</v>
      </c>
      <c r="O220" s="24">
        <v>0</v>
      </c>
      <c r="Q220" s="24">
        <v>-2955611</v>
      </c>
      <c r="S220" s="24">
        <f t="shared" si="7"/>
        <v>-2955611</v>
      </c>
      <c r="U220" s="104">
        <f>(S220/درآمدها!$F$12)*100</f>
        <v>-3.0111408106581455E-4</v>
      </c>
    </row>
    <row r="221" spans="1:21" ht="18.75" x14ac:dyDescent="0.2">
      <c r="A221" s="18" t="s">
        <v>342</v>
      </c>
      <c r="C221" s="24">
        <v>0</v>
      </c>
      <c r="E221" s="24">
        <v>0</v>
      </c>
      <c r="G221" s="24">
        <v>0</v>
      </c>
      <c r="I221" s="24">
        <f t="shared" si="6"/>
        <v>0</v>
      </c>
      <c r="K221" s="29">
        <f>(I221/درآمدها!$F$12)*100</f>
        <v>0</v>
      </c>
      <c r="M221" s="24">
        <v>552740500</v>
      </c>
      <c r="O221" s="24">
        <v>0</v>
      </c>
      <c r="Q221" s="24">
        <v>-1304985822</v>
      </c>
      <c r="S221" s="24">
        <f t="shared" si="7"/>
        <v>-752245322</v>
      </c>
      <c r="U221" s="104">
        <f>(S221/درآمدها!$F$12)*100</f>
        <v>-7.6637845396463802E-2</v>
      </c>
    </row>
    <row r="222" spans="1:21" ht="18.75" x14ac:dyDescent="0.2">
      <c r="A222" s="18" t="s">
        <v>338</v>
      </c>
      <c r="C222" s="24">
        <v>0</v>
      </c>
      <c r="E222" s="24">
        <v>0</v>
      </c>
      <c r="G222" s="24">
        <v>0</v>
      </c>
      <c r="I222" s="24">
        <f t="shared" si="6"/>
        <v>0</v>
      </c>
      <c r="K222" s="29">
        <f>(I222/درآمدها!$F$12)*100</f>
        <v>0</v>
      </c>
      <c r="M222" s="24">
        <v>23730000</v>
      </c>
      <c r="O222" s="24">
        <v>0</v>
      </c>
      <c r="Q222" s="24">
        <v>-290189311</v>
      </c>
      <c r="S222" s="24">
        <f t="shared" si="7"/>
        <v>-266459311</v>
      </c>
      <c r="U222" s="104">
        <f>(S222/درآمدها!$F$12)*100</f>
        <v>-2.7146552971008393E-2</v>
      </c>
    </row>
    <row r="223" spans="1:21" ht="18.75" x14ac:dyDescent="0.2">
      <c r="A223" s="18" t="s">
        <v>343</v>
      </c>
      <c r="C223" s="24">
        <v>0</v>
      </c>
      <c r="E223" s="24">
        <v>0</v>
      </c>
      <c r="G223" s="24">
        <v>0</v>
      </c>
      <c r="I223" s="24">
        <f t="shared" si="6"/>
        <v>0</v>
      </c>
      <c r="K223" s="29">
        <f>(I223/درآمدها!$F$12)*100</f>
        <v>0</v>
      </c>
      <c r="M223" s="24">
        <v>4648500000</v>
      </c>
      <c r="O223" s="24">
        <v>0</v>
      </c>
      <c r="Q223" s="24">
        <v>-9129008359</v>
      </c>
      <c r="S223" s="24">
        <f t="shared" si="7"/>
        <v>-4480508359</v>
      </c>
      <c r="U223" s="104">
        <f>(S223/درآمدها!$F$12)*100</f>
        <v>-0.4564687833507135</v>
      </c>
    </row>
    <row r="224" spans="1:21" ht="18.75" x14ac:dyDescent="0.2">
      <c r="A224" s="18" t="s">
        <v>528</v>
      </c>
      <c r="C224" s="24">
        <v>0</v>
      </c>
      <c r="E224" s="24">
        <v>0</v>
      </c>
      <c r="G224" s="24">
        <v>887390718</v>
      </c>
      <c r="I224" s="24">
        <f t="shared" si="6"/>
        <v>887390718</v>
      </c>
      <c r="K224" s="29">
        <f>(I224/درآمدها!$F$12)*100</f>
        <v>9.0406295211684959E-2</v>
      </c>
      <c r="M224" s="24">
        <v>0</v>
      </c>
      <c r="O224" s="24">
        <v>0</v>
      </c>
      <c r="Q224" s="24">
        <v>887390718</v>
      </c>
      <c r="S224" s="24">
        <f t="shared" si="7"/>
        <v>887390718</v>
      </c>
      <c r="U224" s="104">
        <f>(S224/درآمدها!$F$12)*100</f>
        <v>9.0406295211684959E-2</v>
      </c>
    </row>
    <row r="225" spans="1:21" ht="18.75" x14ac:dyDescent="0.2">
      <c r="A225" s="18" t="s">
        <v>337</v>
      </c>
      <c r="C225" s="24">
        <v>0</v>
      </c>
      <c r="E225" s="24">
        <v>0</v>
      </c>
      <c r="G225" s="24">
        <v>0</v>
      </c>
      <c r="I225" s="24">
        <f t="shared" si="6"/>
        <v>0</v>
      </c>
      <c r="K225" s="29">
        <f>(I225/درآمدها!$F$12)*100</f>
        <v>0</v>
      </c>
      <c r="M225" s="24">
        <v>0</v>
      </c>
      <c r="O225" s="24">
        <v>0</v>
      </c>
      <c r="Q225" s="24">
        <v>-34514415</v>
      </c>
      <c r="S225" s="24">
        <f t="shared" si="7"/>
        <v>-34514415</v>
      </c>
      <c r="U225" s="104">
        <f>(S225/درآمدها!$F$12)*100</f>
        <v>-3.5162869390624025E-3</v>
      </c>
    </row>
    <row r="226" spans="1:21" ht="18.75" x14ac:dyDescent="0.2">
      <c r="A226" s="18" t="s">
        <v>74</v>
      </c>
      <c r="C226" s="24">
        <v>0</v>
      </c>
      <c r="E226" s="24">
        <v>0</v>
      </c>
      <c r="G226" s="24">
        <v>457573328</v>
      </c>
      <c r="I226" s="24">
        <f t="shared" si="6"/>
        <v>457573328</v>
      </c>
      <c r="K226" s="29">
        <f>(I226/درآمدها!$F$12)*100</f>
        <v>4.661701833595374E-2</v>
      </c>
      <c r="M226" s="24">
        <v>0</v>
      </c>
      <c r="O226" s="24">
        <v>0</v>
      </c>
      <c r="Q226" s="24">
        <v>457573328</v>
      </c>
      <c r="S226" s="24">
        <f t="shared" si="7"/>
        <v>457573328</v>
      </c>
      <c r="U226" s="104">
        <f>(S226/درآمدها!$F$12)*100</f>
        <v>4.661701833595374E-2</v>
      </c>
    </row>
    <row r="227" spans="1:21" ht="18.75" x14ac:dyDescent="0.2">
      <c r="A227" s="18" t="s">
        <v>340</v>
      </c>
      <c r="C227" s="24">
        <v>0</v>
      </c>
      <c r="E227" s="24">
        <v>0</v>
      </c>
      <c r="G227" s="24">
        <v>0</v>
      </c>
      <c r="I227" s="24">
        <f t="shared" si="6"/>
        <v>0</v>
      </c>
      <c r="K227" s="29">
        <f>(I227/درآمدها!$F$12)*100</f>
        <v>0</v>
      </c>
      <c r="M227" s="24">
        <v>0</v>
      </c>
      <c r="O227" s="24">
        <v>0</v>
      </c>
      <c r="Q227" s="24">
        <v>-3076343773</v>
      </c>
      <c r="S227" s="24">
        <f t="shared" si="7"/>
        <v>-3076343773</v>
      </c>
      <c r="U227" s="104">
        <f>(S227/درآمدها!$F$12)*100</f>
        <v>-0.31341419024676653</v>
      </c>
    </row>
    <row r="228" spans="1:21" ht="18.75" x14ac:dyDescent="0.2">
      <c r="A228" s="18" t="s">
        <v>78</v>
      </c>
      <c r="C228" s="24">
        <v>0</v>
      </c>
      <c r="E228" s="24">
        <v>0</v>
      </c>
      <c r="G228" s="24">
        <v>4204003120</v>
      </c>
      <c r="I228" s="24">
        <f t="shared" si="6"/>
        <v>4204003120</v>
      </c>
      <c r="K228" s="29">
        <f>(I228/درآمدها!$F$12)*100</f>
        <v>0.42829876336115186</v>
      </c>
      <c r="M228" s="24">
        <v>0</v>
      </c>
      <c r="O228" s="24">
        <v>0</v>
      </c>
      <c r="Q228" s="24">
        <v>4204003120</v>
      </c>
      <c r="S228" s="24">
        <f t="shared" si="7"/>
        <v>4204003120</v>
      </c>
      <c r="U228" s="104">
        <f>(S228/درآمدها!$F$12)*100</f>
        <v>0.42829876336115186</v>
      </c>
    </row>
    <row r="229" spans="1:21" ht="18.75" x14ac:dyDescent="0.2">
      <c r="A229" s="18" t="s">
        <v>336</v>
      </c>
      <c r="C229" s="24">
        <v>0</v>
      </c>
      <c r="E229" s="24">
        <v>0</v>
      </c>
      <c r="G229" s="24">
        <v>0</v>
      </c>
      <c r="I229" s="24">
        <f t="shared" si="6"/>
        <v>0</v>
      </c>
      <c r="K229" s="29">
        <f>(I229/درآمدها!$F$12)*100</f>
        <v>0</v>
      </c>
      <c r="M229" s="24">
        <v>26508650</v>
      </c>
      <c r="O229" s="24">
        <v>0</v>
      </c>
      <c r="Q229" s="24">
        <v>-2897061</v>
      </c>
      <c r="S229" s="24">
        <f t="shared" si="7"/>
        <v>23611589</v>
      </c>
      <c r="U229" s="104">
        <f>(S229/درآمدها!$F$12)*100</f>
        <v>2.4055201866005696E-3</v>
      </c>
    </row>
    <row r="230" spans="1:21" ht="18.75" x14ac:dyDescent="0.2">
      <c r="A230" s="18" t="s">
        <v>341</v>
      </c>
      <c r="C230" s="24">
        <v>0</v>
      </c>
      <c r="E230" s="24">
        <v>0</v>
      </c>
      <c r="G230" s="24">
        <v>0</v>
      </c>
      <c r="I230" s="24">
        <f t="shared" si="6"/>
        <v>0</v>
      </c>
      <c r="K230" s="29">
        <f>(I230/درآمدها!$F$12)*100</f>
        <v>0</v>
      </c>
      <c r="M230" s="24">
        <v>0</v>
      </c>
      <c r="O230" s="24">
        <v>0</v>
      </c>
      <c r="Q230" s="24">
        <v>-1347772304</v>
      </c>
      <c r="S230" s="24">
        <f t="shared" si="7"/>
        <v>-1347772304</v>
      </c>
      <c r="U230" s="104">
        <f>(S230/درآمدها!$F$12)*100</f>
        <v>-0.13730941548292913</v>
      </c>
    </row>
    <row r="231" spans="1:21" ht="18.75" x14ac:dyDescent="0.2">
      <c r="A231" s="18" t="s">
        <v>66</v>
      </c>
      <c r="C231" s="24">
        <v>0</v>
      </c>
      <c r="E231" s="24">
        <v>0</v>
      </c>
      <c r="G231" s="24">
        <v>84270</v>
      </c>
      <c r="I231" s="24">
        <f t="shared" si="6"/>
        <v>84270</v>
      </c>
      <c r="K231" s="29">
        <f>(I231/درآمدها!$F$12)*100</f>
        <v>8.5853258806440335E-6</v>
      </c>
      <c r="M231" s="24">
        <v>0</v>
      </c>
      <c r="O231" s="24">
        <v>0</v>
      </c>
      <c r="Q231" s="24">
        <v>84270</v>
      </c>
      <c r="S231" s="24">
        <f t="shared" si="7"/>
        <v>84270</v>
      </c>
      <c r="U231" s="104">
        <f>(S231/درآمدها!$F$12)*100</f>
        <v>8.5853258806440335E-6</v>
      </c>
    </row>
    <row r="232" spans="1:21" ht="18.75" x14ac:dyDescent="0.2">
      <c r="A232" s="18" t="s">
        <v>344</v>
      </c>
      <c r="C232" s="24">
        <v>0</v>
      </c>
      <c r="E232" s="24">
        <v>0</v>
      </c>
      <c r="G232" s="24">
        <v>0</v>
      </c>
      <c r="I232" s="24">
        <f t="shared" si="6"/>
        <v>0</v>
      </c>
      <c r="K232" s="29">
        <f>(I232/درآمدها!$F$12)*100</f>
        <v>0</v>
      </c>
      <c r="M232" s="24">
        <v>0</v>
      </c>
      <c r="O232" s="24">
        <v>0</v>
      </c>
      <c r="Q232" s="24">
        <v>-4255</v>
      </c>
      <c r="S232" s="24">
        <f t="shared" si="7"/>
        <v>-4255</v>
      </c>
      <c r="U232" s="104">
        <f>(S232/درآمدها!$F$12)*100</f>
        <v>-4.3349426393900988E-7</v>
      </c>
    </row>
    <row r="233" spans="1:21" ht="18.75" x14ac:dyDescent="0.2">
      <c r="A233" s="18" t="s">
        <v>529</v>
      </c>
      <c r="C233" s="24">
        <v>0</v>
      </c>
      <c r="E233" s="24">
        <v>0</v>
      </c>
      <c r="G233" s="24">
        <v>0</v>
      </c>
      <c r="I233" s="24">
        <f t="shared" si="6"/>
        <v>0</v>
      </c>
      <c r="K233" s="29">
        <f>(I233/درآمدها!$F$12)*100</f>
        <v>0</v>
      </c>
      <c r="M233" s="24">
        <v>0</v>
      </c>
      <c r="O233" s="24">
        <v>0</v>
      </c>
      <c r="Q233" s="24">
        <v>-320481880</v>
      </c>
      <c r="S233" s="24">
        <f t="shared" si="7"/>
        <v>-320481880</v>
      </c>
      <c r="U233" s="104">
        <f>(S233/درآمدها!$F$12)*100</f>
        <v>-3.265030709198357E-2</v>
      </c>
    </row>
    <row r="234" spans="1:21" ht="18.75" x14ac:dyDescent="0.2">
      <c r="A234" s="18" t="s">
        <v>530</v>
      </c>
      <c r="C234" s="24">
        <v>0</v>
      </c>
      <c r="E234" s="24">
        <v>0</v>
      </c>
      <c r="G234" s="24">
        <v>0</v>
      </c>
      <c r="I234" s="24">
        <f t="shared" si="6"/>
        <v>0</v>
      </c>
      <c r="K234" s="29">
        <f>(I234/درآمدها!$F$12)*100</f>
        <v>0</v>
      </c>
      <c r="M234" s="24">
        <v>0</v>
      </c>
      <c r="O234" s="24">
        <v>0</v>
      </c>
      <c r="Q234" s="24">
        <v>-52702045</v>
      </c>
      <c r="S234" s="24">
        <f t="shared" si="7"/>
        <v>-52702045</v>
      </c>
      <c r="U234" s="104">
        <f>(S234/درآمدها!$F$12)*100</f>
        <v>-5.3692207298132967E-3</v>
      </c>
    </row>
    <row r="235" spans="1:21" ht="18.75" x14ac:dyDescent="0.2">
      <c r="A235" s="18" t="s">
        <v>531</v>
      </c>
      <c r="C235" s="24">
        <v>0</v>
      </c>
      <c r="E235" s="24">
        <v>0</v>
      </c>
      <c r="G235" s="24">
        <v>0</v>
      </c>
      <c r="I235" s="24">
        <f t="shared" si="6"/>
        <v>0</v>
      </c>
      <c r="K235" s="29">
        <f>(I235/درآمدها!$F$12)*100</f>
        <v>0</v>
      </c>
      <c r="M235" s="24">
        <v>0</v>
      </c>
      <c r="O235" s="24">
        <v>0</v>
      </c>
      <c r="Q235" s="24">
        <v>-25033422</v>
      </c>
      <c r="S235" s="24">
        <f t="shared" si="7"/>
        <v>-25033422</v>
      </c>
      <c r="U235" s="104">
        <f>(S235/درآمدها!$F$12)*100</f>
        <v>-2.5503748163959146E-3</v>
      </c>
    </row>
    <row r="236" spans="1:21" ht="18.75" x14ac:dyDescent="0.2">
      <c r="A236" s="18" t="s">
        <v>532</v>
      </c>
      <c r="C236" s="24">
        <v>0</v>
      </c>
      <c r="E236" s="24">
        <v>0</v>
      </c>
      <c r="G236" s="24">
        <v>0</v>
      </c>
      <c r="I236" s="24">
        <f t="shared" si="6"/>
        <v>0</v>
      </c>
      <c r="K236" s="29">
        <f>(I236/درآمدها!$F$12)*100</f>
        <v>0</v>
      </c>
      <c r="M236" s="24">
        <v>0</v>
      </c>
      <c r="O236" s="24">
        <v>0</v>
      </c>
      <c r="Q236" s="24">
        <v>-422925702</v>
      </c>
      <c r="S236" s="24">
        <f t="shared" si="7"/>
        <v>-422925702</v>
      </c>
      <c r="U236" s="104">
        <f>(S236/درآمدها!$F$12)*100</f>
        <v>-4.3087160021005648E-2</v>
      </c>
    </row>
    <row r="237" spans="1:21" ht="18.75" x14ac:dyDescent="0.2">
      <c r="A237" s="18" t="s">
        <v>533</v>
      </c>
      <c r="C237" s="24">
        <v>0</v>
      </c>
      <c r="E237" s="24">
        <v>0</v>
      </c>
      <c r="G237" s="24">
        <v>0</v>
      </c>
      <c r="I237" s="24">
        <f t="shared" si="6"/>
        <v>0</v>
      </c>
      <c r="K237" s="29">
        <f>(I237/درآمدها!$F$12)*100</f>
        <v>0</v>
      </c>
      <c r="M237" s="24">
        <v>0</v>
      </c>
      <c r="O237" s="24">
        <v>0</v>
      </c>
      <c r="Q237" s="24">
        <v>90495150</v>
      </c>
      <c r="S237" s="24">
        <f t="shared" si="7"/>
        <v>90495150</v>
      </c>
      <c r="U237" s="104">
        <f>(S237/درآمدها!$F$12)*100</f>
        <v>9.2195366484842042E-3</v>
      </c>
    </row>
    <row r="238" spans="1:21" ht="18.75" x14ac:dyDescent="0.2">
      <c r="A238" s="18" t="s">
        <v>534</v>
      </c>
      <c r="C238" s="24">
        <v>0</v>
      </c>
      <c r="E238" s="24">
        <v>0</v>
      </c>
      <c r="G238" s="24">
        <v>0</v>
      </c>
      <c r="I238" s="24">
        <f t="shared" si="6"/>
        <v>0</v>
      </c>
      <c r="K238" s="29">
        <f>(I238/درآمدها!$F$12)*100</f>
        <v>0</v>
      </c>
      <c r="M238" s="24">
        <v>0</v>
      </c>
      <c r="O238" s="24">
        <v>0</v>
      </c>
      <c r="Q238" s="24">
        <v>93883819</v>
      </c>
      <c r="S238" s="24">
        <f t="shared" si="7"/>
        <v>93883819</v>
      </c>
      <c r="U238" s="104">
        <f>(S238/درآمدها!$F$12)*100</f>
        <v>9.5647701558609251E-3</v>
      </c>
    </row>
    <row r="239" spans="1:21" ht="18.75" x14ac:dyDescent="0.2">
      <c r="A239" s="18" t="s">
        <v>535</v>
      </c>
      <c r="C239" s="24">
        <v>0</v>
      </c>
      <c r="E239" s="24">
        <v>0</v>
      </c>
      <c r="G239" s="24">
        <v>0</v>
      </c>
      <c r="I239" s="24">
        <f t="shared" si="6"/>
        <v>0</v>
      </c>
      <c r="K239" s="29">
        <f>(I239/درآمدها!$F$12)*100</f>
        <v>0</v>
      </c>
      <c r="M239" s="24">
        <v>0</v>
      </c>
      <c r="O239" s="24">
        <v>0</v>
      </c>
      <c r="Q239" s="24">
        <v>-2933623</v>
      </c>
      <c r="S239" s="24">
        <f t="shared" si="7"/>
        <v>-2933623</v>
      </c>
      <c r="U239" s="104">
        <f>(S239/درآمدها!$F$12)*100</f>
        <v>-2.9887397016675678E-4</v>
      </c>
    </row>
    <row r="240" spans="1:21" ht="18.75" x14ac:dyDescent="0.2">
      <c r="A240" s="18" t="s">
        <v>536</v>
      </c>
      <c r="C240" s="24">
        <v>0</v>
      </c>
      <c r="E240" s="24">
        <v>0</v>
      </c>
      <c r="G240" s="24">
        <v>0</v>
      </c>
      <c r="I240" s="24">
        <f t="shared" si="6"/>
        <v>0</v>
      </c>
      <c r="K240" s="29">
        <f>(I240/درآمدها!$F$12)*100</f>
        <v>0</v>
      </c>
      <c r="M240" s="24">
        <v>0</v>
      </c>
      <c r="O240" s="24">
        <v>0</v>
      </c>
      <c r="Q240" s="24">
        <v>29992275</v>
      </c>
      <c r="S240" s="24">
        <f t="shared" si="7"/>
        <v>29992275</v>
      </c>
      <c r="U240" s="104">
        <f>(S240/درآمدها!$F$12)*100</f>
        <v>3.0555767743786996E-3</v>
      </c>
    </row>
    <row r="241" spans="1:21" ht="18.75" x14ac:dyDescent="0.2">
      <c r="A241" s="18" t="s">
        <v>537</v>
      </c>
      <c r="C241" s="24">
        <v>0</v>
      </c>
      <c r="E241" s="24">
        <v>0</v>
      </c>
      <c r="G241" s="24">
        <v>0</v>
      </c>
      <c r="I241" s="24">
        <f t="shared" si="6"/>
        <v>0</v>
      </c>
      <c r="K241" s="29">
        <f>(I241/درآمدها!$F$12)*100</f>
        <v>0</v>
      </c>
      <c r="M241" s="24">
        <v>0</v>
      </c>
      <c r="O241" s="24">
        <v>0</v>
      </c>
      <c r="Q241" s="24">
        <v>-569853225</v>
      </c>
      <c r="S241" s="24">
        <f t="shared" si="7"/>
        <v>-569853225</v>
      </c>
      <c r="U241" s="104">
        <f>(S241/درآمدها!$F$12)*100</f>
        <v>-5.8055958713195299E-2</v>
      </c>
    </row>
    <row r="242" spans="1:21" ht="18.75" x14ac:dyDescent="0.2">
      <c r="A242" s="18" t="s">
        <v>538</v>
      </c>
      <c r="C242" s="24">
        <v>0</v>
      </c>
      <c r="E242" s="24">
        <v>0</v>
      </c>
      <c r="G242" s="24">
        <v>0</v>
      </c>
      <c r="I242" s="24">
        <f t="shared" si="6"/>
        <v>0</v>
      </c>
      <c r="K242" s="29">
        <f>(I242/درآمدها!$F$12)*100</f>
        <v>0</v>
      </c>
      <c r="M242" s="24">
        <v>0</v>
      </c>
      <c r="O242" s="24">
        <v>0</v>
      </c>
      <c r="Q242" s="24">
        <v>132569586</v>
      </c>
      <c r="S242" s="24">
        <f t="shared" si="7"/>
        <v>132569586</v>
      </c>
      <c r="U242" s="104">
        <f>(S242/درآمدها!$F$12)*100</f>
        <v>1.3506029401590897E-2</v>
      </c>
    </row>
    <row r="243" spans="1:21" ht="18.75" x14ac:dyDescent="0.2">
      <c r="A243" s="18" t="s">
        <v>539</v>
      </c>
      <c r="C243" s="24">
        <v>0</v>
      </c>
      <c r="E243" s="24">
        <v>0</v>
      </c>
      <c r="G243" s="24">
        <v>0</v>
      </c>
      <c r="I243" s="24">
        <f t="shared" si="6"/>
        <v>0</v>
      </c>
      <c r="K243" s="29">
        <f>(I243/درآمدها!$F$12)*100</f>
        <v>0</v>
      </c>
      <c r="M243" s="24">
        <v>0</v>
      </c>
      <c r="O243" s="24">
        <v>0</v>
      </c>
      <c r="Q243" s="24">
        <v>486272081</v>
      </c>
      <c r="S243" s="24">
        <f t="shared" si="7"/>
        <v>486272081</v>
      </c>
      <c r="U243" s="104">
        <f>(S243/درآمدها!$F$12)*100</f>
        <v>4.9540812650337385E-2</v>
      </c>
    </row>
    <row r="244" spans="1:21" ht="18.75" x14ac:dyDescent="0.2">
      <c r="A244" s="18" t="s">
        <v>540</v>
      </c>
      <c r="C244" s="24">
        <v>0</v>
      </c>
      <c r="E244" s="24">
        <v>0</v>
      </c>
      <c r="G244" s="24">
        <v>0</v>
      </c>
      <c r="I244" s="24">
        <f t="shared" si="6"/>
        <v>0</v>
      </c>
      <c r="K244" s="29">
        <f>(I244/درآمدها!$F$12)*100</f>
        <v>0</v>
      </c>
      <c r="M244" s="24">
        <v>0</v>
      </c>
      <c r="O244" s="24">
        <v>0</v>
      </c>
      <c r="Q244" s="24">
        <v>20693469</v>
      </c>
      <c r="S244" s="24">
        <f t="shared" si="7"/>
        <v>20693469</v>
      </c>
      <c r="U244" s="104">
        <f>(S244/درآمدها!$F$12)*100</f>
        <v>2.1082256433606859E-3</v>
      </c>
    </row>
    <row r="245" spans="1:21" ht="18.75" x14ac:dyDescent="0.2">
      <c r="A245" s="18" t="s">
        <v>541</v>
      </c>
      <c r="C245" s="24">
        <v>0</v>
      </c>
      <c r="E245" s="24">
        <v>0</v>
      </c>
      <c r="G245" s="24">
        <v>0</v>
      </c>
      <c r="I245" s="24">
        <f t="shared" si="6"/>
        <v>0</v>
      </c>
      <c r="K245" s="29">
        <f>(I245/درآمدها!$F$12)*100</f>
        <v>0</v>
      </c>
      <c r="M245" s="24">
        <v>0</v>
      </c>
      <c r="O245" s="24">
        <v>0</v>
      </c>
      <c r="Q245" s="24">
        <v>37436345</v>
      </c>
      <c r="S245" s="24">
        <f t="shared" si="7"/>
        <v>37436345</v>
      </c>
      <c r="U245" s="104">
        <f>(S245/درآمدها!$F$12)*100</f>
        <v>3.8139696405033686E-3</v>
      </c>
    </row>
    <row r="246" spans="1:21" ht="18.75" x14ac:dyDescent="0.2">
      <c r="A246" s="18" t="s">
        <v>542</v>
      </c>
      <c r="C246" s="24">
        <v>0</v>
      </c>
      <c r="E246" s="24">
        <v>0</v>
      </c>
      <c r="G246" s="24">
        <v>0</v>
      </c>
      <c r="I246" s="24">
        <f t="shared" si="6"/>
        <v>0</v>
      </c>
      <c r="K246" s="29">
        <f>(I246/درآمدها!$F$12)*100</f>
        <v>0</v>
      </c>
      <c r="M246" s="24">
        <v>0</v>
      </c>
      <c r="O246" s="24">
        <v>0</v>
      </c>
      <c r="Q246" s="24">
        <v>61544149</v>
      </c>
      <c r="S246" s="24">
        <f t="shared" si="7"/>
        <v>61544149</v>
      </c>
      <c r="U246" s="104">
        <f>(S246/درآمدها!$F$12)*100</f>
        <v>6.2700436123402465E-3</v>
      </c>
    </row>
    <row r="247" spans="1:21" ht="18.75" x14ac:dyDescent="0.2">
      <c r="A247" s="18" t="s">
        <v>543</v>
      </c>
      <c r="C247" s="24">
        <v>0</v>
      </c>
      <c r="E247" s="24">
        <v>0</v>
      </c>
      <c r="G247" s="24">
        <v>0</v>
      </c>
      <c r="I247" s="24">
        <f t="shared" si="6"/>
        <v>0</v>
      </c>
      <c r="K247" s="29">
        <f>(I247/درآمدها!$F$12)*100</f>
        <v>0</v>
      </c>
      <c r="M247" s="24">
        <v>0</v>
      </c>
      <c r="O247" s="24">
        <v>0</v>
      </c>
      <c r="Q247" s="24">
        <v>980748</v>
      </c>
      <c r="S247" s="24">
        <f t="shared" si="7"/>
        <v>980748</v>
      </c>
      <c r="U247" s="104">
        <f>(S247/درآمدها!$F$12)*100</f>
        <v>9.9917422413550196E-5</v>
      </c>
    </row>
    <row r="248" spans="1:21" ht="18.75" x14ac:dyDescent="0.2">
      <c r="A248" s="18" t="s">
        <v>544</v>
      </c>
      <c r="C248" s="24">
        <v>0</v>
      </c>
      <c r="E248" s="24">
        <v>0</v>
      </c>
      <c r="G248" s="24">
        <v>0</v>
      </c>
      <c r="I248" s="24">
        <f t="shared" si="6"/>
        <v>0</v>
      </c>
      <c r="K248" s="29">
        <f>(I248/درآمدها!$F$12)*100</f>
        <v>0</v>
      </c>
      <c r="M248" s="24">
        <v>0</v>
      </c>
      <c r="O248" s="24">
        <v>0</v>
      </c>
      <c r="Q248" s="24">
        <v>36536756</v>
      </c>
      <c r="S248" s="24">
        <f t="shared" si="7"/>
        <v>36536756</v>
      </c>
      <c r="U248" s="104">
        <f>(S248/درآمدها!$F$12)*100</f>
        <v>3.7223205990456415E-3</v>
      </c>
    </row>
    <row r="249" spans="1:21" ht="18.75" x14ac:dyDescent="0.2">
      <c r="A249" s="18" t="s">
        <v>545</v>
      </c>
      <c r="C249" s="24">
        <v>0</v>
      </c>
      <c r="E249" s="24">
        <v>0</v>
      </c>
      <c r="G249" s="24">
        <v>0</v>
      </c>
      <c r="I249" s="24">
        <f t="shared" si="6"/>
        <v>0</v>
      </c>
      <c r="K249" s="29">
        <f>(I249/درآمدها!$F$12)*100</f>
        <v>0</v>
      </c>
      <c r="M249" s="24">
        <v>0</v>
      </c>
      <c r="O249" s="24">
        <v>0</v>
      </c>
      <c r="Q249" s="24">
        <v>534819068</v>
      </c>
      <c r="S249" s="24">
        <f t="shared" si="7"/>
        <v>534819068</v>
      </c>
      <c r="U249" s="104">
        <f>(S249/درآمدها!$F$12)*100</f>
        <v>5.4486721086535198E-2</v>
      </c>
    </row>
    <row r="250" spans="1:21" ht="18.75" x14ac:dyDescent="0.2">
      <c r="A250" s="18" t="s">
        <v>546</v>
      </c>
      <c r="C250" s="24">
        <v>0</v>
      </c>
      <c r="E250" s="24">
        <v>0</v>
      </c>
      <c r="G250" s="24">
        <v>0</v>
      </c>
      <c r="I250" s="24">
        <f t="shared" si="6"/>
        <v>0</v>
      </c>
      <c r="K250" s="29">
        <f>(I250/درآمدها!$F$12)*100</f>
        <v>0</v>
      </c>
      <c r="M250" s="24">
        <v>0</v>
      </c>
      <c r="O250" s="24">
        <v>0</v>
      </c>
      <c r="Q250" s="24">
        <v>79661327</v>
      </c>
      <c r="S250" s="24">
        <f t="shared" si="7"/>
        <v>79661327</v>
      </c>
      <c r="U250" s="104">
        <f>(S250/درآمدها!$F$12)*100</f>
        <v>8.1157998383712751E-3</v>
      </c>
    </row>
    <row r="251" spans="1:21" ht="18.75" x14ac:dyDescent="0.2">
      <c r="A251" s="18" t="s">
        <v>547</v>
      </c>
      <c r="C251" s="24">
        <v>0</v>
      </c>
      <c r="E251" s="24">
        <v>0</v>
      </c>
      <c r="G251" s="24">
        <v>0</v>
      </c>
      <c r="I251" s="24">
        <f t="shared" si="6"/>
        <v>0</v>
      </c>
      <c r="K251" s="29">
        <f>(I251/درآمدها!$F$12)*100</f>
        <v>0</v>
      </c>
      <c r="M251" s="24">
        <v>0</v>
      </c>
      <c r="O251" s="24">
        <v>0</v>
      </c>
      <c r="Q251" s="24">
        <v>17035613</v>
      </c>
      <c r="S251" s="24">
        <f t="shared" si="7"/>
        <v>17035613</v>
      </c>
      <c r="U251" s="104">
        <f>(S251/درآمدها!$F$12)*100</f>
        <v>1.7355676893501359E-3</v>
      </c>
    </row>
    <row r="252" spans="1:21" ht="18.75" x14ac:dyDescent="0.2">
      <c r="A252" s="18" t="s">
        <v>548</v>
      </c>
      <c r="C252" s="24">
        <v>0</v>
      </c>
      <c r="E252" s="24">
        <v>0</v>
      </c>
      <c r="G252" s="24">
        <v>0</v>
      </c>
      <c r="I252" s="24">
        <f t="shared" si="6"/>
        <v>0</v>
      </c>
      <c r="K252" s="29">
        <f>(I252/درآمدها!$F$12)*100</f>
        <v>0</v>
      </c>
      <c r="M252" s="24">
        <v>0</v>
      </c>
      <c r="O252" s="24">
        <v>0</v>
      </c>
      <c r="Q252" s="24">
        <v>20994593</v>
      </c>
      <c r="S252" s="24">
        <f t="shared" si="7"/>
        <v>20994593</v>
      </c>
      <c r="U252" s="104">
        <f>(S252/درآمدها!$F$12)*100</f>
        <v>2.1389037930044865E-3</v>
      </c>
    </row>
    <row r="253" spans="1:21" ht="18.75" x14ac:dyDescent="0.2">
      <c r="A253" s="18" t="s">
        <v>549</v>
      </c>
      <c r="C253" s="24">
        <v>0</v>
      </c>
      <c r="E253" s="24">
        <v>0</v>
      </c>
      <c r="G253" s="24">
        <v>0</v>
      </c>
      <c r="I253" s="24">
        <f t="shared" si="6"/>
        <v>0</v>
      </c>
      <c r="K253" s="29">
        <f>(I253/درآمدها!$F$12)*100</f>
        <v>0</v>
      </c>
      <c r="M253" s="24">
        <v>0</v>
      </c>
      <c r="O253" s="24">
        <v>0</v>
      </c>
      <c r="Q253" s="24">
        <v>639836</v>
      </c>
      <c r="S253" s="24">
        <f t="shared" si="7"/>
        <v>639836</v>
      </c>
      <c r="U253" s="104">
        <f>(S253/درآمدها!$F$12)*100</f>
        <v>6.5185719356446609E-5</v>
      </c>
    </row>
    <row r="254" spans="1:21" ht="18.75" x14ac:dyDescent="0.2">
      <c r="A254" s="18" t="s">
        <v>550</v>
      </c>
      <c r="C254" s="24">
        <v>0</v>
      </c>
      <c r="E254" s="24">
        <v>0</v>
      </c>
      <c r="G254" s="24">
        <v>0</v>
      </c>
      <c r="I254" s="24">
        <f t="shared" si="6"/>
        <v>0</v>
      </c>
      <c r="K254" s="29">
        <f>(I254/درآمدها!$F$12)*100</f>
        <v>0</v>
      </c>
      <c r="M254" s="24">
        <v>0</v>
      </c>
      <c r="O254" s="24">
        <v>0</v>
      </c>
      <c r="Q254" s="24">
        <v>67752550</v>
      </c>
      <c r="S254" s="24">
        <f t="shared" si="7"/>
        <v>67752550</v>
      </c>
      <c r="U254" s="104">
        <f>(S254/درآمدها!$F$12)*100</f>
        <v>6.9025480122775476E-3</v>
      </c>
    </row>
    <row r="255" spans="1:21" ht="18.75" x14ac:dyDescent="0.2">
      <c r="A255" s="18" t="s">
        <v>551</v>
      </c>
      <c r="C255" s="24">
        <v>0</v>
      </c>
      <c r="E255" s="24">
        <v>0</v>
      </c>
      <c r="G255" s="24">
        <v>0</v>
      </c>
      <c r="I255" s="24">
        <f t="shared" si="6"/>
        <v>0</v>
      </c>
      <c r="K255" s="29">
        <f>(I255/درآمدها!$F$12)*100</f>
        <v>0</v>
      </c>
      <c r="M255" s="24">
        <v>0</v>
      </c>
      <c r="O255" s="24">
        <v>0</v>
      </c>
      <c r="Q255" s="24">
        <v>3599073</v>
      </c>
      <c r="S255" s="24">
        <f t="shared" si="7"/>
        <v>3599073</v>
      </c>
      <c r="U255" s="104">
        <f>(S255/درآمدها!$F$12)*100</f>
        <v>3.6666921292544401E-4</v>
      </c>
    </row>
    <row r="256" spans="1:21" ht="18.75" x14ac:dyDescent="0.2">
      <c r="A256" s="18" t="s">
        <v>552</v>
      </c>
      <c r="C256" s="24">
        <v>0</v>
      </c>
      <c r="E256" s="24">
        <v>0</v>
      </c>
      <c r="G256" s="24">
        <v>0</v>
      </c>
      <c r="I256" s="24">
        <f t="shared" si="6"/>
        <v>0</v>
      </c>
      <c r="K256" s="29">
        <f>(I256/درآمدها!$F$12)*100</f>
        <v>0</v>
      </c>
      <c r="M256" s="24">
        <v>0</v>
      </c>
      <c r="O256" s="24">
        <v>0</v>
      </c>
      <c r="Q256" s="24">
        <v>-7841980</v>
      </c>
      <c r="S256" s="24">
        <f t="shared" si="7"/>
        <v>-7841980</v>
      </c>
      <c r="U256" s="104">
        <f>(S256/درآمدها!$F$12)*100</f>
        <v>-7.9893145662148922E-4</v>
      </c>
    </row>
    <row r="257" spans="1:21" ht="18.75" x14ac:dyDescent="0.2">
      <c r="A257" s="18" t="s">
        <v>553</v>
      </c>
      <c r="C257" s="24">
        <v>0</v>
      </c>
      <c r="E257" s="24">
        <v>0</v>
      </c>
      <c r="G257" s="24">
        <v>0</v>
      </c>
      <c r="I257" s="24">
        <f t="shared" si="6"/>
        <v>0</v>
      </c>
      <c r="K257" s="29">
        <f>(I257/درآمدها!$F$12)*100</f>
        <v>0</v>
      </c>
      <c r="M257" s="24">
        <v>0</v>
      </c>
      <c r="O257" s="24">
        <v>0</v>
      </c>
      <c r="Q257" s="24">
        <v>-157032977</v>
      </c>
      <c r="S257" s="24">
        <f t="shared" si="7"/>
        <v>-157032977</v>
      </c>
      <c r="U257" s="104">
        <f>(S257/درآمدها!$F$12)*100</f>
        <v>-1.5998330147771203E-2</v>
      </c>
    </row>
    <row r="258" spans="1:21" ht="18.75" x14ac:dyDescent="0.2">
      <c r="A258" s="18" t="s">
        <v>554</v>
      </c>
      <c r="C258" s="24">
        <v>0</v>
      </c>
      <c r="E258" s="24">
        <v>0</v>
      </c>
      <c r="G258" s="24">
        <v>0</v>
      </c>
      <c r="I258" s="24">
        <f t="shared" si="6"/>
        <v>0</v>
      </c>
      <c r="K258" s="29">
        <f>(I258/درآمدها!$F$12)*100</f>
        <v>0</v>
      </c>
      <c r="M258" s="24">
        <v>0</v>
      </c>
      <c r="O258" s="24">
        <v>0</v>
      </c>
      <c r="Q258" s="24">
        <v>120578179</v>
      </c>
      <c r="S258" s="24">
        <f t="shared" si="7"/>
        <v>120578179</v>
      </c>
      <c r="U258" s="104">
        <f>(S258/درآمدها!$F$12)*100</f>
        <v>1.2284359330836939E-2</v>
      </c>
    </row>
    <row r="259" spans="1:21" ht="18.75" x14ac:dyDescent="0.2">
      <c r="A259" s="18" t="s">
        <v>555</v>
      </c>
      <c r="C259" s="24">
        <v>0</v>
      </c>
      <c r="E259" s="24">
        <v>0</v>
      </c>
      <c r="G259" s="24">
        <v>0</v>
      </c>
      <c r="I259" s="24">
        <f t="shared" si="6"/>
        <v>0</v>
      </c>
      <c r="K259" s="29">
        <f>(I259/درآمدها!$F$12)*100</f>
        <v>0</v>
      </c>
      <c r="M259" s="24">
        <v>0</v>
      </c>
      <c r="O259" s="24">
        <v>0</v>
      </c>
      <c r="Q259" s="24">
        <v>1818800</v>
      </c>
      <c r="S259" s="24">
        <f t="shared" si="7"/>
        <v>1818800</v>
      </c>
      <c r="U259" s="104">
        <f>(S259/درآمدها!$F$12)*100</f>
        <v>1.8529714859042801E-4</v>
      </c>
    </row>
    <row r="260" spans="1:21" ht="18.75" x14ac:dyDescent="0.2">
      <c r="A260" s="18" t="s">
        <v>556</v>
      </c>
      <c r="C260" s="24">
        <v>0</v>
      </c>
      <c r="E260" s="24">
        <v>0</v>
      </c>
      <c r="G260" s="24">
        <v>0</v>
      </c>
      <c r="I260" s="24">
        <f t="shared" si="6"/>
        <v>0</v>
      </c>
      <c r="K260" s="29">
        <f>(I260/درآمدها!$F$12)*100</f>
        <v>0</v>
      </c>
      <c r="M260" s="24">
        <v>0</v>
      </c>
      <c r="O260" s="24">
        <v>0</v>
      </c>
      <c r="Q260" s="24">
        <v>54811108</v>
      </c>
      <c r="S260" s="24">
        <f t="shared" si="7"/>
        <v>54811108</v>
      </c>
      <c r="U260" s="104">
        <f>(S260/درآمدها!$F$12)*100</f>
        <v>5.5840895224774567E-3</v>
      </c>
    </row>
    <row r="261" spans="1:21" ht="18.75" x14ac:dyDescent="0.2">
      <c r="A261" s="18" t="s">
        <v>557</v>
      </c>
      <c r="C261" s="24">
        <v>0</v>
      </c>
      <c r="E261" s="24">
        <v>0</v>
      </c>
      <c r="G261" s="24">
        <v>0</v>
      </c>
      <c r="I261" s="24">
        <f t="shared" si="6"/>
        <v>0</v>
      </c>
      <c r="K261" s="29">
        <f>(I261/درآمدها!$F$12)*100</f>
        <v>0</v>
      </c>
      <c r="M261" s="24">
        <v>0</v>
      </c>
      <c r="O261" s="24">
        <v>0</v>
      </c>
      <c r="Q261" s="24">
        <v>208473878</v>
      </c>
      <c r="S261" s="24">
        <f t="shared" si="7"/>
        <v>208473878</v>
      </c>
      <c r="U261" s="104">
        <f>(S261/درآمدها!$F$12)*100</f>
        <v>2.123906704914711E-2</v>
      </c>
    </row>
    <row r="262" spans="1:21" ht="18.75" x14ac:dyDescent="0.2">
      <c r="A262" s="18" t="s">
        <v>558</v>
      </c>
      <c r="C262" s="24">
        <v>0</v>
      </c>
      <c r="E262" s="24">
        <v>0</v>
      </c>
      <c r="G262" s="24">
        <v>0</v>
      </c>
      <c r="I262" s="24">
        <f t="shared" si="6"/>
        <v>0</v>
      </c>
      <c r="K262" s="29">
        <f>(I262/درآمدها!$F$12)*100</f>
        <v>0</v>
      </c>
      <c r="M262" s="24">
        <v>0</v>
      </c>
      <c r="O262" s="24">
        <v>0</v>
      </c>
      <c r="Q262" s="24">
        <v>-351790</v>
      </c>
      <c r="S262" s="24">
        <f t="shared" si="7"/>
        <v>-351790</v>
      </c>
      <c r="U262" s="104">
        <f>(S262/درآمدها!$F$12)*100</f>
        <v>-3.5839940566652002E-5</v>
      </c>
    </row>
    <row r="263" spans="1:21" ht="18.75" x14ac:dyDescent="0.2">
      <c r="A263" s="18" t="s">
        <v>559</v>
      </c>
      <c r="C263" s="24">
        <v>0</v>
      </c>
      <c r="E263" s="24">
        <v>0</v>
      </c>
      <c r="G263" s="24">
        <v>0</v>
      </c>
      <c r="I263" s="24">
        <f t="shared" si="6"/>
        <v>0</v>
      </c>
      <c r="K263" s="29">
        <f>(I263/درآمدها!$F$12)*100</f>
        <v>0</v>
      </c>
      <c r="M263" s="24">
        <v>0</v>
      </c>
      <c r="O263" s="24">
        <v>0</v>
      </c>
      <c r="Q263" s="24">
        <v>52766409</v>
      </c>
      <c r="S263" s="24">
        <f t="shared" si="7"/>
        <v>52766409</v>
      </c>
      <c r="U263" s="104">
        <f>(S263/درآمدها!$F$12)*100</f>
        <v>5.3757780564417735E-3</v>
      </c>
    </row>
    <row r="264" spans="1:21" ht="18.75" x14ac:dyDescent="0.2">
      <c r="A264" s="18" t="s">
        <v>560</v>
      </c>
      <c r="C264" s="24">
        <v>0</v>
      </c>
      <c r="E264" s="24">
        <v>0</v>
      </c>
      <c r="G264" s="24">
        <v>0</v>
      </c>
      <c r="I264" s="24">
        <f t="shared" si="6"/>
        <v>0</v>
      </c>
      <c r="K264" s="29">
        <f>(I264/درآمدها!$F$12)*100</f>
        <v>0</v>
      </c>
      <c r="M264" s="24">
        <v>0</v>
      </c>
      <c r="O264" s="24">
        <v>0</v>
      </c>
      <c r="Q264" s="24">
        <v>-454752800</v>
      </c>
      <c r="S264" s="24">
        <f t="shared" si="7"/>
        <v>-454752800</v>
      </c>
      <c r="U264" s="104">
        <f>(S264/درآمدها!$F$12)*100</f>
        <v>-4.6329666347873978E-2</v>
      </c>
    </row>
    <row r="265" spans="1:21" ht="18.75" x14ac:dyDescent="0.2">
      <c r="A265" s="18" t="s">
        <v>561</v>
      </c>
      <c r="C265" s="24">
        <v>0</v>
      </c>
      <c r="E265" s="24">
        <v>0</v>
      </c>
      <c r="G265" s="24">
        <v>0</v>
      </c>
      <c r="I265" s="24">
        <f t="shared" si="6"/>
        <v>0</v>
      </c>
      <c r="K265" s="29">
        <f>(I265/درآمدها!$F$12)*100</f>
        <v>0</v>
      </c>
      <c r="M265" s="24">
        <v>0</v>
      </c>
      <c r="O265" s="24">
        <v>0</v>
      </c>
      <c r="Q265" s="24">
        <v>9745918</v>
      </c>
      <c r="S265" s="24">
        <f t="shared" si="7"/>
        <v>9745918</v>
      </c>
      <c r="U265" s="104">
        <f>(S265/درآمدها!$F$12)*100</f>
        <v>9.9290236188482911E-4</v>
      </c>
    </row>
    <row r="266" spans="1:21" ht="18.75" x14ac:dyDescent="0.2">
      <c r="A266" s="18" t="s">
        <v>562</v>
      </c>
      <c r="C266" s="24">
        <v>0</v>
      </c>
      <c r="E266" s="24">
        <v>0</v>
      </c>
      <c r="G266" s="24">
        <v>0</v>
      </c>
      <c r="I266" s="24">
        <f t="shared" ref="I266:I329" si="8">C266+E266+G266</f>
        <v>0</v>
      </c>
      <c r="K266" s="29">
        <f>(I266/درآمدها!$F$12)*100</f>
        <v>0</v>
      </c>
      <c r="M266" s="24">
        <v>0</v>
      </c>
      <c r="O266" s="24">
        <v>0</v>
      </c>
      <c r="Q266" s="24">
        <v>30928449</v>
      </c>
      <c r="S266" s="24">
        <f t="shared" ref="S266:S329" si="9">M266+O266+Q266</f>
        <v>30928449</v>
      </c>
      <c r="U266" s="104">
        <f>(S266/درآمدها!$F$12)*100</f>
        <v>3.1509530514759591E-3</v>
      </c>
    </row>
    <row r="267" spans="1:21" ht="18.75" x14ac:dyDescent="0.2">
      <c r="A267" s="18" t="s">
        <v>563</v>
      </c>
      <c r="C267" s="24">
        <v>0</v>
      </c>
      <c r="E267" s="24">
        <v>0</v>
      </c>
      <c r="G267" s="24">
        <v>0</v>
      </c>
      <c r="I267" s="24">
        <f t="shared" si="8"/>
        <v>0</v>
      </c>
      <c r="K267" s="29">
        <f>(I267/درآمدها!$F$12)*100</f>
        <v>0</v>
      </c>
      <c r="M267" s="24">
        <v>0</v>
      </c>
      <c r="O267" s="24">
        <v>0</v>
      </c>
      <c r="Q267" s="24">
        <v>96876</v>
      </c>
      <c r="S267" s="24">
        <f t="shared" si="9"/>
        <v>96876</v>
      </c>
      <c r="U267" s="104">
        <f>(S267/درآمدها!$F$12)*100</f>
        <v>9.8696099443843776E-6</v>
      </c>
    </row>
    <row r="268" spans="1:21" ht="18.75" x14ac:dyDescent="0.2">
      <c r="A268" s="18" t="s">
        <v>564</v>
      </c>
      <c r="C268" s="24">
        <v>0</v>
      </c>
      <c r="E268" s="24">
        <v>0</v>
      </c>
      <c r="G268" s="24">
        <v>0</v>
      </c>
      <c r="I268" s="24">
        <f t="shared" si="8"/>
        <v>0</v>
      </c>
      <c r="K268" s="29">
        <f>(I268/درآمدها!$F$12)*100</f>
        <v>0</v>
      </c>
      <c r="M268" s="24">
        <v>0</v>
      </c>
      <c r="O268" s="24">
        <v>0</v>
      </c>
      <c r="Q268" s="24">
        <v>1060295</v>
      </c>
      <c r="S268" s="24">
        <f t="shared" si="9"/>
        <v>1060295</v>
      </c>
      <c r="U268" s="104">
        <f>(S268/درآمدها!$F$12)*100</f>
        <v>1.0802157475516157E-4</v>
      </c>
    </row>
    <row r="269" spans="1:21" ht="18.75" x14ac:dyDescent="0.2">
      <c r="A269" s="18" t="s">
        <v>565</v>
      </c>
      <c r="C269" s="24">
        <v>0</v>
      </c>
      <c r="E269" s="24">
        <v>0</v>
      </c>
      <c r="G269" s="24">
        <v>0</v>
      </c>
      <c r="I269" s="24">
        <f t="shared" si="8"/>
        <v>0</v>
      </c>
      <c r="K269" s="29">
        <f>(I269/درآمدها!$F$12)*100</f>
        <v>0</v>
      </c>
      <c r="M269" s="24">
        <v>0</v>
      </c>
      <c r="O269" s="24">
        <v>0</v>
      </c>
      <c r="Q269" s="24">
        <v>-39087608</v>
      </c>
      <c r="S269" s="24">
        <f t="shared" si="9"/>
        <v>-39087608</v>
      </c>
      <c r="U269" s="104">
        <f>(S269/درآمدها!$F$12)*100</f>
        <v>-3.9821983217618231E-3</v>
      </c>
    </row>
    <row r="270" spans="1:21" ht="18.75" x14ac:dyDescent="0.2">
      <c r="A270" s="18" t="s">
        <v>566</v>
      </c>
      <c r="C270" s="24">
        <v>0</v>
      </c>
      <c r="E270" s="24">
        <v>0</v>
      </c>
      <c r="G270" s="24">
        <v>0</v>
      </c>
      <c r="I270" s="24">
        <f t="shared" si="8"/>
        <v>0</v>
      </c>
      <c r="K270" s="29">
        <f>(I270/درآمدها!$F$12)*100</f>
        <v>0</v>
      </c>
      <c r="M270" s="24">
        <v>0</v>
      </c>
      <c r="O270" s="24">
        <v>0</v>
      </c>
      <c r="Q270" s="24">
        <v>-32045690</v>
      </c>
      <c r="S270" s="24">
        <f t="shared" si="9"/>
        <v>-32045690</v>
      </c>
      <c r="U270" s="104">
        <f>(S270/درآمدها!$F$12)*100</f>
        <v>-3.2647762159736054E-3</v>
      </c>
    </row>
    <row r="271" spans="1:21" ht="18.75" x14ac:dyDescent="0.2">
      <c r="A271" s="18" t="s">
        <v>567</v>
      </c>
      <c r="C271" s="24">
        <v>0</v>
      </c>
      <c r="E271" s="24">
        <v>0</v>
      </c>
      <c r="G271" s="24">
        <v>0</v>
      </c>
      <c r="I271" s="24">
        <f t="shared" si="8"/>
        <v>0</v>
      </c>
      <c r="K271" s="29">
        <f>(I271/درآمدها!$F$12)*100</f>
        <v>0</v>
      </c>
      <c r="M271" s="24">
        <v>0</v>
      </c>
      <c r="O271" s="24">
        <v>0</v>
      </c>
      <c r="Q271" s="24">
        <v>6674386</v>
      </c>
      <c r="S271" s="24">
        <f t="shared" si="9"/>
        <v>6674386</v>
      </c>
      <c r="U271" s="104">
        <f>(S271/درآمدها!$F$12)*100</f>
        <v>6.7997838926318042E-4</v>
      </c>
    </row>
    <row r="272" spans="1:21" ht="18.75" x14ac:dyDescent="0.2">
      <c r="A272" s="18" t="s">
        <v>568</v>
      </c>
      <c r="C272" s="24">
        <v>0</v>
      </c>
      <c r="E272" s="24">
        <v>0</v>
      </c>
      <c r="G272" s="24">
        <v>0</v>
      </c>
      <c r="I272" s="24">
        <f t="shared" si="8"/>
        <v>0</v>
      </c>
      <c r="K272" s="29">
        <f>(I272/درآمدها!$F$12)*100</f>
        <v>0</v>
      </c>
      <c r="M272" s="24">
        <v>0</v>
      </c>
      <c r="O272" s="24">
        <v>0</v>
      </c>
      <c r="Q272" s="24">
        <v>138482382</v>
      </c>
      <c r="S272" s="24">
        <f t="shared" si="9"/>
        <v>138482382</v>
      </c>
      <c r="U272" s="104">
        <f>(S272/درآمدها!$F$12)*100</f>
        <v>1.4108417920942607E-2</v>
      </c>
    </row>
    <row r="273" spans="1:21" ht="18.75" x14ac:dyDescent="0.2">
      <c r="A273" s="18" t="s">
        <v>569</v>
      </c>
      <c r="C273" s="24">
        <v>0</v>
      </c>
      <c r="E273" s="24">
        <v>0</v>
      </c>
      <c r="G273" s="24">
        <v>0</v>
      </c>
      <c r="I273" s="24">
        <f t="shared" si="8"/>
        <v>0</v>
      </c>
      <c r="K273" s="29">
        <f>(I273/درآمدها!$F$12)*100</f>
        <v>0</v>
      </c>
      <c r="M273" s="24">
        <v>0</v>
      </c>
      <c r="O273" s="24">
        <v>0</v>
      </c>
      <c r="Q273" s="24">
        <v>-22595148</v>
      </c>
      <c r="S273" s="24">
        <f t="shared" si="9"/>
        <v>-22595148</v>
      </c>
      <c r="U273" s="104">
        <f>(S273/درآمدها!$F$12)*100</f>
        <v>-2.3019664044307852E-3</v>
      </c>
    </row>
    <row r="274" spans="1:21" ht="18.75" x14ac:dyDescent="0.2">
      <c r="A274" s="18" t="s">
        <v>570</v>
      </c>
      <c r="C274" s="24">
        <v>0</v>
      </c>
      <c r="E274" s="24">
        <v>0</v>
      </c>
      <c r="G274" s="24">
        <v>0</v>
      </c>
      <c r="I274" s="24">
        <f t="shared" si="8"/>
        <v>0</v>
      </c>
      <c r="K274" s="29">
        <f>(I274/درآمدها!$F$12)*100</f>
        <v>0</v>
      </c>
      <c r="M274" s="24">
        <v>0</v>
      </c>
      <c r="O274" s="24">
        <v>0</v>
      </c>
      <c r="Q274" s="24">
        <v>718985085</v>
      </c>
      <c r="S274" s="24">
        <f t="shared" si="9"/>
        <v>718985085</v>
      </c>
      <c r="U274" s="104">
        <f>(S274/درآمدها!$F$12)*100</f>
        <v>7.3249332598167211E-2</v>
      </c>
    </row>
    <row r="275" spans="1:21" ht="18.75" x14ac:dyDescent="0.2">
      <c r="A275" s="18" t="s">
        <v>571</v>
      </c>
      <c r="C275" s="24">
        <v>0</v>
      </c>
      <c r="E275" s="24">
        <v>0</v>
      </c>
      <c r="G275" s="24">
        <v>0</v>
      </c>
      <c r="I275" s="24">
        <f t="shared" si="8"/>
        <v>0</v>
      </c>
      <c r="K275" s="29">
        <f>(I275/درآمدها!$F$12)*100</f>
        <v>0</v>
      </c>
      <c r="M275" s="24">
        <v>0</v>
      </c>
      <c r="O275" s="24">
        <v>0</v>
      </c>
      <c r="Q275" s="24">
        <v>-889278886</v>
      </c>
      <c r="S275" s="24">
        <f t="shared" si="9"/>
        <v>-889278886</v>
      </c>
      <c r="U275" s="104">
        <f>(S275/درآمدها!$F$12)*100</f>
        <v>-9.0598659488383707E-2</v>
      </c>
    </row>
    <row r="276" spans="1:21" ht="18.75" x14ac:dyDescent="0.2">
      <c r="A276" s="18" t="s">
        <v>572</v>
      </c>
      <c r="C276" s="24">
        <v>0</v>
      </c>
      <c r="E276" s="24">
        <v>0</v>
      </c>
      <c r="G276" s="24">
        <v>0</v>
      </c>
      <c r="I276" s="24">
        <f t="shared" si="8"/>
        <v>0</v>
      </c>
      <c r="K276" s="29">
        <f>(I276/درآمدها!$F$12)*100</f>
        <v>0</v>
      </c>
      <c r="M276" s="24">
        <v>0</v>
      </c>
      <c r="O276" s="24">
        <v>0</v>
      </c>
      <c r="Q276" s="24">
        <v>837526145</v>
      </c>
      <c r="S276" s="24">
        <f t="shared" si="9"/>
        <v>837526145</v>
      </c>
      <c r="U276" s="104">
        <f>(S276/درآمدها!$F$12)*100</f>
        <v>8.5326152704218908E-2</v>
      </c>
    </row>
    <row r="277" spans="1:21" ht="18.75" x14ac:dyDescent="0.2">
      <c r="A277" s="18" t="s">
        <v>573</v>
      </c>
      <c r="C277" s="24">
        <v>0</v>
      </c>
      <c r="E277" s="24">
        <v>0</v>
      </c>
      <c r="G277" s="24">
        <v>0</v>
      </c>
      <c r="I277" s="24">
        <f t="shared" si="8"/>
        <v>0</v>
      </c>
      <c r="K277" s="29">
        <f>(I277/درآمدها!$F$12)*100</f>
        <v>0</v>
      </c>
      <c r="M277" s="24">
        <v>0</v>
      </c>
      <c r="O277" s="24">
        <v>0</v>
      </c>
      <c r="Q277" s="24">
        <v>19579155</v>
      </c>
      <c r="S277" s="24">
        <f t="shared" si="9"/>
        <v>19579155</v>
      </c>
      <c r="U277" s="104">
        <f>(S277/درآمدها!$F$12)*100</f>
        <v>1.9947006780899612E-3</v>
      </c>
    </row>
    <row r="278" spans="1:21" ht="18.75" x14ac:dyDescent="0.2">
      <c r="A278" s="18" t="s">
        <v>574</v>
      </c>
      <c r="C278" s="24">
        <v>0</v>
      </c>
      <c r="E278" s="24">
        <v>0</v>
      </c>
      <c r="G278" s="24">
        <v>0</v>
      </c>
      <c r="I278" s="24">
        <f t="shared" si="8"/>
        <v>0</v>
      </c>
      <c r="K278" s="29">
        <f>(I278/درآمدها!$F$12)*100</f>
        <v>0</v>
      </c>
      <c r="M278" s="24">
        <v>0</v>
      </c>
      <c r="O278" s="24">
        <v>0</v>
      </c>
      <c r="Q278" s="24">
        <v>279651964</v>
      </c>
      <c r="S278" s="24">
        <f t="shared" si="9"/>
        <v>279651964</v>
      </c>
      <c r="U278" s="104">
        <f>(S278/درآمدها!$F$12)*100</f>
        <v>2.8490604534260514E-2</v>
      </c>
    </row>
    <row r="279" spans="1:21" ht="18.75" x14ac:dyDescent="0.2">
      <c r="A279" s="18" t="s">
        <v>575</v>
      </c>
      <c r="C279" s="24">
        <v>0</v>
      </c>
      <c r="E279" s="24">
        <v>0</v>
      </c>
      <c r="G279" s="24">
        <v>0</v>
      </c>
      <c r="I279" s="24">
        <f t="shared" si="8"/>
        <v>0</v>
      </c>
      <c r="K279" s="29">
        <f>(I279/درآمدها!$F$12)*100</f>
        <v>0</v>
      </c>
      <c r="M279" s="24">
        <v>0</v>
      </c>
      <c r="O279" s="24">
        <v>0</v>
      </c>
      <c r="Q279" s="24">
        <v>381041853</v>
      </c>
      <c r="S279" s="24">
        <f t="shared" si="9"/>
        <v>381041853</v>
      </c>
      <c r="U279" s="104">
        <f>(S279/درآمدها!$F$12)*100</f>
        <v>3.882008404140809E-2</v>
      </c>
    </row>
    <row r="280" spans="1:21" ht="18.75" x14ac:dyDescent="0.2">
      <c r="A280" s="18" t="s">
        <v>576</v>
      </c>
      <c r="C280" s="24">
        <v>0</v>
      </c>
      <c r="E280" s="24">
        <v>0</v>
      </c>
      <c r="G280" s="24">
        <v>0</v>
      </c>
      <c r="I280" s="24">
        <f t="shared" si="8"/>
        <v>0</v>
      </c>
      <c r="K280" s="29">
        <f>(I280/درآمدها!$F$12)*100</f>
        <v>0</v>
      </c>
      <c r="M280" s="24">
        <v>0</v>
      </c>
      <c r="O280" s="24">
        <v>0</v>
      </c>
      <c r="Q280" s="24">
        <v>32595605</v>
      </c>
      <c r="S280" s="24">
        <f t="shared" si="9"/>
        <v>32595605</v>
      </c>
      <c r="U280" s="104">
        <f>(S280/درآمدها!$F$12)*100</f>
        <v>3.3208008923905313E-3</v>
      </c>
    </row>
    <row r="281" spans="1:21" ht="18.75" x14ac:dyDescent="0.2">
      <c r="A281" s="18" t="s">
        <v>577</v>
      </c>
      <c r="C281" s="24">
        <v>0</v>
      </c>
      <c r="E281" s="24">
        <v>0</v>
      </c>
      <c r="G281" s="24">
        <v>0</v>
      </c>
      <c r="I281" s="24">
        <f t="shared" si="8"/>
        <v>0</v>
      </c>
      <c r="K281" s="29">
        <f>(I281/درآمدها!$F$12)*100</f>
        <v>0</v>
      </c>
      <c r="M281" s="24">
        <v>0</v>
      </c>
      <c r="O281" s="24">
        <v>0</v>
      </c>
      <c r="Q281" s="24">
        <v>319054300</v>
      </c>
      <c r="S281" s="24">
        <f t="shared" si="9"/>
        <v>319054300</v>
      </c>
      <c r="U281" s="104">
        <f>(S281/درآمدها!$F$12)*100</f>
        <v>3.2504866964765233E-2</v>
      </c>
    </row>
    <row r="282" spans="1:21" ht="18.75" x14ac:dyDescent="0.2">
      <c r="A282" s="18" t="s">
        <v>578</v>
      </c>
      <c r="C282" s="24">
        <v>0</v>
      </c>
      <c r="E282" s="24">
        <v>0</v>
      </c>
      <c r="G282" s="24">
        <v>0</v>
      </c>
      <c r="I282" s="24">
        <f t="shared" si="8"/>
        <v>0</v>
      </c>
      <c r="K282" s="29">
        <f>(I282/درآمدها!$F$12)*100</f>
        <v>0</v>
      </c>
      <c r="M282" s="24">
        <v>0</v>
      </c>
      <c r="O282" s="24">
        <v>0</v>
      </c>
      <c r="Q282" s="24">
        <v>39950774</v>
      </c>
      <c r="S282" s="24">
        <f t="shared" si="9"/>
        <v>39950774</v>
      </c>
      <c r="U282" s="104">
        <f>(S282/درآمدها!$F$12)*100</f>
        <v>4.0701366319444736E-3</v>
      </c>
    </row>
    <row r="283" spans="1:21" ht="18.75" x14ac:dyDescent="0.2">
      <c r="A283" s="18" t="s">
        <v>579</v>
      </c>
      <c r="C283" s="24">
        <v>0</v>
      </c>
      <c r="E283" s="24">
        <v>0</v>
      </c>
      <c r="G283" s="24">
        <v>0</v>
      </c>
      <c r="I283" s="24">
        <f t="shared" si="8"/>
        <v>0</v>
      </c>
      <c r="K283" s="29">
        <f>(I283/درآمدها!$F$12)*100</f>
        <v>0</v>
      </c>
      <c r="M283" s="24">
        <v>0</v>
      </c>
      <c r="O283" s="24">
        <v>0</v>
      </c>
      <c r="Q283" s="24">
        <v>3071351860</v>
      </c>
      <c r="S283" s="24">
        <f t="shared" si="9"/>
        <v>3071351860</v>
      </c>
      <c r="U283" s="104">
        <f>(S283/درآمدها!$F$12)*100</f>
        <v>0.3129056201758893</v>
      </c>
    </row>
    <row r="284" spans="1:21" ht="18.75" x14ac:dyDescent="0.2">
      <c r="A284" s="18" t="s">
        <v>580</v>
      </c>
      <c r="C284" s="24">
        <v>0</v>
      </c>
      <c r="E284" s="24">
        <v>0</v>
      </c>
      <c r="G284" s="24">
        <v>0</v>
      </c>
      <c r="I284" s="24">
        <f t="shared" si="8"/>
        <v>0</v>
      </c>
      <c r="K284" s="29">
        <f>(I284/درآمدها!$F$12)*100</f>
        <v>0</v>
      </c>
      <c r="M284" s="24">
        <v>0</v>
      </c>
      <c r="O284" s="24">
        <v>0</v>
      </c>
      <c r="Q284" s="24">
        <v>1725687726</v>
      </c>
      <c r="S284" s="24">
        <f t="shared" si="9"/>
        <v>1725687726</v>
      </c>
      <c r="U284" s="104">
        <f>(S284/درآمدها!$F$12)*100</f>
        <v>0.17581098250786223</v>
      </c>
    </row>
    <row r="285" spans="1:21" ht="18.75" x14ac:dyDescent="0.2">
      <c r="A285" s="18" t="s">
        <v>581</v>
      </c>
      <c r="C285" s="24">
        <v>0</v>
      </c>
      <c r="E285" s="24">
        <v>0</v>
      </c>
      <c r="G285" s="24">
        <v>0</v>
      </c>
      <c r="I285" s="24">
        <f t="shared" si="8"/>
        <v>0</v>
      </c>
      <c r="K285" s="29">
        <f>(I285/درآمدها!$F$12)*100</f>
        <v>0</v>
      </c>
      <c r="M285" s="24">
        <v>0</v>
      </c>
      <c r="O285" s="24">
        <v>0</v>
      </c>
      <c r="Q285" s="24">
        <v>1439629</v>
      </c>
      <c r="S285" s="24">
        <f t="shared" si="9"/>
        <v>1439629</v>
      </c>
      <c r="U285" s="104">
        <f>(S285/درآمدها!$F$12)*100</f>
        <v>1.4666766479441901E-4</v>
      </c>
    </row>
    <row r="286" spans="1:21" ht="18.75" x14ac:dyDescent="0.2">
      <c r="A286" s="18" t="s">
        <v>582</v>
      </c>
      <c r="C286" s="24">
        <v>0</v>
      </c>
      <c r="E286" s="24">
        <v>0</v>
      </c>
      <c r="G286" s="24">
        <v>0</v>
      </c>
      <c r="I286" s="24">
        <f t="shared" si="8"/>
        <v>0</v>
      </c>
      <c r="K286" s="29">
        <f>(I286/درآمدها!$F$12)*100</f>
        <v>0</v>
      </c>
      <c r="M286" s="24">
        <v>0</v>
      </c>
      <c r="O286" s="24">
        <v>0</v>
      </c>
      <c r="Q286" s="24">
        <v>18000</v>
      </c>
      <c r="S286" s="24">
        <f t="shared" si="9"/>
        <v>18000</v>
      </c>
      <c r="U286" s="104">
        <f>(S286/درآمدها!$F$12)*100</f>
        <v>1.8338182728324745E-6</v>
      </c>
    </row>
    <row r="287" spans="1:21" ht="18.75" x14ac:dyDescent="0.2">
      <c r="A287" s="18" t="s">
        <v>583</v>
      </c>
      <c r="C287" s="24">
        <v>0</v>
      </c>
      <c r="E287" s="24">
        <v>0</v>
      </c>
      <c r="G287" s="24">
        <v>0</v>
      </c>
      <c r="I287" s="24">
        <f t="shared" si="8"/>
        <v>0</v>
      </c>
      <c r="K287" s="29">
        <f>(I287/درآمدها!$F$12)*100</f>
        <v>0</v>
      </c>
      <c r="M287" s="24">
        <v>0</v>
      </c>
      <c r="O287" s="24">
        <v>0</v>
      </c>
      <c r="Q287" s="24">
        <v>32421297</v>
      </c>
      <c r="S287" s="24">
        <f t="shared" si="9"/>
        <v>32421297</v>
      </c>
      <c r="U287" s="104">
        <f>(S287/درآمدها!$F$12)*100</f>
        <v>3.3030426037515934E-3</v>
      </c>
    </row>
    <row r="288" spans="1:21" ht="18.75" x14ac:dyDescent="0.2">
      <c r="A288" s="18" t="s">
        <v>584</v>
      </c>
      <c r="C288" s="24">
        <v>0</v>
      </c>
      <c r="E288" s="24">
        <v>0</v>
      </c>
      <c r="G288" s="24">
        <v>0</v>
      </c>
      <c r="I288" s="24">
        <f t="shared" si="8"/>
        <v>0</v>
      </c>
      <c r="K288" s="29">
        <f>(I288/درآمدها!$F$12)*100</f>
        <v>0</v>
      </c>
      <c r="M288" s="24">
        <v>0</v>
      </c>
      <c r="O288" s="24">
        <v>0</v>
      </c>
      <c r="Q288" s="24">
        <v>4054157</v>
      </c>
      <c r="S288" s="24">
        <f t="shared" si="9"/>
        <v>4054157</v>
      </c>
      <c r="U288" s="104">
        <f>(S288/درآمدها!$F$12)*100</f>
        <v>4.1303262152953809E-4</v>
      </c>
    </row>
    <row r="289" spans="1:21" ht="18.75" x14ac:dyDescent="0.2">
      <c r="A289" s="18" t="s">
        <v>585</v>
      </c>
      <c r="C289" s="24">
        <v>0</v>
      </c>
      <c r="E289" s="24">
        <v>0</v>
      </c>
      <c r="G289" s="24">
        <v>0</v>
      </c>
      <c r="I289" s="24">
        <f t="shared" si="8"/>
        <v>0</v>
      </c>
      <c r="K289" s="29">
        <f>(I289/درآمدها!$F$12)*100</f>
        <v>0</v>
      </c>
      <c r="M289" s="24">
        <v>0</v>
      </c>
      <c r="O289" s="24">
        <v>0</v>
      </c>
      <c r="Q289" s="24">
        <v>2364422467</v>
      </c>
      <c r="S289" s="24">
        <f t="shared" si="9"/>
        <v>2364422467</v>
      </c>
      <c r="U289" s="104">
        <f>(S289/درآمدها!$F$12)*100</f>
        <v>0.2408845069266799</v>
      </c>
    </row>
    <row r="290" spans="1:21" ht="18.75" x14ac:dyDescent="0.2">
      <c r="A290" s="18" t="s">
        <v>586</v>
      </c>
      <c r="C290" s="24">
        <v>0</v>
      </c>
      <c r="E290" s="24">
        <v>0</v>
      </c>
      <c r="G290" s="24">
        <v>0</v>
      </c>
      <c r="I290" s="24">
        <f t="shared" si="8"/>
        <v>0</v>
      </c>
      <c r="K290" s="29">
        <f>(I290/درآمدها!$F$12)*100</f>
        <v>0</v>
      </c>
      <c r="M290" s="24">
        <v>0</v>
      </c>
      <c r="O290" s="24">
        <v>0</v>
      </c>
      <c r="Q290" s="24">
        <v>19833660</v>
      </c>
      <c r="S290" s="24">
        <f t="shared" si="9"/>
        <v>19833660</v>
      </c>
      <c r="U290" s="104">
        <f>(S290/درآمدها!$F$12)*100</f>
        <v>2.0206293402859183E-3</v>
      </c>
    </row>
    <row r="291" spans="1:21" ht="18.75" x14ac:dyDescent="0.2">
      <c r="A291" s="18" t="s">
        <v>587</v>
      </c>
      <c r="C291" s="24">
        <v>0</v>
      </c>
      <c r="E291" s="24">
        <v>0</v>
      </c>
      <c r="G291" s="24">
        <v>0</v>
      </c>
      <c r="I291" s="24">
        <f t="shared" si="8"/>
        <v>0</v>
      </c>
      <c r="K291" s="29">
        <f>(I291/درآمدها!$F$12)*100</f>
        <v>0</v>
      </c>
      <c r="M291" s="24">
        <v>0</v>
      </c>
      <c r="O291" s="24">
        <v>0</v>
      </c>
      <c r="Q291" s="24">
        <v>91545102</v>
      </c>
      <c r="S291" s="24">
        <f t="shared" si="9"/>
        <v>91545102</v>
      </c>
      <c r="U291" s="104">
        <f>(S291/درآمدها!$F$12)*100</f>
        <v>9.3265044908840376E-3</v>
      </c>
    </row>
    <row r="292" spans="1:21" ht="18.75" x14ac:dyDescent="0.2">
      <c r="A292" s="18" t="s">
        <v>588</v>
      </c>
      <c r="C292" s="24">
        <v>0</v>
      </c>
      <c r="E292" s="24">
        <v>0</v>
      </c>
      <c r="G292" s="24">
        <v>0</v>
      </c>
      <c r="I292" s="24">
        <f t="shared" si="8"/>
        <v>0</v>
      </c>
      <c r="K292" s="29">
        <f>(I292/درآمدها!$F$12)*100</f>
        <v>0</v>
      </c>
      <c r="M292" s="24">
        <v>0</v>
      </c>
      <c r="O292" s="24">
        <v>0</v>
      </c>
      <c r="Q292" s="24">
        <v>351806517</v>
      </c>
      <c r="S292" s="24">
        <f t="shared" si="9"/>
        <v>351806517</v>
      </c>
      <c r="U292" s="104">
        <f>(S292/درآمدها!$F$12)*100</f>
        <v>3.5841623298674914E-2</v>
      </c>
    </row>
    <row r="293" spans="1:21" ht="18.75" x14ac:dyDescent="0.2">
      <c r="A293" s="18" t="s">
        <v>589</v>
      </c>
      <c r="C293" s="24">
        <v>0</v>
      </c>
      <c r="E293" s="24">
        <v>0</v>
      </c>
      <c r="G293" s="24">
        <v>0</v>
      </c>
      <c r="I293" s="24">
        <f t="shared" si="8"/>
        <v>0</v>
      </c>
      <c r="K293" s="29">
        <f>(I293/درآمدها!$F$12)*100</f>
        <v>0</v>
      </c>
      <c r="M293" s="24">
        <v>0</v>
      </c>
      <c r="O293" s="24">
        <v>0</v>
      </c>
      <c r="Q293" s="24">
        <v>625891691</v>
      </c>
      <c r="S293" s="24">
        <f t="shared" si="9"/>
        <v>625891691</v>
      </c>
      <c r="U293" s="104">
        <f>(S293/درآمدها!$F$12)*100</f>
        <v>6.3765089987212045E-2</v>
      </c>
    </row>
    <row r="294" spans="1:21" ht="18.75" x14ac:dyDescent="0.2">
      <c r="A294" s="18" t="s">
        <v>590</v>
      </c>
      <c r="C294" s="24">
        <v>0</v>
      </c>
      <c r="E294" s="24">
        <v>0</v>
      </c>
      <c r="G294" s="24">
        <v>0</v>
      </c>
      <c r="I294" s="24">
        <f t="shared" si="8"/>
        <v>0</v>
      </c>
      <c r="K294" s="29">
        <f>(I294/درآمدها!$F$12)*100</f>
        <v>0</v>
      </c>
      <c r="M294" s="24">
        <v>0</v>
      </c>
      <c r="O294" s="24">
        <v>0</v>
      </c>
      <c r="Q294" s="24">
        <v>2221885575</v>
      </c>
      <c r="S294" s="24">
        <f t="shared" si="9"/>
        <v>2221885575</v>
      </c>
      <c r="U294" s="104">
        <f>(S294/درآمدها!$F$12)*100</f>
        <v>0.22636302042099385</v>
      </c>
    </row>
    <row r="295" spans="1:21" ht="18.75" x14ac:dyDescent="0.2">
      <c r="A295" s="18" t="s">
        <v>591</v>
      </c>
      <c r="C295" s="24">
        <v>0</v>
      </c>
      <c r="E295" s="24">
        <v>0</v>
      </c>
      <c r="G295" s="24">
        <v>0</v>
      </c>
      <c r="I295" s="24">
        <f t="shared" si="8"/>
        <v>0</v>
      </c>
      <c r="K295" s="29">
        <f>(I295/درآمدها!$F$12)*100</f>
        <v>0</v>
      </c>
      <c r="M295" s="24">
        <v>0</v>
      </c>
      <c r="O295" s="24">
        <v>0</v>
      </c>
      <c r="Q295" s="24">
        <v>697411776</v>
      </c>
      <c r="S295" s="24">
        <f t="shared" si="9"/>
        <v>697411776</v>
      </c>
      <c r="U295" s="104">
        <f>(S295/درآمدها!$F$12)*100</f>
        <v>7.1051469917630478E-2</v>
      </c>
    </row>
    <row r="296" spans="1:21" ht="18.75" x14ac:dyDescent="0.2">
      <c r="A296" s="18" t="s">
        <v>592</v>
      </c>
      <c r="C296" s="24">
        <v>0</v>
      </c>
      <c r="E296" s="24">
        <v>0</v>
      </c>
      <c r="G296" s="24">
        <v>0</v>
      </c>
      <c r="I296" s="24">
        <f t="shared" si="8"/>
        <v>0</v>
      </c>
      <c r="K296" s="29">
        <f>(I296/درآمدها!$F$12)*100</f>
        <v>0</v>
      </c>
      <c r="M296" s="24">
        <v>0</v>
      </c>
      <c r="O296" s="24">
        <v>0</v>
      </c>
      <c r="Q296" s="24">
        <v>47539126</v>
      </c>
      <c r="S296" s="24">
        <f t="shared" si="9"/>
        <v>47539126</v>
      </c>
      <c r="U296" s="104">
        <f>(S296/درآمدها!$F$12)*100</f>
        <v>4.8432287740714092E-3</v>
      </c>
    </row>
    <row r="297" spans="1:21" ht="18.75" x14ac:dyDescent="0.2">
      <c r="A297" s="18" t="s">
        <v>593</v>
      </c>
      <c r="C297" s="24">
        <v>0</v>
      </c>
      <c r="E297" s="24">
        <v>0</v>
      </c>
      <c r="G297" s="24">
        <v>0</v>
      </c>
      <c r="I297" s="24">
        <f t="shared" si="8"/>
        <v>0</v>
      </c>
      <c r="K297" s="29">
        <f>(I297/درآمدها!$F$12)*100</f>
        <v>0</v>
      </c>
      <c r="M297" s="24">
        <v>0</v>
      </c>
      <c r="O297" s="24">
        <v>0</v>
      </c>
      <c r="Q297" s="24">
        <v>337281204</v>
      </c>
      <c r="S297" s="24">
        <f t="shared" si="9"/>
        <v>337281204</v>
      </c>
      <c r="U297" s="104">
        <f>(S297/درآمدها!$F$12)*100</f>
        <v>3.4361801943229853E-2</v>
      </c>
    </row>
    <row r="298" spans="1:21" ht="18.75" x14ac:dyDescent="0.2">
      <c r="A298" s="18" t="s">
        <v>594</v>
      </c>
      <c r="C298" s="24">
        <v>0</v>
      </c>
      <c r="E298" s="24">
        <v>0</v>
      </c>
      <c r="G298" s="24">
        <v>0</v>
      </c>
      <c r="I298" s="24">
        <f t="shared" si="8"/>
        <v>0</v>
      </c>
      <c r="K298" s="29">
        <f>(I298/درآمدها!$F$12)*100</f>
        <v>0</v>
      </c>
      <c r="M298" s="24">
        <v>0</v>
      </c>
      <c r="O298" s="24">
        <v>0</v>
      </c>
      <c r="Q298" s="24">
        <v>3997515367</v>
      </c>
      <c r="S298" s="24">
        <f t="shared" si="9"/>
        <v>3997515367</v>
      </c>
      <c r="U298" s="104">
        <f>(S298/درآمدها!$F$12)*100</f>
        <v>0.40726204032962304</v>
      </c>
    </row>
    <row r="299" spans="1:21" ht="18.75" x14ac:dyDescent="0.2">
      <c r="A299" s="18" t="s">
        <v>595</v>
      </c>
      <c r="C299" s="24">
        <v>0</v>
      </c>
      <c r="E299" s="24">
        <v>0</v>
      </c>
      <c r="G299" s="24">
        <v>0</v>
      </c>
      <c r="I299" s="24">
        <f t="shared" si="8"/>
        <v>0</v>
      </c>
      <c r="K299" s="29">
        <f>(I299/درآمدها!$F$12)*100</f>
        <v>0</v>
      </c>
      <c r="M299" s="24">
        <v>0</v>
      </c>
      <c r="O299" s="24">
        <v>0</v>
      </c>
      <c r="Q299" s="24">
        <v>412295378</v>
      </c>
      <c r="S299" s="24">
        <f t="shared" si="9"/>
        <v>412295378</v>
      </c>
      <c r="U299" s="104">
        <f>(S299/درآمدها!$F$12)*100</f>
        <v>4.2004155443376233E-2</v>
      </c>
    </row>
    <row r="300" spans="1:21" ht="18.75" x14ac:dyDescent="0.2">
      <c r="A300" s="18" t="s">
        <v>596</v>
      </c>
      <c r="C300" s="24">
        <v>0</v>
      </c>
      <c r="E300" s="24">
        <v>0</v>
      </c>
      <c r="G300" s="24">
        <v>0</v>
      </c>
      <c r="I300" s="24">
        <f t="shared" si="8"/>
        <v>0</v>
      </c>
      <c r="K300" s="29">
        <f>(I300/درآمدها!$F$12)*100</f>
        <v>0</v>
      </c>
      <c r="M300" s="24">
        <v>0</v>
      </c>
      <c r="O300" s="24">
        <v>0</v>
      </c>
      <c r="Q300" s="24">
        <v>2616006358</v>
      </c>
      <c r="S300" s="24">
        <f t="shared" si="9"/>
        <v>2616006358</v>
      </c>
      <c r="U300" s="104">
        <f>(S300/درآمدها!$F$12)*100</f>
        <v>0.26651557006368509</v>
      </c>
    </row>
    <row r="301" spans="1:21" ht="18.75" x14ac:dyDescent="0.2">
      <c r="A301" s="18" t="s">
        <v>597</v>
      </c>
      <c r="C301" s="24">
        <v>0</v>
      </c>
      <c r="E301" s="24">
        <v>0</v>
      </c>
      <c r="G301" s="24">
        <v>0</v>
      </c>
      <c r="I301" s="24">
        <f t="shared" si="8"/>
        <v>0</v>
      </c>
      <c r="K301" s="29">
        <f>(I301/درآمدها!$F$12)*100</f>
        <v>0</v>
      </c>
      <c r="M301" s="24">
        <v>0</v>
      </c>
      <c r="O301" s="24">
        <v>0</v>
      </c>
      <c r="Q301" s="24">
        <v>3830111134</v>
      </c>
      <c r="S301" s="24">
        <f t="shared" si="9"/>
        <v>3830111134</v>
      </c>
      <c r="U301" s="104">
        <f>(S301/درآمدها!$F$12)*100</f>
        <v>0.39020709913935053</v>
      </c>
    </row>
    <row r="302" spans="1:21" ht="18.75" x14ac:dyDescent="0.2">
      <c r="A302" s="18" t="s">
        <v>334</v>
      </c>
      <c r="C302" s="24">
        <v>0</v>
      </c>
      <c r="E302" s="24">
        <v>0</v>
      </c>
      <c r="G302" s="24">
        <v>0</v>
      </c>
      <c r="I302" s="24">
        <f t="shared" si="8"/>
        <v>0</v>
      </c>
      <c r="K302" s="29">
        <f>(I302/درآمدها!$F$12)*100</f>
        <v>0</v>
      </c>
      <c r="M302" s="24">
        <v>0</v>
      </c>
      <c r="O302" s="24">
        <v>0</v>
      </c>
      <c r="Q302" s="24">
        <v>36255649465</v>
      </c>
      <c r="S302" s="24">
        <f t="shared" si="9"/>
        <v>36255649465</v>
      </c>
      <c r="U302" s="104">
        <f>(S302/درآمدها!$F$12)*100</f>
        <v>3.6936818045736626</v>
      </c>
    </row>
    <row r="303" spans="1:21" ht="18.75" x14ac:dyDescent="0.2">
      <c r="A303" s="18" t="s">
        <v>598</v>
      </c>
      <c r="C303" s="24">
        <v>0</v>
      </c>
      <c r="E303" s="24">
        <v>0</v>
      </c>
      <c r="G303" s="24">
        <v>0</v>
      </c>
      <c r="I303" s="24">
        <f t="shared" si="8"/>
        <v>0</v>
      </c>
      <c r="K303" s="29">
        <f>(I303/درآمدها!$F$12)*100</f>
        <v>0</v>
      </c>
      <c r="M303" s="24">
        <v>0</v>
      </c>
      <c r="O303" s="24">
        <v>0</v>
      </c>
      <c r="Q303" s="24">
        <v>2184129107</v>
      </c>
      <c r="S303" s="24">
        <f t="shared" si="9"/>
        <v>2184129107</v>
      </c>
      <c r="U303" s="104">
        <f>(S303/درآمدها!$F$12)*100</f>
        <v>0.22251643703565968</v>
      </c>
    </row>
    <row r="304" spans="1:21" ht="18.75" x14ac:dyDescent="0.2">
      <c r="A304" s="18" t="s">
        <v>599</v>
      </c>
      <c r="C304" s="24">
        <v>0</v>
      </c>
      <c r="E304" s="24">
        <v>0</v>
      </c>
      <c r="G304" s="24">
        <v>0</v>
      </c>
      <c r="I304" s="24">
        <f t="shared" si="8"/>
        <v>0</v>
      </c>
      <c r="K304" s="29">
        <f>(I304/درآمدها!$F$12)*100</f>
        <v>0</v>
      </c>
      <c r="M304" s="24">
        <v>0</v>
      </c>
      <c r="O304" s="24">
        <v>0</v>
      </c>
      <c r="Q304" s="24">
        <v>331626677</v>
      </c>
      <c r="S304" s="24">
        <f t="shared" si="9"/>
        <v>331626677</v>
      </c>
      <c r="U304" s="104">
        <f>(S304/درآمدها!$F$12)*100</f>
        <v>3.3785725557850713E-2</v>
      </c>
    </row>
    <row r="305" spans="1:21" ht="18.75" x14ac:dyDescent="0.2">
      <c r="A305" s="18" t="s">
        <v>600</v>
      </c>
      <c r="C305" s="24">
        <v>0</v>
      </c>
      <c r="E305" s="24">
        <v>0</v>
      </c>
      <c r="G305" s="24">
        <v>0</v>
      </c>
      <c r="I305" s="24">
        <f t="shared" si="8"/>
        <v>0</v>
      </c>
      <c r="K305" s="29">
        <f>(I305/درآمدها!$F$12)*100</f>
        <v>0</v>
      </c>
      <c r="M305" s="24">
        <v>0</v>
      </c>
      <c r="O305" s="24">
        <v>0</v>
      </c>
      <c r="Q305" s="24">
        <v>429056866</v>
      </c>
      <c r="S305" s="24">
        <f t="shared" si="9"/>
        <v>429056866</v>
      </c>
      <c r="U305" s="104">
        <f>(S305/درآمدها!$F$12)*100</f>
        <v>4.3711795608613019E-2</v>
      </c>
    </row>
    <row r="306" spans="1:21" ht="18.75" x14ac:dyDescent="0.2">
      <c r="A306" s="18" t="s">
        <v>601</v>
      </c>
      <c r="C306" s="24">
        <v>0</v>
      </c>
      <c r="E306" s="24">
        <v>0</v>
      </c>
      <c r="G306" s="24">
        <v>0</v>
      </c>
      <c r="I306" s="24">
        <f t="shared" si="8"/>
        <v>0</v>
      </c>
      <c r="K306" s="29">
        <f>(I306/درآمدها!$F$12)*100</f>
        <v>0</v>
      </c>
      <c r="M306" s="24">
        <v>0</v>
      </c>
      <c r="O306" s="24">
        <v>0</v>
      </c>
      <c r="Q306" s="24">
        <v>232824</v>
      </c>
      <c r="S306" s="24">
        <f t="shared" si="9"/>
        <v>232824</v>
      </c>
      <c r="U306" s="104">
        <f>(S306/درآمدها!$F$12)*100</f>
        <v>2.3719828086330444E-5</v>
      </c>
    </row>
    <row r="307" spans="1:21" ht="18.75" x14ac:dyDescent="0.2">
      <c r="A307" s="18" t="s">
        <v>602</v>
      </c>
      <c r="C307" s="24">
        <v>0</v>
      </c>
      <c r="E307" s="24">
        <v>0</v>
      </c>
      <c r="G307" s="24">
        <v>0</v>
      </c>
      <c r="I307" s="24">
        <f t="shared" si="8"/>
        <v>0</v>
      </c>
      <c r="K307" s="29">
        <f>(I307/درآمدها!$F$12)*100</f>
        <v>0</v>
      </c>
      <c r="M307" s="24">
        <v>0</v>
      </c>
      <c r="O307" s="24">
        <v>0</v>
      </c>
      <c r="Q307" s="24">
        <v>55985580</v>
      </c>
      <c r="S307" s="24">
        <f t="shared" si="9"/>
        <v>55985580</v>
      </c>
      <c r="U307" s="104">
        <f>(S307/درآمدها!$F$12)*100</f>
        <v>5.7037433121735733E-3</v>
      </c>
    </row>
    <row r="308" spans="1:21" ht="18.75" x14ac:dyDescent="0.2">
      <c r="A308" s="18" t="s">
        <v>603</v>
      </c>
      <c r="C308" s="24">
        <v>0</v>
      </c>
      <c r="E308" s="24">
        <v>0</v>
      </c>
      <c r="G308" s="24">
        <v>0</v>
      </c>
      <c r="I308" s="24">
        <f t="shared" si="8"/>
        <v>0</v>
      </c>
      <c r="K308" s="29">
        <f>(I308/درآمدها!$F$12)*100</f>
        <v>0</v>
      </c>
      <c r="M308" s="24">
        <v>0</v>
      </c>
      <c r="O308" s="24">
        <v>0</v>
      </c>
      <c r="Q308" s="24">
        <v>499872</v>
      </c>
      <c r="S308" s="24">
        <f t="shared" si="9"/>
        <v>499872</v>
      </c>
      <c r="U308" s="104">
        <f>(S308/درآمدها!$F$12)*100</f>
        <v>5.0926355982073036E-5</v>
      </c>
    </row>
    <row r="309" spans="1:21" ht="18.75" x14ac:dyDescent="0.2">
      <c r="A309" s="18" t="s">
        <v>604</v>
      </c>
      <c r="C309" s="24">
        <v>0</v>
      </c>
      <c r="E309" s="24">
        <v>0</v>
      </c>
      <c r="G309" s="24">
        <v>0</v>
      </c>
      <c r="I309" s="24">
        <f t="shared" si="8"/>
        <v>0</v>
      </c>
      <c r="K309" s="29">
        <f>(I309/درآمدها!$F$12)*100</f>
        <v>0</v>
      </c>
      <c r="M309" s="24">
        <v>0</v>
      </c>
      <c r="O309" s="24">
        <v>0</v>
      </c>
      <c r="Q309" s="24">
        <v>2011763246</v>
      </c>
      <c r="S309" s="24">
        <f t="shared" si="9"/>
        <v>2011763246</v>
      </c>
      <c r="U309" s="104">
        <f>(S309/درآمدها!$F$12)*100</f>
        <v>0.204956011173754</v>
      </c>
    </row>
    <row r="310" spans="1:21" ht="18.75" x14ac:dyDescent="0.2">
      <c r="A310" s="18" t="s">
        <v>605</v>
      </c>
      <c r="C310" s="24">
        <v>0</v>
      </c>
      <c r="E310" s="24">
        <v>0</v>
      </c>
      <c r="G310" s="24">
        <v>0</v>
      </c>
      <c r="I310" s="24">
        <f t="shared" si="8"/>
        <v>0</v>
      </c>
      <c r="K310" s="29">
        <f>(I310/درآمدها!$F$12)*100</f>
        <v>0</v>
      </c>
      <c r="M310" s="24">
        <v>0</v>
      </c>
      <c r="O310" s="24">
        <v>0</v>
      </c>
      <c r="Q310" s="24">
        <v>4979934</v>
      </c>
      <c r="S310" s="24">
        <f t="shared" si="9"/>
        <v>4979934</v>
      </c>
      <c r="U310" s="104">
        <f>(S310/درآمدها!$F$12)*100</f>
        <v>5.0734966481665088E-4</v>
      </c>
    </row>
    <row r="311" spans="1:21" ht="18.75" x14ac:dyDescent="0.2">
      <c r="A311" s="18" t="s">
        <v>606</v>
      </c>
      <c r="C311" s="24">
        <v>0</v>
      </c>
      <c r="E311" s="24">
        <v>0</v>
      </c>
      <c r="G311" s="24">
        <v>0</v>
      </c>
      <c r="I311" s="24">
        <f t="shared" si="8"/>
        <v>0</v>
      </c>
      <c r="K311" s="29">
        <f>(I311/درآمدها!$F$12)*100</f>
        <v>0</v>
      </c>
      <c r="M311" s="24">
        <v>0</v>
      </c>
      <c r="O311" s="24">
        <v>0</v>
      </c>
      <c r="Q311" s="24">
        <v>4956872</v>
      </c>
      <c r="S311" s="24">
        <f t="shared" si="9"/>
        <v>4956872</v>
      </c>
      <c r="U311" s="104">
        <f>(S311/درآمدها!$F$12)*100</f>
        <v>5.0500013609398073E-4</v>
      </c>
    </row>
    <row r="312" spans="1:21" ht="18.75" x14ac:dyDescent="0.2">
      <c r="A312" s="18" t="s">
        <v>607</v>
      </c>
      <c r="C312" s="24">
        <v>0</v>
      </c>
      <c r="E312" s="24">
        <v>0</v>
      </c>
      <c r="G312" s="24">
        <v>0</v>
      </c>
      <c r="I312" s="24">
        <f t="shared" si="8"/>
        <v>0</v>
      </c>
      <c r="K312" s="29">
        <f>(I312/درآمدها!$F$12)*100</f>
        <v>0</v>
      </c>
      <c r="M312" s="24">
        <v>0</v>
      </c>
      <c r="O312" s="24">
        <v>0</v>
      </c>
      <c r="Q312" s="24">
        <v>25960523</v>
      </c>
      <c r="S312" s="24">
        <f t="shared" si="9"/>
        <v>25960523</v>
      </c>
      <c r="U312" s="104">
        <f>(S312/درآمدها!$F$12)*100</f>
        <v>2.6448267472048738E-3</v>
      </c>
    </row>
    <row r="313" spans="1:21" ht="18.75" x14ac:dyDescent="0.2">
      <c r="A313" s="18" t="s">
        <v>608</v>
      </c>
      <c r="C313" s="24">
        <v>0</v>
      </c>
      <c r="E313" s="24">
        <v>0</v>
      </c>
      <c r="G313" s="24">
        <v>0</v>
      </c>
      <c r="I313" s="24">
        <f t="shared" si="8"/>
        <v>0</v>
      </c>
      <c r="K313" s="29">
        <f>(I313/درآمدها!$F$12)*100</f>
        <v>0</v>
      </c>
      <c r="M313" s="24">
        <v>0</v>
      </c>
      <c r="O313" s="24">
        <v>0</v>
      </c>
      <c r="Q313" s="24">
        <v>-3183135524</v>
      </c>
      <c r="S313" s="24">
        <f t="shared" si="9"/>
        <v>-3183135524</v>
      </c>
      <c r="U313" s="104">
        <f>(S313/درآمدها!$F$12)*100</f>
        <v>-0.32429400493407629</v>
      </c>
    </row>
    <row r="314" spans="1:21" ht="18.75" x14ac:dyDescent="0.2">
      <c r="A314" s="18" t="s">
        <v>609</v>
      </c>
      <c r="C314" s="24">
        <v>0</v>
      </c>
      <c r="E314" s="24">
        <v>0</v>
      </c>
      <c r="G314" s="24">
        <v>0</v>
      </c>
      <c r="I314" s="24">
        <f t="shared" si="8"/>
        <v>0</v>
      </c>
      <c r="K314" s="29">
        <f>(I314/درآمدها!$F$12)*100</f>
        <v>0</v>
      </c>
      <c r="M314" s="24">
        <v>0</v>
      </c>
      <c r="O314" s="24">
        <v>0</v>
      </c>
      <c r="Q314" s="24">
        <v>18828873801</v>
      </c>
      <c r="S314" s="24">
        <f t="shared" si="9"/>
        <v>18828873801</v>
      </c>
      <c r="U314" s="104">
        <f>(S314/درآمدها!$F$12)*100</f>
        <v>1.9182629351739138</v>
      </c>
    </row>
    <row r="315" spans="1:21" ht="18.75" x14ac:dyDescent="0.2">
      <c r="A315" s="18" t="s">
        <v>610</v>
      </c>
      <c r="C315" s="24">
        <v>0</v>
      </c>
      <c r="E315" s="24">
        <v>0</v>
      </c>
      <c r="G315" s="24">
        <v>0</v>
      </c>
      <c r="I315" s="24">
        <f t="shared" si="8"/>
        <v>0</v>
      </c>
      <c r="K315" s="29">
        <f>(I315/درآمدها!$F$12)*100</f>
        <v>0</v>
      </c>
      <c r="M315" s="24">
        <v>0</v>
      </c>
      <c r="O315" s="24">
        <v>0</v>
      </c>
      <c r="Q315" s="24">
        <v>766520732</v>
      </c>
      <c r="S315" s="24">
        <f t="shared" si="9"/>
        <v>766520732</v>
      </c>
      <c r="U315" s="104">
        <f>(S315/درآمدها!$F$12)*100</f>
        <v>7.8092206935917993E-2</v>
      </c>
    </row>
    <row r="316" spans="1:21" ht="18.75" x14ac:dyDescent="0.2">
      <c r="A316" s="18" t="s">
        <v>611</v>
      </c>
      <c r="C316" s="24">
        <v>0</v>
      </c>
      <c r="E316" s="24">
        <v>0</v>
      </c>
      <c r="G316" s="24">
        <v>0</v>
      </c>
      <c r="I316" s="24">
        <f t="shared" si="8"/>
        <v>0</v>
      </c>
      <c r="K316" s="29">
        <f>(I316/درآمدها!$F$12)*100</f>
        <v>0</v>
      </c>
      <c r="M316" s="24">
        <v>0</v>
      </c>
      <c r="O316" s="24">
        <v>0</v>
      </c>
      <c r="Q316" s="24">
        <v>12124329</v>
      </c>
      <c r="S316" s="24">
        <f t="shared" si="9"/>
        <v>12124329</v>
      </c>
      <c r="U316" s="104">
        <f>(S316/درآمدها!$F$12)*100</f>
        <v>1.2352120036684823E-3</v>
      </c>
    </row>
    <row r="317" spans="1:21" ht="18.75" x14ac:dyDescent="0.2">
      <c r="A317" s="18" t="s">
        <v>612</v>
      </c>
      <c r="C317" s="24">
        <v>0</v>
      </c>
      <c r="E317" s="24">
        <v>0</v>
      </c>
      <c r="G317" s="24">
        <v>0</v>
      </c>
      <c r="I317" s="24">
        <f t="shared" si="8"/>
        <v>0</v>
      </c>
      <c r="K317" s="29">
        <f>(I317/درآمدها!$F$12)*100</f>
        <v>0</v>
      </c>
      <c r="M317" s="24">
        <v>0</v>
      </c>
      <c r="O317" s="24">
        <v>0</v>
      </c>
      <c r="Q317" s="24">
        <v>-172827076</v>
      </c>
      <c r="S317" s="24">
        <f t="shared" si="9"/>
        <v>-172827076</v>
      </c>
      <c r="U317" s="104">
        <f>(S317/درآمدها!$F$12)*100</f>
        <v>-1.7607413889389262E-2</v>
      </c>
    </row>
    <row r="318" spans="1:21" ht="18.75" x14ac:dyDescent="0.2">
      <c r="A318" s="18" t="s">
        <v>613</v>
      </c>
      <c r="C318" s="24">
        <v>0</v>
      </c>
      <c r="E318" s="24">
        <v>0</v>
      </c>
      <c r="G318" s="24">
        <v>0</v>
      </c>
      <c r="I318" s="24">
        <f t="shared" si="8"/>
        <v>0</v>
      </c>
      <c r="K318" s="29">
        <f>(I318/درآمدها!$F$12)*100</f>
        <v>0</v>
      </c>
      <c r="M318" s="24">
        <v>0</v>
      </c>
      <c r="O318" s="24">
        <v>0</v>
      </c>
      <c r="Q318" s="24">
        <v>-9453370113</v>
      </c>
      <c r="S318" s="24">
        <f t="shared" si="9"/>
        <v>-9453370113</v>
      </c>
      <c r="U318" s="104">
        <f>(S318/درآمدها!$F$12)*100</f>
        <v>-0.96309793628154405</v>
      </c>
    </row>
    <row r="319" spans="1:21" ht="18.75" x14ac:dyDescent="0.2">
      <c r="A319" s="18" t="s">
        <v>614</v>
      </c>
      <c r="C319" s="24">
        <v>0</v>
      </c>
      <c r="E319" s="24">
        <v>0</v>
      </c>
      <c r="G319" s="24">
        <v>0</v>
      </c>
      <c r="I319" s="24">
        <f t="shared" si="8"/>
        <v>0</v>
      </c>
      <c r="K319" s="29">
        <f>(I319/درآمدها!$F$12)*100</f>
        <v>0</v>
      </c>
      <c r="M319" s="24">
        <v>0</v>
      </c>
      <c r="O319" s="24">
        <v>0</v>
      </c>
      <c r="Q319" s="24">
        <v>-4853260249</v>
      </c>
      <c r="S319" s="24">
        <f t="shared" si="9"/>
        <v>-4853260249</v>
      </c>
      <c r="U319" s="104">
        <f>(S319/درآمدها!$F$12)*100</f>
        <v>-0.49444429596820466</v>
      </c>
    </row>
    <row r="320" spans="1:21" ht="18.75" x14ac:dyDescent="0.2">
      <c r="A320" s="18" t="s">
        <v>615</v>
      </c>
      <c r="C320" s="24">
        <v>0</v>
      </c>
      <c r="E320" s="24">
        <v>0</v>
      </c>
      <c r="G320" s="24">
        <v>0</v>
      </c>
      <c r="I320" s="24">
        <f t="shared" si="8"/>
        <v>0</v>
      </c>
      <c r="K320" s="29">
        <f>(I320/درآمدها!$F$12)*100</f>
        <v>0</v>
      </c>
      <c r="M320" s="24">
        <v>0</v>
      </c>
      <c r="O320" s="24">
        <v>0</v>
      </c>
      <c r="Q320" s="24">
        <v>5108271015</v>
      </c>
      <c r="S320" s="24">
        <f t="shared" si="9"/>
        <v>5108271015</v>
      </c>
      <c r="U320" s="104">
        <f>(S320/درآمدها!$F$12)*100</f>
        <v>0.52042448499374949</v>
      </c>
    </row>
    <row r="321" spans="1:21" ht="18.75" x14ac:dyDescent="0.2">
      <c r="A321" s="18" t="s">
        <v>616</v>
      </c>
      <c r="C321" s="24">
        <v>0</v>
      </c>
      <c r="E321" s="24">
        <v>0</v>
      </c>
      <c r="G321" s="24">
        <v>0</v>
      </c>
      <c r="I321" s="24">
        <f t="shared" si="8"/>
        <v>0</v>
      </c>
      <c r="K321" s="29">
        <f>(I321/درآمدها!$F$12)*100</f>
        <v>0</v>
      </c>
      <c r="M321" s="24">
        <v>0</v>
      </c>
      <c r="O321" s="24">
        <v>0</v>
      </c>
      <c r="Q321" s="24">
        <v>128925767</v>
      </c>
      <c r="S321" s="24">
        <f t="shared" si="9"/>
        <v>128925767</v>
      </c>
      <c r="U321" s="104">
        <f>(S321/درآمدها!$F$12)*100</f>
        <v>1.313480152019678E-2</v>
      </c>
    </row>
    <row r="322" spans="1:21" ht="18.75" x14ac:dyDescent="0.2">
      <c r="A322" s="18" t="s">
        <v>617</v>
      </c>
      <c r="C322" s="24">
        <v>0</v>
      </c>
      <c r="E322" s="24">
        <v>0</v>
      </c>
      <c r="G322" s="24">
        <v>0</v>
      </c>
      <c r="I322" s="24">
        <f t="shared" si="8"/>
        <v>0</v>
      </c>
      <c r="K322" s="29">
        <f>(I322/درآمدها!$F$12)*100</f>
        <v>0</v>
      </c>
      <c r="M322" s="24">
        <v>0</v>
      </c>
      <c r="O322" s="24">
        <v>0</v>
      </c>
      <c r="Q322" s="24">
        <v>26506171</v>
      </c>
      <c r="S322" s="24">
        <f t="shared" si="9"/>
        <v>26506171</v>
      </c>
      <c r="U322" s="104">
        <f>(S322/درآمدها!$F$12)*100</f>
        <v>2.7004167068123454E-3</v>
      </c>
    </row>
    <row r="323" spans="1:21" ht="18.75" x14ac:dyDescent="0.2">
      <c r="A323" s="18" t="s">
        <v>618</v>
      </c>
      <c r="C323" s="24">
        <v>0</v>
      </c>
      <c r="E323" s="24">
        <v>0</v>
      </c>
      <c r="G323" s="24">
        <v>0</v>
      </c>
      <c r="I323" s="24">
        <f t="shared" si="8"/>
        <v>0</v>
      </c>
      <c r="K323" s="29">
        <f>(I323/درآمدها!$F$12)*100</f>
        <v>0</v>
      </c>
      <c r="M323" s="24">
        <v>0</v>
      </c>
      <c r="O323" s="24">
        <v>0</v>
      </c>
      <c r="Q323" s="24">
        <v>352956989</v>
      </c>
      <c r="S323" s="24">
        <f t="shared" si="9"/>
        <v>352956989</v>
      </c>
      <c r="U323" s="104">
        <f>(S323/درآمدها!$F$12)*100</f>
        <v>3.5958831997340589E-2</v>
      </c>
    </row>
    <row r="324" spans="1:21" ht="18.75" x14ac:dyDescent="0.2">
      <c r="A324" s="18" t="s">
        <v>619</v>
      </c>
      <c r="C324" s="24">
        <v>0</v>
      </c>
      <c r="E324" s="24">
        <v>0</v>
      </c>
      <c r="G324" s="24">
        <v>0</v>
      </c>
      <c r="I324" s="24">
        <f t="shared" si="8"/>
        <v>0</v>
      </c>
      <c r="K324" s="29">
        <f>(I324/درآمدها!$F$12)*100</f>
        <v>0</v>
      </c>
      <c r="M324" s="24">
        <v>0</v>
      </c>
      <c r="O324" s="24">
        <v>0</v>
      </c>
      <c r="Q324" s="24">
        <v>5878426</v>
      </c>
      <c r="S324" s="24">
        <f t="shared" si="9"/>
        <v>5878426</v>
      </c>
      <c r="U324" s="104">
        <f>(S324/درآمدها!$F$12)*100</f>
        <v>5.9888694523852837E-4</v>
      </c>
    </row>
    <row r="325" spans="1:21" ht="18.75" x14ac:dyDescent="0.2">
      <c r="A325" s="18" t="s">
        <v>620</v>
      </c>
      <c r="C325" s="24">
        <v>0</v>
      </c>
      <c r="E325" s="24">
        <v>0</v>
      </c>
      <c r="G325" s="24">
        <v>0</v>
      </c>
      <c r="I325" s="24">
        <f t="shared" si="8"/>
        <v>0</v>
      </c>
      <c r="K325" s="29">
        <f>(I325/درآمدها!$F$12)*100</f>
        <v>0</v>
      </c>
      <c r="M325" s="24">
        <v>0</v>
      </c>
      <c r="O325" s="24">
        <v>0</v>
      </c>
      <c r="Q325" s="24">
        <v>-75447628</v>
      </c>
      <c r="S325" s="24">
        <f t="shared" si="9"/>
        <v>-75447628</v>
      </c>
      <c r="U325" s="104">
        <f>(S325/درآمدها!$F$12)*100</f>
        <v>-7.686513270459279E-3</v>
      </c>
    </row>
    <row r="326" spans="1:21" ht="18.75" x14ac:dyDescent="0.2">
      <c r="A326" s="18" t="s">
        <v>621</v>
      </c>
      <c r="C326" s="24">
        <v>0</v>
      </c>
      <c r="E326" s="24">
        <v>0</v>
      </c>
      <c r="G326" s="24">
        <v>0</v>
      </c>
      <c r="I326" s="24">
        <f t="shared" si="8"/>
        <v>0</v>
      </c>
      <c r="K326" s="29">
        <f>(I326/درآمدها!$F$12)*100</f>
        <v>0</v>
      </c>
      <c r="M326" s="24">
        <v>0</v>
      </c>
      <c r="O326" s="24">
        <v>0</v>
      </c>
      <c r="Q326" s="24">
        <v>-329940611</v>
      </c>
      <c r="S326" s="24">
        <f t="shared" si="9"/>
        <v>-329940611</v>
      </c>
      <c r="U326" s="104">
        <f>(S326/درآمدها!$F$12)*100</f>
        <v>-3.3613951188961738E-2</v>
      </c>
    </row>
    <row r="327" spans="1:21" ht="18.75" x14ac:dyDescent="0.2">
      <c r="A327" s="18" t="s">
        <v>622</v>
      </c>
      <c r="C327" s="24">
        <v>0</v>
      </c>
      <c r="E327" s="24">
        <v>0</v>
      </c>
      <c r="G327" s="24">
        <v>0</v>
      </c>
      <c r="I327" s="24">
        <f t="shared" si="8"/>
        <v>0</v>
      </c>
      <c r="K327" s="29">
        <f>(I327/درآمدها!$F$12)*100</f>
        <v>0</v>
      </c>
      <c r="M327" s="24">
        <v>0</v>
      </c>
      <c r="O327" s="24">
        <v>0</v>
      </c>
      <c r="Q327" s="24">
        <v>-3049291370</v>
      </c>
      <c r="S327" s="24">
        <f t="shared" si="9"/>
        <v>-3049291370</v>
      </c>
      <c r="U327" s="104">
        <f>(S327/درآمدها!$F$12)*100</f>
        <v>-0.31065812408313165</v>
      </c>
    </row>
    <row r="328" spans="1:21" ht="18.75" x14ac:dyDescent="0.2">
      <c r="A328" s="18" t="s">
        <v>623</v>
      </c>
      <c r="C328" s="24">
        <v>0</v>
      </c>
      <c r="E328" s="24">
        <v>0</v>
      </c>
      <c r="G328" s="24">
        <v>0</v>
      </c>
      <c r="I328" s="24">
        <f t="shared" si="8"/>
        <v>0</v>
      </c>
      <c r="K328" s="29">
        <f>(I328/درآمدها!$F$12)*100</f>
        <v>0</v>
      </c>
      <c r="M328" s="24">
        <v>0</v>
      </c>
      <c r="O328" s="24">
        <v>0</v>
      </c>
      <c r="Q328" s="24">
        <v>-5461638010</v>
      </c>
      <c r="S328" s="24">
        <f t="shared" si="9"/>
        <v>-5461638010</v>
      </c>
      <c r="U328" s="104">
        <f>(S328/درآمدها!$F$12)*100</f>
        <v>-0.55642508790746625</v>
      </c>
    </row>
    <row r="329" spans="1:21" ht="18.75" x14ac:dyDescent="0.2">
      <c r="A329" s="18" t="s">
        <v>624</v>
      </c>
      <c r="C329" s="24">
        <v>0</v>
      </c>
      <c r="E329" s="24">
        <v>0</v>
      </c>
      <c r="G329" s="24">
        <v>0</v>
      </c>
      <c r="I329" s="24">
        <f t="shared" si="8"/>
        <v>0</v>
      </c>
      <c r="K329" s="29">
        <f>(I329/درآمدها!$F$12)*100</f>
        <v>0</v>
      </c>
      <c r="M329" s="24">
        <v>0</v>
      </c>
      <c r="O329" s="24">
        <v>0</v>
      </c>
      <c r="Q329" s="24">
        <v>290587099</v>
      </c>
      <c r="S329" s="24">
        <f t="shared" si="9"/>
        <v>290587099</v>
      </c>
      <c r="U329" s="104">
        <f>(S329/درآمدها!$F$12)*100</f>
        <v>2.9604662888643291E-2</v>
      </c>
    </row>
    <row r="330" spans="1:21" ht="18.75" x14ac:dyDescent="0.2">
      <c r="A330" s="18" t="s">
        <v>625</v>
      </c>
      <c r="C330" s="24">
        <v>0</v>
      </c>
      <c r="E330" s="24">
        <v>0</v>
      </c>
      <c r="G330" s="24">
        <v>0</v>
      </c>
      <c r="I330" s="24">
        <f t="shared" ref="I330:I393" si="10">C330+E330+G330</f>
        <v>0</v>
      </c>
      <c r="K330" s="29">
        <f>(I330/درآمدها!$F$12)*100</f>
        <v>0</v>
      </c>
      <c r="M330" s="24">
        <v>0</v>
      </c>
      <c r="O330" s="24">
        <v>0</v>
      </c>
      <c r="Q330" s="24">
        <v>115301162</v>
      </c>
      <c r="S330" s="24">
        <f t="shared" ref="S330:S393" si="11">M330+O330+Q330</f>
        <v>115301162</v>
      </c>
      <c r="U330" s="104">
        <f>(S330/درآمدها!$F$12)*100</f>
        <v>1.174674320857874E-2</v>
      </c>
    </row>
    <row r="331" spans="1:21" ht="18.75" x14ac:dyDescent="0.2">
      <c r="A331" s="18" t="s">
        <v>626</v>
      </c>
      <c r="C331" s="24">
        <v>0</v>
      </c>
      <c r="E331" s="24">
        <v>0</v>
      </c>
      <c r="G331" s="24">
        <v>0</v>
      </c>
      <c r="I331" s="24">
        <f t="shared" si="10"/>
        <v>0</v>
      </c>
      <c r="K331" s="29">
        <f>(I331/درآمدها!$F$12)*100</f>
        <v>0</v>
      </c>
      <c r="M331" s="24">
        <v>0</v>
      </c>
      <c r="O331" s="24">
        <v>0</v>
      </c>
      <c r="Q331" s="24">
        <v>900298759</v>
      </c>
      <c r="S331" s="24">
        <f t="shared" si="11"/>
        <v>900298759</v>
      </c>
      <c r="U331" s="104">
        <f>(S331/درآمدها!$F$12)*100</f>
        <v>9.1721350847922226E-2</v>
      </c>
    </row>
    <row r="332" spans="1:21" ht="18.75" x14ac:dyDescent="0.2">
      <c r="A332" s="18" t="s">
        <v>627</v>
      </c>
      <c r="C332" s="24">
        <v>0</v>
      </c>
      <c r="E332" s="24">
        <v>0</v>
      </c>
      <c r="G332" s="24">
        <v>0</v>
      </c>
      <c r="I332" s="24">
        <f t="shared" si="10"/>
        <v>0</v>
      </c>
      <c r="K332" s="29">
        <f>(I332/درآمدها!$F$12)*100</f>
        <v>0</v>
      </c>
      <c r="M332" s="24">
        <v>0</v>
      </c>
      <c r="O332" s="24">
        <v>0</v>
      </c>
      <c r="Q332" s="24">
        <v>1943094173</v>
      </c>
      <c r="S332" s="24">
        <f t="shared" si="11"/>
        <v>1943094173</v>
      </c>
      <c r="U332" s="104">
        <f>(S332/درآمدها!$F$12)*100</f>
        <v>0.19796008890453917</v>
      </c>
    </row>
    <row r="333" spans="1:21" ht="18.75" x14ac:dyDescent="0.2">
      <c r="A333" s="18" t="s">
        <v>628</v>
      </c>
      <c r="C333" s="24">
        <v>0</v>
      </c>
      <c r="E333" s="24">
        <v>0</v>
      </c>
      <c r="G333" s="24">
        <v>0</v>
      </c>
      <c r="I333" s="24">
        <f t="shared" si="10"/>
        <v>0</v>
      </c>
      <c r="K333" s="29">
        <f>(I333/درآمدها!$F$12)*100</f>
        <v>0</v>
      </c>
      <c r="M333" s="24">
        <v>0</v>
      </c>
      <c r="O333" s="24">
        <v>0</v>
      </c>
      <c r="Q333" s="24">
        <v>6979688551</v>
      </c>
      <c r="S333" s="24">
        <f t="shared" si="11"/>
        <v>6979688551</v>
      </c>
      <c r="U333" s="104">
        <f>(S333/درآمدها!$F$12)*100</f>
        <v>0.71108224463907865</v>
      </c>
    </row>
    <row r="334" spans="1:21" ht="18.75" x14ac:dyDescent="0.2">
      <c r="A334" s="18" t="s">
        <v>629</v>
      </c>
      <c r="C334" s="24">
        <v>0</v>
      </c>
      <c r="E334" s="24">
        <v>0</v>
      </c>
      <c r="G334" s="24">
        <v>0</v>
      </c>
      <c r="I334" s="24">
        <f t="shared" si="10"/>
        <v>0</v>
      </c>
      <c r="K334" s="29">
        <f>(I334/درآمدها!$F$12)*100</f>
        <v>0</v>
      </c>
      <c r="M334" s="24">
        <v>0</v>
      </c>
      <c r="O334" s="24">
        <v>0</v>
      </c>
      <c r="Q334" s="24">
        <v>16444938642</v>
      </c>
      <c r="S334" s="24">
        <f t="shared" si="11"/>
        <v>16444938642</v>
      </c>
      <c r="U334" s="104">
        <f>(S334/درآمدها!$F$12)*100</f>
        <v>1.6753904987393586</v>
      </c>
    </row>
    <row r="335" spans="1:21" ht="18.75" x14ac:dyDescent="0.2">
      <c r="A335" s="18" t="s">
        <v>630</v>
      </c>
      <c r="C335" s="24">
        <v>0</v>
      </c>
      <c r="E335" s="24">
        <v>0</v>
      </c>
      <c r="G335" s="24">
        <v>0</v>
      </c>
      <c r="I335" s="24">
        <f t="shared" si="10"/>
        <v>0</v>
      </c>
      <c r="K335" s="29">
        <f>(I335/درآمدها!$F$12)*100</f>
        <v>0</v>
      </c>
      <c r="M335" s="24">
        <v>0</v>
      </c>
      <c r="O335" s="24">
        <v>0</v>
      </c>
      <c r="Q335" s="24">
        <v>-101573133</v>
      </c>
      <c r="S335" s="24">
        <f t="shared" si="11"/>
        <v>-101573133</v>
      </c>
      <c r="U335" s="104">
        <f>(S335/درآمدها!$F$12)*100</f>
        <v>-1.0348148184680177E-2</v>
      </c>
    </row>
    <row r="336" spans="1:21" ht="18.75" x14ac:dyDescent="0.2">
      <c r="A336" s="18" t="s">
        <v>631</v>
      </c>
      <c r="C336" s="24">
        <v>0</v>
      </c>
      <c r="E336" s="24">
        <v>0</v>
      </c>
      <c r="G336" s="24">
        <v>0</v>
      </c>
      <c r="I336" s="24">
        <f t="shared" si="10"/>
        <v>0</v>
      </c>
      <c r="K336" s="29">
        <f>(I336/درآمدها!$F$12)*100</f>
        <v>0</v>
      </c>
      <c r="M336" s="24">
        <v>0</v>
      </c>
      <c r="O336" s="24">
        <v>0</v>
      </c>
      <c r="Q336" s="24">
        <v>-340346311</v>
      </c>
      <c r="S336" s="24">
        <f t="shared" si="11"/>
        <v>-340346311</v>
      </c>
      <c r="U336" s="104">
        <f>(S336/درآمدها!$F$12)*100</f>
        <v>-3.4674071344606899E-2</v>
      </c>
    </row>
    <row r="337" spans="1:21" ht="18.75" x14ac:dyDescent="0.2">
      <c r="A337" s="18" t="s">
        <v>632</v>
      </c>
      <c r="C337" s="24">
        <v>0</v>
      </c>
      <c r="E337" s="24">
        <v>0</v>
      </c>
      <c r="G337" s="24">
        <v>0</v>
      </c>
      <c r="I337" s="24">
        <f t="shared" si="10"/>
        <v>0</v>
      </c>
      <c r="K337" s="29">
        <f>(I337/درآمدها!$F$12)*100</f>
        <v>0</v>
      </c>
      <c r="M337" s="24">
        <v>0</v>
      </c>
      <c r="O337" s="24">
        <v>0</v>
      </c>
      <c r="Q337" s="24">
        <v>-466329030</v>
      </c>
      <c r="S337" s="24">
        <f t="shared" si="11"/>
        <v>-466329030</v>
      </c>
      <c r="U337" s="104">
        <f>(S337/درآمدها!$F$12)*100</f>
        <v>-4.7509038687013505E-2</v>
      </c>
    </row>
    <row r="338" spans="1:21" ht="18.75" x14ac:dyDescent="0.2">
      <c r="A338" s="18" t="s">
        <v>633</v>
      </c>
      <c r="C338" s="24">
        <v>0</v>
      </c>
      <c r="E338" s="24">
        <v>0</v>
      </c>
      <c r="G338" s="24">
        <v>0</v>
      </c>
      <c r="I338" s="24">
        <f t="shared" si="10"/>
        <v>0</v>
      </c>
      <c r="K338" s="29">
        <f>(I338/درآمدها!$F$12)*100</f>
        <v>0</v>
      </c>
      <c r="M338" s="24">
        <v>0</v>
      </c>
      <c r="O338" s="24">
        <v>0</v>
      </c>
      <c r="Q338" s="24">
        <v>69706371</v>
      </c>
      <c r="S338" s="24">
        <f t="shared" si="11"/>
        <v>69706371</v>
      </c>
      <c r="U338" s="104">
        <f>(S338/درآمدها!$F$12)*100</f>
        <v>7.1016009373688713E-3</v>
      </c>
    </row>
    <row r="339" spans="1:21" ht="18.75" x14ac:dyDescent="0.2">
      <c r="A339" s="18" t="s">
        <v>634</v>
      </c>
      <c r="C339" s="24">
        <v>0</v>
      </c>
      <c r="E339" s="24">
        <v>0</v>
      </c>
      <c r="G339" s="24">
        <v>0</v>
      </c>
      <c r="I339" s="24">
        <f t="shared" si="10"/>
        <v>0</v>
      </c>
      <c r="K339" s="29">
        <f>(I339/درآمدها!$F$12)*100</f>
        <v>0</v>
      </c>
      <c r="M339" s="24">
        <v>0</v>
      </c>
      <c r="O339" s="24">
        <v>0</v>
      </c>
      <c r="Q339" s="24">
        <v>-1404778220</v>
      </c>
      <c r="S339" s="24">
        <f t="shared" si="11"/>
        <v>-1404778220</v>
      </c>
      <c r="U339" s="104">
        <f>(S339/درآمدها!$F$12)*100</f>
        <v>-0.143117109395171</v>
      </c>
    </row>
    <row r="340" spans="1:21" ht="18.75" x14ac:dyDescent="0.2">
      <c r="A340" s="18" t="s">
        <v>635</v>
      </c>
      <c r="C340" s="24">
        <v>0</v>
      </c>
      <c r="E340" s="24">
        <v>0</v>
      </c>
      <c r="G340" s="24">
        <v>0</v>
      </c>
      <c r="I340" s="24">
        <f t="shared" si="10"/>
        <v>0</v>
      </c>
      <c r="K340" s="29">
        <f>(I340/درآمدها!$F$12)*100</f>
        <v>0</v>
      </c>
      <c r="M340" s="24">
        <v>0</v>
      </c>
      <c r="O340" s="24">
        <v>0</v>
      </c>
      <c r="Q340" s="24">
        <v>-106158650</v>
      </c>
      <c r="S340" s="24">
        <f t="shared" si="11"/>
        <v>-106158650</v>
      </c>
      <c r="U340" s="104">
        <f>(S340/درآمدها!$F$12)*100</f>
        <v>-1.0815315121623731E-2</v>
      </c>
    </row>
    <row r="341" spans="1:21" ht="18.75" x14ac:dyDescent="0.2">
      <c r="A341" s="18" t="s">
        <v>636</v>
      </c>
      <c r="C341" s="24">
        <v>0</v>
      </c>
      <c r="E341" s="24">
        <v>0</v>
      </c>
      <c r="G341" s="24">
        <v>0</v>
      </c>
      <c r="I341" s="24">
        <f t="shared" si="10"/>
        <v>0</v>
      </c>
      <c r="K341" s="29">
        <f>(I341/درآمدها!$F$12)*100</f>
        <v>0</v>
      </c>
      <c r="M341" s="24">
        <v>0</v>
      </c>
      <c r="O341" s="24">
        <v>0</v>
      </c>
      <c r="Q341" s="24">
        <v>732804255</v>
      </c>
      <c r="S341" s="24">
        <f t="shared" si="11"/>
        <v>732804255</v>
      </c>
      <c r="U341" s="104">
        <f>(S341/درآمدها!$F$12)*100</f>
        <v>7.4657212957132665E-2</v>
      </c>
    </row>
    <row r="342" spans="1:21" ht="18.75" x14ac:dyDescent="0.2">
      <c r="A342" s="18" t="s">
        <v>637</v>
      </c>
      <c r="C342" s="24">
        <v>0</v>
      </c>
      <c r="E342" s="24">
        <v>0</v>
      </c>
      <c r="G342" s="24">
        <v>0</v>
      </c>
      <c r="I342" s="24">
        <f t="shared" si="10"/>
        <v>0</v>
      </c>
      <c r="K342" s="29">
        <f>(I342/درآمدها!$F$12)*100</f>
        <v>0</v>
      </c>
      <c r="M342" s="24">
        <v>0</v>
      </c>
      <c r="O342" s="24">
        <v>0</v>
      </c>
      <c r="Q342" s="24">
        <v>1759386240</v>
      </c>
      <c r="S342" s="24">
        <f t="shared" si="11"/>
        <v>1759386240</v>
      </c>
      <c r="U342" s="104">
        <f>(S342/درآمدها!$F$12)*100</f>
        <v>0.17924414643789008</v>
      </c>
    </row>
    <row r="343" spans="1:21" ht="18.75" x14ac:dyDescent="0.2">
      <c r="A343" s="18" t="s">
        <v>638</v>
      </c>
      <c r="C343" s="24">
        <v>0</v>
      </c>
      <c r="E343" s="24">
        <v>0</v>
      </c>
      <c r="G343" s="24">
        <v>0</v>
      </c>
      <c r="I343" s="24">
        <f t="shared" si="10"/>
        <v>0</v>
      </c>
      <c r="K343" s="29">
        <f>(I343/درآمدها!$F$12)*100</f>
        <v>0</v>
      </c>
      <c r="M343" s="24">
        <v>0</v>
      </c>
      <c r="O343" s="24">
        <v>0</v>
      </c>
      <c r="Q343" s="24">
        <v>1227840979</v>
      </c>
      <c r="S343" s="24">
        <f t="shared" si="11"/>
        <v>1227840979</v>
      </c>
      <c r="U343" s="104">
        <f>(S343/درآمدها!$F$12)*100</f>
        <v>0.12509095685681745</v>
      </c>
    </row>
    <row r="344" spans="1:21" ht="18.75" x14ac:dyDescent="0.2">
      <c r="A344" s="18" t="s">
        <v>639</v>
      </c>
      <c r="C344" s="24">
        <v>0</v>
      </c>
      <c r="E344" s="24">
        <v>0</v>
      </c>
      <c r="G344" s="24">
        <v>0</v>
      </c>
      <c r="I344" s="24">
        <f t="shared" si="10"/>
        <v>0</v>
      </c>
      <c r="K344" s="29">
        <f>(I344/درآمدها!$F$12)*100</f>
        <v>0</v>
      </c>
      <c r="M344" s="24">
        <v>0</v>
      </c>
      <c r="O344" s="24">
        <v>0</v>
      </c>
      <c r="Q344" s="24">
        <v>9457003869</v>
      </c>
      <c r="S344" s="24">
        <f t="shared" si="11"/>
        <v>9457003869</v>
      </c>
      <c r="U344" s="104">
        <f>(S344/درآمدها!$F$12)*100</f>
        <v>0.96346813895664474</v>
      </c>
    </row>
    <row r="345" spans="1:21" ht="18.75" x14ac:dyDescent="0.2">
      <c r="A345" s="18" t="s">
        <v>640</v>
      </c>
      <c r="C345" s="24">
        <v>0</v>
      </c>
      <c r="E345" s="24">
        <v>0</v>
      </c>
      <c r="G345" s="24">
        <v>0</v>
      </c>
      <c r="I345" s="24">
        <f t="shared" si="10"/>
        <v>0</v>
      </c>
      <c r="K345" s="29">
        <f>(I345/درآمدها!$F$12)*100</f>
        <v>0</v>
      </c>
      <c r="M345" s="24">
        <v>0</v>
      </c>
      <c r="O345" s="24">
        <v>0</v>
      </c>
      <c r="Q345" s="24">
        <v>1941392792</v>
      </c>
      <c r="S345" s="24">
        <f t="shared" si="11"/>
        <v>1941392792</v>
      </c>
      <c r="U345" s="104">
        <f>(S345/درآمدها!$F$12)*100</f>
        <v>0.19778675426193637</v>
      </c>
    </row>
    <row r="346" spans="1:21" ht="18.75" x14ac:dyDescent="0.2">
      <c r="A346" s="18" t="s">
        <v>641</v>
      </c>
      <c r="C346" s="24">
        <v>0</v>
      </c>
      <c r="E346" s="24">
        <v>0</v>
      </c>
      <c r="G346" s="24">
        <v>0</v>
      </c>
      <c r="I346" s="24">
        <f t="shared" si="10"/>
        <v>0</v>
      </c>
      <c r="K346" s="29">
        <f>(I346/درآمدها!$F$12)*100</f>
        <v>0</v>
      </c>
      <c r="M346" s="24">
        <v>0</v>
      </c>
      <c r="O346" s="24">
        <v>0</v>
      </c>
      <c r="Q346" s="24">
        <v>1851184080</v>
      </c>
      <c r="S346" s="24">
        <f t="shared" si="11"/>
        <v>1851184080</v>
      </c>
      <c r="U346" s="104">
        <f>(S346/درآمدها!$F$12)*100</f>
        <v>0.18859639957114294</v>
      </c>
    </row>
    <row r="347" spans="1:21" ht="18.75" x14ac:dyDescent="0.2">
      <c r="A347" s="18" t="s">
        <v>642</v>
      </c>
      <c r="C347" s="24">
        <v>0</v>
      </c>
      <c r="E347" s="24">
        <v>0</v>
      </c>
      <c r="G347" s="24">
        <v>0</v>
      </c>
      <c r="I347" s="24">
        <f t="shared" si="10"/>
        <v>0</v>
      </c>
      <c r="K347" s="29">
        <f>(I347/درآمدها!$F$12)*100</f>
        <v>0</v>
      </c>
      <c r="M347" s="24">
        <v>0</v>
      </c>
      <c r="O347" s="24">
        <v>0</v>
      </c>
      <c r="Q347" s="24">
        <v>59478472</v>
      </c>
      <c r="S347" s="24">
        <f t="shared" si="11"/>
        <v>59478472</v>
      </c>
      <c r="U347" s="104">
        <f>(S347/درآمدها!$F$12)*100</f>
        <v>6.0595949329863711E-3</v>
      </c>
    </row>
    <row r="348" spans="1:21" ht="18.75" x14ac:dyDescent="0.2">
      <c r="A348" s="18" t="s">
        <v>643</v>
      </c>
      <c r="C348" s="24">
        <v>0</v>
      </c>
      <c r="E348" s="24">
        <v>0</v>
      </c>
      <c r="G348" s="24">
        <v>0</v>
      </c>
      <c r="I348" s="24">
        <f t="shared" si="10"/>
        <v>0</v>
      </c>
      <c r="K348" s="29">
        <f>(I348/درآمدها!$F$12)*100</f>
        <v>0</v>
      </c>
      <c r="M348" s="24">
        <v>0</v>
      </c>
      <c r="O348" s="24">
        <v>0</v>
      </c>
      <c r="Q348" s="24">
        <v>20000000</v>
      </c>
      <c r="S348" s="24">
        <f t="shared" si="11"/>
        <v>20000000</v>
      </c>
      <c r="U348" s="104">
        <f>(S348/درآمدها!$F$12)*100</f>
        <v>2.0375758587027489E-3</v>
      </c>
    </row>
    <row r="349" spans="1:21" ht="18.75" x14ac:dyDescent="0.2">
      <c r="A349" s="18" t="s">
        <v>644</v>
      </c>
      <c r="C349" s="24">
        <v>0</v>
      </c>
      <c r="E349" s="24">
        <v>0</v>
      </c>
      <c r="G349" s="24">
        <v>0</v>
      </c>
      <c r="I349" s="24">
        <f t="shared" si="10"/>
        <v>0</v>
      </c>
      <c r="K349" s="29">
        <f>(I349/درآمدها!$F$12)*100</f>
        <v>0</v>
      </c>
      <c r="M349" s="24">
        <v>0</v>
      </c>
      <c r="O349" s="24">
        <v>0</v>
      </c>
      <c r="Q349" s="24">
        <v>10700770</v>
      </c>
      <c r="S349" s="24">
        <f t="shared" si="11"/>
        <v>10700770</v>
      </c>
      <c r="U349" s="104">
        <f>(S349/درآمدها!$F$12)*100</f>
        <v>1.090181531076531E-3</v>
      </c>
    </row>
    <row r="350" spans="1:21" ht="18.75" x14ac:dyDescent="0.2">
      <c r="A350" s="18" t="s">
        <v>645</v>
      </c>
      <c r="C350" s="24">
        <v>0</v>
      </c>
      <c r="E350" s="24">
        <v>0</v>
      </c>
      <c r="G350" s="24">
        <v>0</v>
      </c>
      <c r="I350" s="24">
        <f t="shared" si="10"/>
        <v>0</v>
      </c>
      <c r="K350" s="29">
        <f>(I350/درآمدها!$F$12)*100</f>
        <v>0</v>
      </c>
      <c r="M350" s="24">
        <v>0</v>
      </c>
      <c r="O350" s="24">
        <v>0</v>
      </c>
      <c r="Q350" s="24">
        <v>13940485</v>
      </c>
      <c r="S350" s="24">
        <f t="shared" si="11"/>
        <v>13940485</v>
      </c>
      <c r="U350" s="104">
        <f>(S350/درآمدها!$F$12)*100</f>
        <v>1.4202397847303898E-3</v>
      </c>
    </row>
    <row r="351" spans="1:21" ht="18.75" x14ac:dyDescent="0.2">
      <c r="A351" s="18" t="s">
        <v>646</v>
      </c>
      <c r="C351" s="24">
        <v>0</v>
      </c>
      <c r="E351" s="24">
        <v>0</v>
      </c>
      <c r="G351" s="24">
        <v>0</v>
      </c>
      <c r="I351" s="24">
        <f t="shared" si="10"/>
        <v>0</v>
      </c>
      <c r="K351" s="29">
        <f>(I351/درآمدها!$F$12)*100</f>
        <v>0</v>
      </c>
      <c r="M351" s="24">
        <v>0</v>
      </c>
      <c r="O351" s="24">
        <v>0</v>
      </c>
      <c r="Q351" s="24">
        <v>70825</v>
      </c>
      <c r="S351" s="24">
        <f t="shared" si="11"/>
        <v>70825</v>
      </c>
      <c r="U351" s="104">
        <f>(S351/درآمدها!$F$12)*100</f>
        <v>7.2155655096311108E-6</v>
      </c>
    </row>
    <row r="352" spans="1:21" ht="18.75" x14ac:dyDescent="0.2">
      <c r="A352" s="18" t="s">
        <v>647</v>
      </c>
      <c r="C352" s="24">
        <v>0</v>
      </c>
      <c r="E352" s="24">
        <v>0</v>
      </c>
      <c r="G352" s="24">
        <v>0</v>
      </c>
      <c r="I352" s="24">
        <f t="shared" si="10"/>
        <v>0</v>
      </c>
      <c r="K352" s="29">
        <f>(I352/درآمدها!$F$12)*100</f>
        <v>0</v>
      </c>
      <c r="M352" s="24">
        <v>0</v>
      </c>
      <c r="O352" s="24">
        <v>0</v>
      </c>
      <c r="Q352" s="24">
        <v>862426826</v>
      </c>
      <c r="S352" s="24">
        <f t="shared" si="11"/>
        <v>862426826</v>
      </c>
      <c r="U352" s="104">
        <f>(S352/درآمدها!$F$12)*100</f>
        <v>8.7863004027761829E-2</v>
      </c>
    </row>
    <row r="353" spans="1:21" ht="18.75" x14ac:dyDescent="0.2">
      <c r="A353" s="18" t="s">
        <v>648</v>
      </c>
      <c r="C353" s="24">
        <v>0</v>
      </c>
      <c r="E353" s="24">
        <v>0</v>
      </c>
      <c r="G353" s="24">
        <v>0</v>
      </c>
      <c r="I353" s="24">
        <f t="shared" si="10"/>
        <v>0</v>
      </c>
      <c r="K353" s="29">
        <f>(I353/درآمدها!$F$12)*100</f>
        <v>0</v>
      </c>
      <c r="M353" s="24">
        <v>0</v>
      </c>
      <c r="O353" s="24">
        <v>0</v>
      </c>
      <c r="Q353" s="24">
        <v>64655486</v>
      </c>
      <c r="S353" s="24">
        <f t="shared" si="11"/>
        <v>64655486</v>
      </c>
      <c r="U353" s="104">
        <f>(S353/درآمدها!$F$12)*100</f>
        <v>6.5870228703146785E-3</v>
      </c>
    </row>
    <row r="354" spans="1:21" ht="18.75" x14ac:dyDescent="0.2">
      <c r="A354" s="18" t="s">
        <v>649</v>
      </c>
      <c r="C354" s="24">
        <v>0</v>
      </c>
      <c r="E354" s="24">
        <v>0</v>
      </c>
      <c r="G354" s="24">
        <v>0</v>
      </c>
      <c r="I354" s="24">
        <f t="shared" si="10"/>
        <v>0</v>
      </c>
      <c r="K354" s="29">
        <f>(I354/درآمدها!$F$12)*100</f>
        <v>0</v>
      </c>
      <c r="M354" s="24">
        <v>0</v>
      </c>
      <c r="O354" s="24">
        <v>0</v>
      </c>
      <c r="Q354" s="24">
        <v>961911776</v>
      </c>
      <c r="S354" s="24">
        <f t="shared" si="11"/>
        <v>961911776</v>
      </c>
      <c r="U354" s="104">
        <f>(S354/درآمدها!$F$12)*100</f>
        <v>9.7998410648974341E-2</v>
      </c>
    </row>
    <row r="355" spans="1:21" ht="18.75" x14ac:dyDescent="0.2">
      <c r="A355" s="18" t="s">
        <v>650</v>
      </c>
      <c r="C355" s="24">
        <v>0</v>
      </c>
      <c r="E355" s="24">
        <v>0</v>
      </c>
      <c r="G355" s="24">
        <v>0</v>
      </c>
      <c r="I355" s="24">
        <f t="shared" si="10"/>
        <v>0</v>
      </c>
      <c r="K355" s="29">
        <f>(I355/درآمدها!$F$12)*100</f>
        <v>0</v>
      </c>
      <c r="M355" s="24">
        <v>0</v>
      </c>
      <c r="O355" s="24">
        <v>0</v>
      </c>
      <c r="Q355" s="24">
        <v>21420000</v>
      </c>
      <c r="S355" s="24">
        <f t="shared" si="11"/>
        <v>21420000</v>
      </c>
      <c r="U355" s="104">
        <f>(S355/درآمدها!$F$12)*100</f>
        <v>2.1822437446706445E-3</v>
      </c>
    </row>
    <row r="356" spans="1:21" ht="18.75" x14ac:dyDescent="0.2">
      <c r="A356" s="18" t="s">
        <v>651</v>
      </c>
      <c r="C356" s="24">
        <v>0</v>
      </c>
      <c r="E356" s="24">
        <v>0</v>
      </c>
      <c r="G356" s="24">
        <v>0</v>
      </c>
      <c r="I356" s="24">
        <f t="shared" si="10"/>
        <v>0</v>
      </c>
      <c r="K356" s="29">
        <f>(I356/درآمدها!$F$12)*100</f>
        <v>0</v>
      </c>
      <c r="M356" s="24">
        <v>0</v>
      </c>
      <c r="O356" s="24">
        <v>0</v>
      </c>
      <c r="Q356" s="24">
        <v>309810148</v>
      </c>
      <c r="S356" s="24">
        <f t="shared" si="11"/>
        <v>309810148</v>
      </c>
      <c r="U356" s="104">
        <f>(S356/درآمدها!$F$12)*100</f>
        <v>3.1563083917296293E-2</v>
      </c>
    </row>
    <row r="357" spans="1:21" ht="18.75" x14ac:dyDescent="0.2">
      <c r="A357" s="18" t="s">
        <v>652</v>
      </c>
      <c r="C357" s="24">
        <v>0</v>
      </c>
      <c r="E357" s="24">
        <v>0</v>
      </c>
      <c r="G357" s="24">
        <v>0</v>
      </c>
      <c r="I357" s="24">
        <f t="shared" si="10"/>
        <v>0</v>
      </c>
      <c r="K357" s="29">
        <f>(I357/درآمدها!$F$12)*100</f>
        <v>0</v>
      </c>
      <c r="M357" s="24">
        <v>0</v>
      </c>
      <c r="O357" s="24">
        <v>0</v>
      </c>
      <c r="Q357" s="24">
        <v>-11200013</v>
      </c>
      <c r="S357" s="24">
        <f t="shared" si="11"/>
        <v>-11200013</v>
      </c>
      <c r="U357" s="104">
        <f>(S357/درآمدها!$F$12)*100</f>
        <v>-1.1410438052978477E-3</v>
      </c>
    </row>
    <row r="358" spans="1:21" ht="18.75" x14ac:dyDescent="0.2">
      <c r="A358" s="18" t="s">
        <v>653</v>
      </c>
      <c r="C358" s="24">
        <v>0</v>
      </c>
      <c r="E358" s="24">
        <v>0</v>
      </c>
      <c r="G358" s="24">
        <v>0</v>
      </c>
      <c r="I358" s="24">
        <f t="shared" si="10"/>
        <v>0</v>
      </c>
      <c r="K358" s="29">
        <f>(I358/درآمدها!$F$12)*100</f>
        <v>0</v>
      </c>
      <c r="M358" s="24">
        <v>0</v>
      </c>
      <c r="O358" s="24">
        <v>0</v>
      </c>
      <c r="Q358" s="24">
        <v>-18815035</v>
      </c>
      <c r="S358" s="24">
        <f t="shared" si="11"/>
        <v>-18815035</v>
      </c>
      <c r="U358" s="104">
        <f>(S358/درآمدها!$F$12)*100</f>
        <v>-1.9168530548323642E-3</v>
      </c>
    </row>
    <row r="359" spans="1:21" ht="18.75" x14ac:dyDescent="0.2">
      <c r="A359" s="18" t="s">
        <v>654</v>
      </c>
      <c r="C359" s="24">
        <v>0</v>
      </c>
      <c r="E359" s="24">
        <v>0</v>
      </c>
      <c r="G359" s="24">
        <v>0</v>
      </c>
      <c r="I359" s="24">
        <f t="shared" si="10"/>
        <v>0</v>
      </c>
      <c r="K359" s="29">
        <f>(I359/درآمدها!$F$12)*100</f>
        <v>0</v>
      </c>
      <c r="M359" s="24">
        <v>0</v>
      </c>
      <c r="O359" s="24">
        <v>0</v>
      </c>
      <c r="Q359" s="24">
        <v>-23555941</v>
      </c>
      <c r="S359" s="24">
        <f t="shared" si="11"/>
        <v>-23555941</v>
      </c>
      <c r="U359" s="104">
        <f>(S359/درآمدها!$F$12)*100</f>
        <v>-2.399850835531315E-3</v>
      </c>
    </row>
    <row r="360" spans="1:21" ht="18.75" x14ac:dyDescent="0.2">
      <c r="A360" s="18" t="s">
        <v>655</v>
      </c>
      <c r="C360" s="24">
        <v>0</v>
      </c>
      <c r="E360" s="24">
        <v>0</v>
      </c>
      <c r="G360" s="24">
        <v>0</v>
      </c>
      <c r="I360" s="24">
        <f t="shared" si="10"/>
        <v>0</v>
      </c>
      <c r="K360" s="29">
        <f>(I360/درآمدها!$F$12)*100</f>
        <v>0</v>
      </c>
      <c r="M360" s="24">
        <v>0</v>
      </c>
      <c r="O360" s="24">
        <v>0</v>
      </c>
      <c r="Q360" s="24">
        <v>-5784047</v>
      </c>
      <c r="S360" s="24">
        <f t="shared" si="11"/>
        <v>-5784047</v>
      </c>
      <c r="U360" s="104">
        <f>(S360/درآمدها!$F$12)*100</f>
        <v>-5.8927172664010306E-4</v>
      </c>
    </row>
    <row r="361" spans="1:21" ht="18.75" x14ac:dyDescent="0.2">
      <c r="A361" s="18" t="s">
        <v>656</v>
      </c>
      <c r="C361" s="24">
        <v>0</v>
      </c>
      <c r="E361" s="24">
        <v>0</v>
      </c>
      <c r="G361" s="24">
        <v>0</v>
      </c>
      <c r="I361" s="24">
        <f t="shared" si="10"/>
        <v>0</v>
      </c>
      <c r="K361" s="29">
        <f>(I361/درآمدها!$F$12)*100</f>
        <v>0</v>
      </c>
      <c r="M361" s="24">
        <v>0</v>
      </c>
      <c r="O361" s="24">
        <v>0</v>
      </c>
      <c r="Q361" s="24">
        <v>64773571</v>
      </c>
      <c r="S361" s="24">
        <f t="shared" si="11"/>
        <v>64773571</v>
      </c>
      <c r="U361" s="104">
        <f>(S361/درآمدها!$F$12)*100</f>
        <v>6.5990532275784254E-3</v>
      </c>
    </row>
    <row r="362" spans="1:21" ht="18.75" x14ac:dyDescent="0.2">
      <c r="A362" s="18" t="s">
        <v>657</v>
      </c>
      <c r="C362" s="24">
        <v>0</v>
      </c>
      <c r="E362" s="24">
        <v>0</v>
      </c>
      <c r="G362" s="24">
        <v>0</v>
      </c>
      <c r="I362" s="24">
        <f t="shared" si="10"/>
        <v>0</v>
      </c>
      <c r="K362" s="29">
        <f>(I362/درآمدها!$F$12)*100</f>
        <v>0</v>
      </c>
      <c r="M362" s="24">
        <v>0</v>
      </c>
      <c r="O362" s="24">
        <v>0</v>
      </c>
      <c r="Q362" s="24">
        <v>-7514179</v>
      </c>
      <c r="S362" s="24">
        <f t="shared" si="11"/>
        <v>-7514179</v>
      </c>
      <c r="U362" s="104">
        <f>(S362/درآمدها!$F$12)*100</f>
        <v>-7.6553548641855834E-4</v>
      </c>
    </row>
    <row r="363" spans="1:21" ht="18.75" x14ac:dyDescent="0.2">
      <c r="A363" s="18" t="s">
        <v>658</v>
      </c>
      <c r="C363" s="24">
        <v>0</v>
      </c>
      <c r="E363" s="24">
        <v>0</v>
      </c>
      <c r="G363" s="24">
        <v>0</v>
      </c>
      <c r="I363" s="24">
        <f t="shared" si="10"/>
        <v>0</v>
      </c>
      <c r="K363" s="29">
        <f>(I363/درآمدها!$F$12)*100</f>
        <v>0</v>
      </c>
      <c r="M363" s="24">
        <v>0</v>
      </c>
      <c r="O363" s="24">
        <v>0</v>
      </c>
      <c r="Q363" s="24">
        <v>4754305525</v>
      </c>
      <c r="S363" s="24">
        <f t="shared" si="11"/>
        <v>4754305525</v>
      </c>
      <c r="U363" s="104">
        <f>(S363/درآمدها!$F$12)*100</f>
        <v>0.48436290813185501</v>
      </c>
    </row>
    <row r="364" spans="1:21" ht="18.75" x14ac:dyDescent="0.2">
      <c r="A364" s="18" t="s">
        <v>659</v>
      </c>
      <c r="C364" s="24">
        <v>0</v>
      </c>
      <c r="E364" s="24">
        <v>0</v>
      </c>
      <c r="G364" s="24">
        <v>0</v>
      </c>
      <c r="I364" s="24">
        <f t="shared" si="10"/>
        <v>0</v>
      </c>
      <c r="K364" s="29">
        <f>(I364/درآمدها!$F$12)*100</f>
        <v>0</v>
      </c>
      <c r="M364" s="24">
        <v>0</v>
      </c>
      <c r="O364" s="24">
        <v>0</v>
      </c>
      <c r="Q364" s="24">
        <v>4455456226</v>
      </c>
      <c r="S364" s="24">
        <f t="shared" si="11"/>
        <v>4455456226</v>
      </c>
      <c r="U364" s="104">
        <f>(S364/درآمدها!$F$12)*100</f>
        <v>0.45391650228022301</v>
      </c>
    </row>
    <row r="365" spans="1:21" ht="18.75" x14ac:dyDescent="0.2">
      <c r="A365" s="18" t="s">
        <v>660</v>
      </c>
      <c r="C365" s="24">
        <v>0</v>
      </c>
      <c r="E365" s="24">
        <v>0</v>
      </c>
      <c r="G365" s="24">
        <v>0</v>
      </c>
      <c r="I365" s="24">
        <f t="shared" si="10"/>
        <v>0</v>
      </c>
      <c r="K365" s="29">
        <f>(I365/درآمدها!$F$12)*100</f>
        <v>0</v>
      </c>
      <c r="M365" s="24">
        <v>0</v>
      </c>
      <c r="O365" s="24">
        <v>0</v>
      </c>
      <c r="Q365" s="24">
        <v>398692065</v>
      </c>
      <c r="S365" s="24">
        <f t="shared" si="11"/>
        <v>398692065</v>
      </c>
      <c r="U365" s="104">
        <f>(S365/درآمدها!$F$12)*100</f>
        <v>4.0618266335017368E-2</v>
      </c>
    </row>
    <row r="366" spans="1:21" ht="18.75" x14ac:dyDescent="0.2">
      <c r="A366" s="18" t="s">
        <v>661</v>
      </c>
      <c r="C366" s="24">
        <v>0</v>
      </c>
      <c r="E366" s="24">
        <v>0</v>
      </c>
      <c r="G366" s="24">
        <v>0</v>
      </c>
      <c r="I366" s="24">
        <f t="shared" si="10"/>
        <v>0</v>
      </c>
      <c r="K366" s="29">
        <f>(I366/درآمدها!$F$12)*100</f>
        <v>0</v>
      </c>
      <c r="M366" s="24">
        <v>0</v>
      </c>
      <c r="O366" s="24">
        <v>0</v>
      </c>
      <c r="Q366" s="24">
        <v>840019999</v>
      </c>
      <c r="S366" s="24">
        <f t="shared" si="11"/>
        <v>840019999</v>
      </c>
      <c r="U366" s="104">
        <f>(S366/درآمدها!$F$12)*100</f>
        <v>8.5580223539495376E-2</v>
      </c>
    </row>
    <row r="367" spans="1:21" ht="18.75" x14ac:dyDescent="0.2">
      <c r="A367" s="18" t="s">
        <v>662</v>
      </c>
      <c r="C367" s="24">
        <v>0</v>
      </c>
      <c r="E367" s="24">
        <v>0</v>
      </c>
      <c r="G367" s="24">
        <v>0</v>
      </c>
      <c r="I367" s="24">
        <f t="shared" si="10"/>
        <v>0</v>
      </c>
      <c r="K367" s="29">
        <f>(I367/درآمدها!$F$12)*100</f>
        <v>0</v>
      </c>
      <c r="M367" s="24">
        <v>0</v>
      </c>
      <c r="O367" s="24">
        <v>0</v>
      </c>
      <c r="Q367" s="24">
        <v>-10959068614</v>
      </c>
      <c r="S367" s="24">
        <f t="shared" si="11"/>
        <v>-10959068614</v>
      </c>
      <c r="U367" s="104">
        <f>(S367/درآمدها!$F$12)*100</f>
        <v>-1.1164966820876698</v>
      </c>
    </row>
    <row r="368" spans="1:21" ht="18.75" x14ac:dyDescent="0.2">
      <c r="A368" s="18" t="s">
        <v>663</v>
      </c>
      <c r="C368" s="24">
        <v>0</v>
      </c>
      <c r="E368" s="24">
        <v>0</v>
      </c>
      <c r="G368" s="24">
        <v>0</v>
      </c>
      <c r="I368" s="24">
        <f t="shared" si="10"/>
        <v>0</v>
      </c>
      <c r="K368" s="29">
        <f>(I368/درآمدها!$F$12)*100</f>
        <v>0</v>
      </c>
      <c r="M368" s="24">
        <v>0</v>
      </c>
      <c r="O368" s="24">
        <v>0</v>
      </c>
      <c r="Q368" s="24">
        <v>1329754370</v>
      </c>
      <c r="S368" s="24">
        <f t="shared" si="11"/>
        <v>1329754370</v>
      </c>
      <c r="U368" s="104">
        <f>(S368/درآمدها!$F$12)*100</f>
        <v>0.13547377011582418</v>
      </c>
    </row>
    <row r="369" spans="1:21" ht="18.75" x14ac:dyDescent="0.2">
      <c r="A369" s="18" t="s">
        <v>664</v>
      </c>
      <c r="C369" s="24">
        <v>0</v>
      </c>
      <c r="E369" s="24">
        <v>0</v>
      </c>
      <c r="G369" s="24">
        <v>0</v>
      </c>
      <c r="I369" s="24">
        <f t="shared" si="10"/>
        <v>0</v>
      </c>
      <c r="K369" s="29">
        <f>(I369/درآمدها!$F$12)*100</f>
        <v>0</v>
      </c>
      <c r="M369" s="24">
        <v>0</v>
      </c>
      <c r="O369" s="24">
        <v>0</v>
      </c>
      <c r="Q369" s="24">
        <v>-4458759314</v>
      </c>
      <c r="S369" s="24">
        <f t="shared" si="11"/>
        <v>-4458759314</v>
      </c>
      <c r="U369" s="104">
        <f>(S369/درآمدها!$F$12)*100</f>
        <v>-0.45425301689862152</v>
      </c>
    </row>
    <row r="370" spans="1:21" ht="18.75" x14ac:dyDescent="0.2">
      <c r="A370" s="18" t="s">
        <v>665</v>
      </c>
      <c r="C370" s="24">
        <v>0</v>
      </c>
      <c r="E370" s="24">
        <v>0</v>
      </c>
      <c r="G370" s="24">
        <v>0</v>
      </c>
      <c r="I370" s="24">
        <f t="shared" si="10"/>
        <v>0</v>
      </c>
      <c r="K370" s="29">
        <f>(I370/درآمدها!$F$12)*100</f>
        <v>0</v>
      </c>
      <c r="M370" s="24">
        <v>0</v>
      </c>
      <c r="O370" s="24">
        <v>0</v>
      </c>
      <c r="Q370" s="24">
        <v>49016471</v>
      </c>
      <c r="S370" s="24">
        <f t="shared" si="11"/>
        <v>49016471</v>
      </c>
      <c r="U370" s="104">
        <f>(S370/درآمدها!$F$12)*100</f>
        <v>4.9937388994201705E-3</v>
      </c>
    </row>
    <row r="371" spans="1:21" ht="18.75" x14ac:dyDescent="0.2">
      <c r="A371" s="18" t="s">
        <v>666</v>
      </c>
      <c r="C371" s="24">
        <v>0</v>
      </c>
      <c r="E371" s="24">
        <v>0</v>
      </c>
      <c r="G371" s="24">
        <v>0</v>
      </c>
      <c r="I371" s="24">
        <f t="shared" si="10"/>
        <v>0</v>
      </c>
      <c r="K371" s="29">
        <f>(I371/درآمدها!$F$12)*100</f>
        <v>0</v>
      </c>
      <c r="M371" s="24">
        <v>0</v>
      </c>
      <c r="O371" s="24">
        <v>0</v>
      </c>
      <c r="Q371" s="24">
        <v>602258</v>
      </c>
      <c r="S371" s="24">
        <f t="shared" si="11"/>
        <v>602258</v>
      </c>
      <c r="U371" s="104">
        <f>(S371/درآمدها!$F$12)*100</f>
        <v>6.1357318075530015E-5</v>
      </c>
    </row>
    <row r="372" spans="1:21" ht="18.75" x14ac:dyDescent="0.2">
      <c r="A372" s="18" t="s">
        <v>667</v>
      </c>
      <c r="C372" s="24">
        <v>0</v>
      </c>
      <c r="E372" s="24">
        <v>0</v>
      </c>
      <c r="G372" s="24">
        <v>0</v>
      </c>
      <c r="I372" s="24">
        <f t="shared" si="10"/>
        <v>0</v>
      </c>
      <c r="K372" s="29">
        <f>(I372/درآمدها!$F$12)*100</f>
        <v>0</v>
      </c>
      <c r="M372" s="24">
        <v>0</v>
      </c>
      <c r="O372" s="24">
        <v>0</v>
      </c>
      <c r="Q372" s="24">
        <v>26220785</v>
      </c>
      <c r="S372" s="24">
        <f t="shared" si="11"/>
        <v>26220785</v>
      </c>
      <c r="U372" s="104">
        <f>(S372/درآمدها!$F$12)*100</f>
        <v>2.6713419256117581E-3</v>
      </c>
    </row>
    <row r="373" spans="1:21" ht="18.75" x14ac:dyDescent="0.2">
      <c r="A373" s="18" t="s">
        <v>668</v>
      </c>
      <c r="C373" s="24">
        <v>0</v>
      </c>
      <c r="E373" s="24">
        <v>0</v>
      </c>
      <c r="G373" s="24">
        <v>0</v>
      </c>
      <c r="I373" s="24">
        <f t="shared" si="10"/>
        <v>0</v>
      </c>
      <c r="K373" s="29">
        <f>(I373/درآمدها!$F$12)*100</f>
        <v>0</v>
      </c>
      <c r="M373" s="24">
        <v>0</v>
      </c>
      <c r="O373" s="24">
        <v>0</v>
      </c>
      <c r="Q373" s="24">
        <v>38230855</v>
      </c>
      <c r="S373" s="24">
        <f t="shared" si="11"/>
        <v>38230855</v>
      </c>
      <c r="U373" s="104">
        <f>(S373/درآمدها!$F$12)*100</f>
        <v>3.894913360278265E-3</v>
      </c>
    </row>
    <row r="374" spans="1:21" ht="18.75" x14ac:dyDescent="0.2">
      <c r="A374" s="18" t="s">
        <v>669</v>
      </c>
      <c r="C374" s="24">
        <v>0</v>
      </c>
      <c r="E374" s="24">
        <v>0</v>
      </c>
      <c r="G374" s="24">
        <v>0</v>
      </c>
      <c r="I374" s="24">
        <f t="shared" si="10"/>
        <v>0</v>
      </c>
      <c r="K374" s="29">
        <f>(I374/درآمدها!$F$12)*100</f>
        <v>0</v>
      </c>
      <c r="M374" s="24">
        <v>0</v>
      </c>
      <c r="O374" s="24">
        <v>0</v>
      </c>
      <c r="Q374" s="24">
        <v>27150281</v>
      </c>
      <c r="S374" s="24">
        <f t="shared" si="11"/>
        <v>27150281</v>
      </c>
      <c r="U374" s="104">
        <f>(S374/درآمدها!$F$12)*100</f>
        <v>2.7660378561297971E-3</v>
      </c>
    </row>
    <row r="375" spans="1:21" ht="18.75" x14ac:dyDescent="0.2">
      <c r="A375" s="18" t="s">
        <v>670</v>
      </c>
      <c r="C375" s="24">
        <v>0</v>
      </c>
      <c r="E375" s="24">
        <v>0</v>
      </c>
      <c r="G375" s="24">
        <v>0</v>
      </c>
      <c r="I375" s="24">
        <f t="shared" si="10"/>
        <v>0</v>
      </c>
      <c r="K375" s="29">
        <f>(I375/درآمدها!$F$12)*100</f>
        <v>0</v>
      </c>
      <c r="M375" s="24">
        <v>0</v>
      </c>
      <c r="O375" s="24">
        <v>0</v>
      </c>
      <c r="Q375" s="24">
        <v>96399121</v>
      </c>
      <c r="S375" s="24">
        <f t="shared" si="11"/>
        <v>96399121</v>
      </c>
      <c r="U375" s="104">
        <f>(S375/درآمدها!$F$12)*100</f>
        <v>9.8210260874882615E-3</v>
      </c>
    </row>
    <row r="376" spans="1:21" ht="18.75" x14ac:dyDescent="0.2">
      <c r="A376" s="18" t="s">
        <v>671</v>
      </c>
      <c r="C376" s="24">
        <v>0</v>
      </c>
      <c r="E376" s="24">
        <v>0</v>
      </c>
      <c r="G376" s="24">
        <v>0</v>
      </c>
      <c r="I376" s="24">
        <f t="shared" si="10"/>
        <v>0</v>
      </c>
      <c r="K376" s="29">
        <f>(I376/درآمدها!$F$12)*100</f>
        <v>0</v>
      </c>
      <c r="M376" s="24">
        <v>0</v>
      </c>
      <c r="O376" s="24">
        <v>0</v>
      </c>
      <c r="Q376" s="24">
        <v>18965168767</v>
      </c>
      <c r="S376" s="24">
        <f t="shared" si="11"/>
        <v>18965168767</v>
      </c>
      <c r="U376" s="104">
        <f>(S376/درآمدها!$F$12)*100</f>
        <v>1.932148501793129</v>
      </c>
    </row>
    <row r="377" spans="1:21" ht="18.75" x14ac:dyDescent="0.2">
      <c r="A377" s="18" t="s">
        <v>672</v>
      </c>
      <c r="C377" s="24">
        <v>0</v>
      </c>
      <c r="E377" s="24">
        <v>0</v>
      </c>
      <c r="G377" s="24">
        <v>0</v>
      </c>
      <c r="I377" s="24">
        <f t="shared" si="10"/>
        <v>0</v>
      </c>
      <c r="K377" s="29">
        <f>(I377/درآمدها!$F$12)*100</f>
        <v>0</v>
      </c>
      <c r="M377" s="24">
        <v>0</v>
      </c>
      <c r="O377" s="24">
        <v>0</v>
      </c>
      <c r="Q377" s="24">
        <v>5772919295</v>
      </c>
      <c r="S377" s="24">
        <f t="shared" si="11"/>
        <v>5772919295</v>
      </c>
      <c r="U377" s="104">
        <f>(S377/درآمدها!$F$12)*100</f>
        <v>0.58813804948656467</v>
      </c>
    </row>
    <row r="378" spans="1:21" ht="18.75" x14ac:dyDescent="0.2">
      <c r="A378" s="18" t="s">
        <v>673</v>
      </c>
      <c r="C378" s="24">
        <v>0</v>
      </c>
      <c r="E378" s="24">
        <v>0</v>
      </c>
      <c r="G378" s="24">
        <v>0</v>
      </c>
      <c r="I378" s="24">
        <f t="shared" si="10"/>
        <v>0</v>
      </c>
      <c r="K378" s="29">
        <f>(I378/درآمدها!$F$12)*100</f>
        <v>0</v>
      </c>
      <c r="M378" s="24">
        <v>0</v>
      </c>
      <c r="O378" s="24">
        <v>0</v>
      </c>
      <c r="Q378" s="24">
        <v>6988676296</v>
      </c>
      <c r="S378" s="24">
        <f t="shared" si="11"/>
        <v>6988676296</v>
      </c>
      <c r="U378" s="104">
        <f>(S378/درآمدها!$F$12)*100</f>
        <v>0.71199790525088746</v>
      </c>
    </row>
    <row r="379" spans="1:21" ht="18.75" x14ac:dyDescent="0.2">
      <c r="A379" s="18" t="s">
        <v>674</v>
      </c>
      <c r="C379" s="24">
        <v>0</v>
      </c>
      <c r="E379" s="24">
        <v>0</v>
      </c>
      <c r="G379" s="24">
        <v>0</v>
      </c>
      <c r="I379" s="24">
        <f t="shared" si="10"/>
        <v>0</v>
      </c>
      <c r="K379" s="29">
        <f>(I379/درآمدها!$F$12)*100</f>
        <v>0</v>
      </c>
      <c r="M379" s="24">
        <v>0</v>
      </c>
      <c r="O379" s="24">
        <v>0</v>
      </c>
      <c r="Q379" s="24">
        <v>1782020640</v>
      </c>
      <c r="S379" s="24">
        <f t="shared" si="11"/>
        <v>1782020640</v>
      </c>
      <c r="U379" s="104">
        <f>(S379/درآمدها!$F$12)*100</f>
        <v>0.18155011178870112</v>
      </c>
    </row>
    <row r="380" spans="1:21" ht="18.75" x14ac:dyDescent="0.2">
      <c r="A380" s="18" t="s">
        <v>675</v>
      </c>
      <c r="C380" s="24">
        <v>0</v>
      </c>
      <c r="E380" s="24">
        <v>0</v>
      </c>
      <c r="G380" s="24">
        <v>0</v>
      </c>
      <c r="I380" s="24">
        <f t="shared" si="10"/>
        <v>0</v>
      </c>
      <c r="K380" s="29">
        <f>(I380/درآمدها!$F$12)*100</f>
        <v>0</v>
      </c>
      <c r="M380" s="24">
        <v>0</v>
      </c>
      <c r="O380" s="24">
        <v>0</v>
      </c>
      <c r="Q380" s="24">
        <v>10526066</v>
      </c>
      <c r="S380" s="24">
        <f t="shared" si="11"/>
        <v>10526066</v>
      </c>
      <c r="U380" s="104">
        <f>(S380/درآمدها!$F$12)*100</f>
        <v>1.0723828984355907E-3</v>
      </c>
    </row>
    <row r="381" spans="1:21" ht="18.75" x14ac:dyDescent="0.2">
      <c r="A381" s="18" t="s">
        <v>676</v>
      </c>
      <c r="C381" s="24">
        <v>0</v>
      </c>
      <c r="E381" s="24">
        <v>0</v>
      </c>
      <c r="G381" s="24">
        <v>0</v>
      </c>
      <c r="I381" s="24">
        <f t="shared" si="10"/>
        <v>0</v>
      </c>
      <c r="K381" s="29">
        <f>(I381/درآمدها!$F$12)*100</f>
        <v>0</v>
      </c>
      <c r="M381" s="24">
        <v>0</v>
      </c>
      <c r="O381" s="24">
        <v>0</v>
      </c>
      <c r="Q381" s="24">
        <v>7825220</v>
      </c>
      <c r="S381" s="24">
        <f t="shared" si="11"/>
        <v>7825220</v>
      </c>
      <c r="U381" s="104">
        <f>(S381/درآمدها!$F$12)*100</f>
        <v>7.9722396805189636E-4</v>
      </c>
    </row>
    <row r="382" spans="1:21" ht="18.75" x14ac:dyDescent="0.2">
      <c r="A382" s="18" t="s">
        <v>677</v>
      </c>
      <c r="C382" s="24">
        <v>0</v>
      </c>
      <c r="E382" s="24">
        <v>0</v>
      </c>
      <c r="G382" s="24">
        <v>0</v>
      </c>
      <c r="I382" s="24">
        <f t="shared" si="10"/>
        <v>0</v>
      </c>
      <c r="K382" s="29">
        <f>(I382/درآمدها!$F$12)*100</f>
        <v>0</v>
      </c>
      <c r="M382" s="24">
        <v>0</v>
      </c>
      <c r="O382" s="24">
        <v>0</v>
      </c>
      <c r="Q382" s="24">
        <v>2298409</v>
      </c>
      <c r="S382" s="24">
        <f t="shared" si="11"/>
        <v>2298409</v>
      </c>
      <c r="U382" s="104">
        <f>(S382/درآمدها!$F$12)*100</f>
        <v>2.3415913459125636E-4</v>
      </c>
    </row>
    <row r="383" spans="1:21" ht="18.75" x14ac:dyDescent="0.2">
      <c r="A383" s="18" t="s">
        <v>678</v>
      </c>
      <c r="C383" s="24">
        <v>0</v>
      </c>
      <c r="E383" s="24">
        <v>0</v>
      </c>
      <c r="G383" s="24">
        <v>0</v>
      </c>
      <c r="I383" s="24">
        <f t="shared" si="10"/>
        <v>0</v>
      </c>
      <c r="K383" s="29">
        <f>(I383/درآمدها!$F$12)*100</f>
        <v>0</v>
      </c>
      <c r="M383" s="24">
        <v>0</v>
      </c>
      <c r="O383" s="24">
        <v>0</v>
      </c>
      <c r="Q383" s="24">
        <v>1277432388</v>
      </c>
      <c r="S383" s="24">
        <f t="shared" si="11"/>
        <v>1277432388</v>
      </c>
      <c r="U383" s="104">
        <f>(S383/درآمدها!$F$12)*100</f>
        <v>0.13014326974569018</v>
      </c>
    </row>
    <row r="384" spans="1:21" ht="18.75" x14ac:dyDescent="0.2">
      <c r="A384" s="18" t="s">
        <v>679</v>
      </c>
      <c r="C384" s="24">
        <v>0</v>
      </c>
      <c r="E384" s="24">
        <v>0</v>
      </c>
      <c r="G384" s="24">
        <v>0</v>
      </c>
      <c r="I384" s="24">
        <f t="shared" si="10"/>
        <v>0</v>
      </c>
      <c r="K384" s="29">
        <f>(I384/درآمدها!$F$12)*100</f>
        <v>0</v>
      </c>
      <c r="M384" s="24">
        <v>0</v>
      </c>
      <c r="O384" s="24">
        <v>0</v>
      </c>
      <c r="Q384" s="24">
        <v>5055569599</v>
      </c>
      <c r="S384" s="24">
        <f t="shared" si="11"/>
        <v>5055569599</v>
      </c>
      <c r="U384" s="104">
        <f>(S384/درآمدها!$F$12)*100</f>
        <v>0.51505532834569689</v>
      </c>
    </row>
    <row r="385" spans="1:21" ht="18.75" x14ac:dyDescent="0.2">
      <c r="A385" s="18" t="s">
        <v>680</v>
      </c>
      <c r="C385" s="24">
        <v>0</v>
      </c>
      <c r="E385" s="24">
        <v>0</v>
      </c>
      <c r="G385" s="24">
        <v>0</v>
      </c>
      <c r="I385" s="24">
        <f t="shared" si="10"/>
        <v>0</v>
      </c>
      <c r="K385" s="29">
        <f>(I385/درآمدها!$F$12)*100</f>
        <v>0</v>
      </c>
      <c r="M385" s="24">
        <v>0</v>
      </c>
      <c r="O385" s="24">
        <v>0</v>
      </c>
      <c r="Q385" s="24">
        <v>87582040</v>
      </c>
      <c r="S385" s="24">
        <f t="shared" si="11"/>
        <v>87582040</v>
      </c>
      <c r="U385" s="104">
        <f>(S385/درآمدها!$F$12)*100</f>
        <v>8.9227525179969257E-3</v>
      </c>
    </row>
    <row r="386" spans="1:21" ht="18.75" x14ac:dyDescent="0.2">
      <c r="A386" s="18" t="s">
        <v>681</v>
      </c>
      <c r="C386" s="24">
        <v>0</v>
      </c>
      <c r="E386" s="24">
        <v>0</v>
      </c>
      <c r="G386" s="24">
        <v>0</v>
      </c>
      <c r="I386" s="24">
        <f t="shared" si="10"/>
        <v>0</v>
      </c>
      <c r="K386" s="29">
        <f>(I386/درآمدها!$F$12)*100</f>
        <v>0</v>
      </c>
      <c r="M386" s="24">
        <v>0</v>
      </c>
      <c r="O386" s="24">
        <v>0</v>
      </c>
      <c r="Q386" s="24">
        <v>98343054</v>
      </c>
      <c r="S386" s="24">
        <f t="shared" si="11"/>
        <v>98343054</v>
      </c>
      <c r="U386" s="104">
        <f>(S386/درآمدها!$F$12)*100</f>
        <v>1.0019071635075042E-2</v>
      </c>
    </row>
    <row r="387" spans="1:21" ht="18.75" x14ac:dyDescent="0.2">
      <c r="A387" s="18" t="s">
        <v>682</v>
      </c>
      <c r="C387" s="24">
        <v>0</v>
      </c>
      <c r="E387" s="24">
        <v>0</v>
      </c>
      <c r="G387" s="24">
        <v>0</v>
      </c>
      <c r="I387" s="24">
        <f t="shared" si="10"/>
        <v>0</v>
      </c>
      <c r="K387" s="29">
        <f>(I387/درآمدها!$F$12)*100</f>
        <v>0</v>
      </c>
      <c r="M387" s="24">
        <v>0</v>
      </c>
      <c r="O387" s="24">
        <v>0</v>
      </c>
      <c r="Q387" s="24">
        <v>3919982</v>
      </c>
      <c r="S387" s="24">
        <f t="shared" si="11"/>
        <v>3919982</v>
      </c>
      <c r="U387" s="104">
        <f>(S387/درآمدها!$F$12)*100</f>
        <v>3.9936303448746602E-4</v>
      </c>
    </row>
    <row r="388" spans="1:21" ht="18.75" x14ac:dyDescent="0.2">
      <c r="A388" s="18" t="s">
        <v>683</v>
      </c>
      <c r="C388" s="24">
        <v>0</v>
      </c>
      <c r="E388" s="24">
        <v>0</v>
      </c>
      <c r="G388" s="24">
        <v>0</v>
      </c>
      <c r="I388" s="24">
        <f t="shared" si="10"/>
        <v>0</v>
      </c>
      <c r="K388" s="29">
        <f>(I388/درآمدها!$F$12)*100</f>
        <v>0</v>
      </c>
      <c r="M388" s="24">
        <v>0</v>
      </c>
      <c r="O388" s="24">
        <v>0</v>
      </c>
      <c r="Q388" s="24">
        <v>198320</v>
      </c>
      <c r="S388" s="24">
        <f t="shared" si="11"/>
        <v>198320</v>
      </c>
      <c r="U388" s="104">
        <f>(S388/درآمدها!$F$12)*100</f>
        <v>2.0204602214896462E-5</v>
      </c>
    </row>
    <row r="389" spans="1:21" ht="18.75" x14ac:dyDescent="0.2">
      <c r="A389" s="18" t="s">
        <v>684</v>
      </c>
      <c r="C389" s="24">
        <v>0</v>
      </c>
      <c r="E389" s="24">
        <v>0</v>
      </c>
      <c r="G389" s="24">
        <v>0</v>
      </c>
      <c r="I389" s="24">
        <f t="shared" si="10"/>
        <v>0</v>
      </c>
      <c r="K389" s="29">
        <f>(I389/درآمدها!$F$12)*100</f>
        <v>0</v>
      </c>
      <c r="M389" s="24">
        <v>0</v>
      </c>
      <c r="O389" s="24">
        <v>0</v>
      </c>
      <c r="Q389" s="24">
        <v>-93462420</v>
      </c>
      <c r="S389" s="24">
        <f t="shared" si="11"/>
        <v>-93462420</v>
      </c>
      <c r="U389" s="104">
        <f>(S389/درآمدها!$F$12)*100</f>
        <v>-9.5218385343968509E-3</v>
      </c>
    </row>
    <row r="390" spans="1:21" ht="18.75" x14ac:dyDescent="0.2">
      <c r="A390" s="18" t="s">
        <v>685</v>
      </c>
      <c r="C390" s="24">
        <v>0</v>
      </c>
      <c r="E390" s="24">
        <v>0</v>
      </c>
      <c r="G390" s="24">
        <v>0</v>
      </c>
      <c r="I390" s="24">
        <f t="shared" si="10"/>
        <v>0</v>
      </c>
      <c r="K390" s="29">
        <f>(I390/درآمدها!$F$12)*100</f>
        <v>0</v>
      </c>
      <c r="M390" s="24">
        <v>0</v>
      </c>
      <c r="O390" s="24">
        <v>0</v>
      </c>
      <c r="Q390" s="24">
        <v>-7647539</v>
      </c>
      <c r="S390" s="24">
        <f t="shared" si="11"/>
        <v>-7647539</v>
      </c>
      <c r="U390" s="104">
        <f>(S390/درآمدها!$F$12)*100</f>
        <v>-7.7912204224438815E-4</v>
      </c>
    </row>
    <row r="391" spans="1:21" ht="18.75" x14ac:dyDescent="0.2">
      <c r="A391" s="18" t="s">
        <v>686</v>
      </c>
      <c r="C391" s="24">
        <v>0</v>
      </c>
      <c r="E391" s="24">
        <v>0</v>
      </c>
      <c r="G391" s="24">
        <v>0</v>
      </c>
      <c r="I391" s="24">
        <f t="shared" si="10"/>
        <v>0</v>
      </c>
      <c r="K391" s="29">
        <f>(I391/درآمدها!$F$12)*100</f>
        <v>0</v>
      </c>
      <c r="M391" s="24">
        <v>0</v>
      </c>
      <c r="O391" s="24">
        <v>0</v>
      </c>
      <c r="Q391" s="24">
        <v>-61847615</v>
      </c>
      <c r="S391" s="24">
        <f t="shared" si="11"/>
        <v>-61847615</v>
      </c>
      <c r="U391" s="104">
        <f>(S391/درآمدها!$F$12)*100</f>
        <v>-6.3009603621171015E-3</v>
      </c>
    </row>
    <row r="392" spans="1:21" ht="18.75" x14ac:dyDescent="0.2">
      <c r="A392" s="18" t="s">
        <v>687</v>
      </c>
      <c r="C392" s="24">
        <v>0</v>
      </c>
      <c r="E392" s="24">
        <v>0</v>
      </c>
      <c r="G392" s="24">
        <v>0</v>
      </c>
      <c r="I392" s="24">
        <f t="shared" si="10"/>
        <v>0</v>
      </c>
      <c r="K392" s="29">
        <f>(I392/درآمدها!$F$12)*100</f>
        <v>0</v>
      </c>
      <c r="M392" s="24">
        <v>0</v>
      </c>
      <c r="O392" s="24">
        <v>0</v>
      </c>
      <c r="Q392" s="24">
        <v>-450321</v>
      </c>
      <c r="S392" s="24">
        <f t="shared" si="11"/>
        <v>-450321</v>
      </c>
      <c r="U392" s="104">
        <f>(S392/درآمدها!$F$12)*100</f>
        <v>-4.5878159913344038E-5</v>
      </c>
    </row>
    <row r="393" spans="1:21" ht="18.75" x14ac:dyDescent="0.2">
      <c r="A393" s="18" t="s">
        <v>688</v>
      </c>
      <c r="C393" s="24">
        <v>0</v>
      </c>
      <c r="E393" s="24">
        <v>0</v>
      </c>
      <c r="G393" s="24">
        <v>0</v>
      </c>
      <c r="I393" s="24">
        <f t="shared" si="10"/>
        <v>0</v>
      </c>
      <c r="K393" s="29">
        <f>(I393/درآمدها!$F$12)*100</f>
        <v>0</v>
      </c>
      <c r="M393" s="24">
        <v>0</v>
      </c>
      <c r="O393" s="24">
        <v>0</v>
      </c>
      <c r="Q393" s="24">
        <v>-1292244405</v>
      </c>
      <c r="S393" s="24">
        <f t="shared" si="11"/>
        <v>-1292244405</v>
      </c>
      <c r="U393" s="104">
        <f>(S393/درآمدها!$F$12)*100</f>
        <v>-0.1316523001585849</v>
      </c>
    </row>
    <row r="394" spans="1:21" ht="18.75" x14ac:dyDescent="0.2">
      <c r="A394" s="18" t="s">
        <v>689</v>
      </c>
      <c r="C394" s="24">
        <v>0</v>
      </c>
      <c r="E394" s="24">
        <v>0</v>
      </c>
      <c r="G394" s="24">
        <v>0</v>
      </c>
      <c r="I394" s="24">
        <f t="shared" ref="I394:I457" si="12">C394+E394+G394</f>
        <v>0</v>
      </c>
      <c r="K394" s="29">
        <f>(I394/درآمدها!$F$12)*100</f>
        <v>0</v>
      </c>
      <c r="M394" s="24">
        <v>0</v>
      </c>
      <c r="O394" s="24">
        <v>0</v>
      </c>
      <c r="Q394" s="24">
        <v>-3121660496</v>
      </c>
      <c r="S394" s="24">
        <f t="shared" ref="S394:S457" si="13">M394+O394+Q394</f>
        <v>-3121660496</v>
      </c>
      <c r="U394" s="104">
        <f>(S394/درآمدها!$F$12)*100</f>
        <v>-0.31803100328578249</v>
      </c>
    </row>
    <row r="395" spans="1:21" ht="18.75" x14ac:dyDescent="0.2">
      <c r="A395" s="18" t="s">
        <v>690</v>
      </c>
      <c r="C395" s="24">
        <v>0</v>
      </c>
      <c r="E395" s="24">
        <v>0</v>
      </c>
      <c r="G395" s="24">
        <v>0</v>
      </c>
      <c r="I395" s="24">
        <f t="shared" si="12"/>
        <v>0</v>
      </c>
      <c r="K395" s="29">
        <f>(I395/درآمدها!$F$12)*100</f>
        <v>0</v>
      </c>
      <c r="M395" s="24">
        <v>0</v>
      </c>
      <c r="O395" s="24">
        <v>0</v>
      </c>
      <c r="Q395" s="24">
        <v>-1506465200</v>
      </c>
      <c r="S395" s="24">
        <f t="shared" si="13"/>
        <v>-1506465200</v>
      </c>
      <c r="U395" s="104">
        <f>(S395/درآمدها!$F$12)*100</f>
        <v>-0.15347685617479045</v>
      </c>
    </row>
    <row r="396" spans="1:21" ht="18.75" x14ac:dyDescent="0.2">
      <c r="A396" s="18" t="s">
        <v>691</v>
      </c>
      <c r="C396" s="24">
        <v>0</v>
      </c>
      <c r="E396" s="24">
        <v>0</v>
      </c>
      <c r="G396" s="24">
        <v>0</v>
      </c>
      <c r="I396" s="24">
        <f t="shared" si="12"/>
        <v>0</v>
      </c>
      <c r="K396" s="29">
        <f>(I396/درآمدها!$F$12)*100</f>
        <v>0</v>
      </c>
      <c r="M396" s="24">
        <v>0</v>
      </c>
      <c r="O396" s="24">
        <v>0</v>
      </c>
      <c r="Q396" s="24">
        <v>500000</v>
      </c>
      <c r="S396" s="24">
        <f t="shared" si="13"/>
        <v>500000</v>
      </c>
      <c r="U396" s="104">
        <f>(S396/درآمدها!$F$12)*100</f>
        <v>5.0939396467568737E-5</v>
      </c>
    </row>
    <row r="397" spans="1:21" ht="18.75" x14ac:dyDescent="0.2">
      <c r="A397" s="18" t="s">
        <v>692</v>
      </c>
      <c r="C397" s="24">
        <v>0</v>
      </c>
      <c r="E397" s="24">
        <v>0</v>
      </c>
      <c r="G397" s="24">
        <v>0</v>
      </c>
      <c r="I397" s="24">
        <f t="shared" si="12"/>
        <v>0</v>
      </c>
      <c r="K397" s="29">
        <f>(I397/درآمدها!$F$12)*100</f>
        <v>0</v>
      </c>
      <c r="M397" s="24">
        <v>0</v>
      </c>
      <c r="O397" s="24">
        <v>0</v>
      </c>
      <c r="Q397" s="24">
        <v>92169000</v>
      </c>
      <c r="S397" s="24">
        <f t="shared" si="13"/>
        <v>92169000</v>
      </c>
      <c r="U397" s="104">
        <f>(S397/درآمدها!$F$12)*100</f>
        <v>9.3900664660386841E-3</v>
      </c>
    </row>
    <row r="398" spans="1:21" ht="18.75" x14ac:dyDescent="0.2">
      <c r="A398" s="18" t="s">
        <v>693</v>
      </c>
      <c r="C398" s="24">
        <v>0</v>
      </c>
      <c r="E398" s="24">
        <v>0</v>
      </c>
      <c r="G398" s="24">
        <v>0</v>
      </c>
      <c r="I398" s="24">
        <f t="shared" si="12"/>
        <v>0</v>
      </c>
      <c r="K398" s="29">
        <f>(I398/درآمدها!$F$12)*100</f>
        <v>0</v>
      </c>
      <c r="M398" s="24">
        <v>0</v>
      </c>
      <c r="O398" s="24">
        <v>0</v>
      </c>
      <c r="Q398" s="24">
        <v>49820000</v>
      </c>
      <c r="S398" s="24">
        <f t="shared" si="13"/>
        <v>49820000</v>
      </c>
      <c r="U398" s="104">
        <f>(S398/درآمدها!$F$12)*100</f>
        <v>5.0756014640285481E-3</v>
      </c>
    </row>
    <row r="399" spans="1:21" ht="18.75" x14ac:dyDescent="0.2">
      <c r="A399" s="18" t="s">
        <v>694</v>
      </c>
      <c r="C399" s="24">
        <v>0</v>
      </c>
      <c r="E399" s="24">
        <v>0</v>
      </c>
      <c r="G399" s="24">
        <v>0</v>
      </c>
      <c r="I399" s="24">
        <f t="shared" si="12"/>
        <v>0</v>
      </c>
      <c r="K399" s="29">
        <f>(I399/درآمدها!$F$12)*100</f>
        <v>0</v>
      </c>
      <c r="M399" s="24">
        <v>0</v>
      </c>
      <c r="O399" s="24">
        <v>0</v>
      </c>
      <c r="Q399" s="24">
        <v>6000000</v>
      </c>
      <c r="S399" s="24">
        <f t="shared" si="13"/>
        <v>6000000</v>
      </c>
      <c r="U399" s="104">
        <f>(S399/درآمدها!$F$12)*100</f>
        <v>6.1127275761082471E-4</v>
      </c>
    </row>
    <row r="400" spans="1:21" ht="18.75" x14ac:dyDescent="0.2">
      <c r="A400" s="18" t="s">
        <v>695</v>
      </c>
      <c r="C400" s="24">
        <v>0</v>
      </c>
      <c r="E400" s="24">
        <v>0</v>
      </c>
      <c r="G400" s="24">
        <v>0</v>
      </c>
      <c r="I400" s="24">
        <f t="shared" si="12"/>
        <v>0</v>
      </c>
      <c r="K400" s="29">
        <f>(I400/درآمدها!$F$12)*100</f>
        <v>0</v>
      </c>
      <c r="M400" s="24">
        <v>0</v>
      </c>
      <c r="O400" s="24">
        <v>0</v>
      </c>
      <c r="Q400" s="24">
        <v>105619000</v>
      </c>
      <c r="S400" s="24">
        <f t="shared" si="13"/>
        <v>105619000</v>
      </c>
      <c r="U400" s="104">
        <f>(S400/درآمدها!$F$12)*100</f>
        <v>1.0760336231016283E-2</v>
      </c>
    </row>
    <row r="401" spans="1:21" ht="18.75" x14ac:dyDescent="0.2">
      <c r="A401" s="18" t="s">
        <v>696</v>
      </c>
      <c r="C401" s="24">
        <v>0</v>
      </c>
      <c r="E401" s="24">
        <v>0</v>
      </c>
      <c r="G401" s="24">
        <v>0</v>
      </c>
      <c r="I401" s="24">
        <f t="shared" si="12"/>
        <v>0</v>
      </c>
      <c r="K401" s="29">
        <f>(I401/درآمدها!$F$12)*100</f>
        <v>0</v>
      </c>
      <c r="M401" s="24">
        <v>0</v>
      </c>
      <c r="O401" s="24">
        <v>0</v>
      </c>
      <c r="Q401" s="24">
        <v>-174274468</v>
      </c>
      <c r="S401" s="24">
        <f t="shared" si="13"/>
        <v>-174274468</v>
      </c>
      <c r="U401" s="104">
        <f>(S401/درآمدها!$F$12)*100</f>
        <v>-1.7754872439253239E-2</v>
      </c>
    </row>
    <row r="402" spans="1:21" ht="18.75" x14ac:dyDescent="0.2">
      <c r="A402" s="18" t="s">
        <v>697</v>
      </c>
      <c r="C402" s="24">
        <v>0</v>
      </c>
      <c r="E402" s="24">
        <v>0</v>
      </c>
      <c r="G402" s="24">
        <v>0</v>
      </c>
      <c r="I402" s="24">
        <f t="shared" si="12"/>
        <v>0</v>
      </c>
      <c r="K402" s="29">
        <f>(I402/درآمدها!$F$12)*100</f>
        <v>0</v>
      </c>
      <c r="M402" s="24">
        <v>0</v>
      </c>
      <c r="O402" s="24">
        <v>0</v>
      </c>
      <c r="Q402" s="24">
        <v>264668426</v>
      </c>
      <c r="S402" s="24">
        <f t="shared" si="13"/>
        <v>264668426</v>
      </c>
      <c r="U402" s="104">
        <f>(S402/درآمدها!$F$12)*100</f>
        <v>2.6964099768922754E-2</v>
      </c>
    </row>
    <row r="403" spans="1:21" ht="18.75" x14ac:dyDescent="0.2">
      <c r="A403" s="18" t="s">
        <v>698</v>
      </c>
      <c r="C403" s="24">
        <v>0</v>
      </c>
      <c r="E403" s="24">
        <v>0</v>
      </c>
      <c r="G403" s="24">
        <v>0</v>
      </c>
      <c r="I403" s="24">
        <f t="shared" si="12"/>
        <v>0</v>
      </c>
      <c r="K403" s="29">
        <f>(I403/درآمدها!$F$12)*100</f>
        <v>0</v>
      </c>
      <c r="M403" s="24">
        <v>0</v>
      </c>
      <c r="O403" s="24">
        <v>0</v>
      </c>
      <c r="Q403" s="24">
        <v>1718098</v>
      </c>
      <c r="S403" s="24">
        <f t="shared" si="13"/>
        <v>1718098</v>
      </c>
      <c r="U403" s="104">
        <f>(S403/درآمدها!$F$12)*100</f>
        <v>1.750377503842738E-4</v>
      </c>
    </row>
    <row r="404" spans="1:21" ht="18.75" x14ac:dyDescent="0.2">
      <c r="A404" s="18" t="s">
        <v>699</v>
      </c>
      <c r="C404" s="24">
        <v>0</v>
      </c>
      <c r="E404" s="24">
        <v>0</v>
      </c>
      <c r="G404" s="24">
        <v>0</v>
      </c>
      <c r="I404" s="24">
        <f t="shared" si="12"/>
        <v>0</v>
      </c>
      <c r="K404" s="29">
        <f>(I404/درآمدها!$F$12)*100</f>
        <v>0</v>
      </c>
      <c r="M404" s="24">
        <v>0</v>
      </c>
      <c r="O404" s="24">
        <v>0</v>
      </c>
      <c r="Q404" s="24">
        <v>146227000</v>
      </c>
      <c r="S404" s="24">
        <f t="shared" si="13"/>
        <v>146227000</v>
      </c>
      <c r="U404" s="104">
        <f>(S404/درآمدها!$F$12)*100</f>
        <v>1.4897430254526346E-2</v>
      </c>
    </row>
    <row r="405" spans="1:21" ht="18.75" x14ac:dyDescent="0.2">
      <c r="A405" s="18" t="s">
        <v>700</v>
      </c>
      <c r="C405" s="24">
        <v>0</v>
      </c>
      <c r="E405" s="24">
        <v>0</v>
      </c>
      <c r="G405" s="24">
        <v>0</v>
      </c>
      <c r="I405" s="24">
        <f t="shared" si="12"/>
        <v>0</v>
      </c>
      <c r="K405" s="29">
        <f>(I405/درآمدها!$F$12)*100</f>
        <v>0</v>
      </c>
      <c r="M405" s="24">
        <v>0</v>
      </c>
      <c r="O405" s="24">
        <v>0</v>
      </c>
      <c r="Q405" s="24">
        <v>407106338</v>
      </c>
      <c r="S405" s="24">
        <f t="shared" si="13"/>
        <v>407106338</v>
      </c>
      <c r="U405" s="104">
        <f>(S405/درآمدها!$F$12)*100</f>
        <v>4.1475502311684086E-2</v>
      </c>
    </row>
    <row r="406" spans="1:21" ht="18.75" x14ac:dyDescent="0.2">
      <c r="A406" s="18" t="s">
        <v>701</v>
      </c>
      <c r="C406" s="24">
        <v>0</v>
      </c>
      <c r="E406" s="24">
        <v>0</v>
      </c>
      <c r="G406" s="24">
        <v>0</v>
      </c>
      <c r="I406" s="24">
        <f t="shared" si="12"/>
        <v>0</v>
      </c>
      <c r="K406" s="29">
        <f>(I406/درآمدها!$F$12)*100</f>
        <v>0</v>
      </c>
      <c r="M406" s="24">
        <v>0</v>
      </c>
      <c r="O406" s="24">
        <v>0</v>
      </c>
      <c r="Q406" s="24">
        <v>-679367825</v>
      </c>
      <c r="S406" s="24">
        <f t="shared" si="13"/>
        <v>-679367825</v>
      </c>
      <c r="U406" s="104">
        <f>(S406/درآمدها!$F$12)*100</f>
        <v>-6.9213173969969705E-2</v>
      </c>
    </row>
    <row r="407" spans="1:21" ht="18.75" x14ac:dyDescent="0.2">
      <c r="A407" s="18" t="s">
        <v>702</v>
      </c>
      <c r="C407" s="24">
        <v>0</v>
      </c>
      <c r="E407" s="24">
        <v>0</v>
      </c>
      <c r="G407" s="24">
        <v>0</v>
      </c>
      <c r="I407" s="24">
        <f t="shared" si="12"/>
        <v>0</v>
      </c>
      <c r="K407" s="29">
        <f>(I407/درآمدها!$F$12)*100</f>
        <v>0</v>
      </c>
      <c r="M407" s="24">
        <v>0</v>
      </c>
      <c r="O407" s="24">
        <v>0</v>
      </c>
      <c r="Q407" s="24">
        <v>-618411160</v>
      </c>
      <c r="S407" s="24">
        <f t="shared" si="13"/>
        <v>-618411160</v>
      </c>
      <c r="U407" s="104">
        <f>(S407/درآمدها!$F$12)*100</f>
        <v>-6.3002982518418169E-2</v>
      </c>
    </row>
    <row r="408" spans="1:21" ht="18.75" x14ac:dyDescent="0.2">
      <c r="A408" s="18" t="s">
        <v>703</v>
      </c>
      <c r="C408" s="24">
        <v>0</v>
      </c>
      <c r="E408" s="24">
        <v>0</v>
      </c>
      <c r="G408" s="24">
        <v>0</v>
      </c>
      <c r="I408" s="24">
        <f t="shared" si="12"/>
        <v>0</v>
      </c>
      <c r="K408" s="29">
        <f>(I408/درآمدها!$F$12)*100</f>
        <v>0</v>
      </c>
      <c r="M408" s="24">
        <v>0</v>
      </c>
      <c r="O408" s="24">
        <v>0</v>
      </c>
      <c r="Q408" s="24">
        <v>-4814840171</v>
      </c>
      <c r="S408" s="24">
        <f t="shared" si="13"/>
        <v>-4814840171</v>
      </c>
      <c r="U408" s="104">
        <f>(S408/درآمدها!$F$12)*100</f>
        <v>-0.49053010479709086</v>
      </c>
    </row>
    <row r="409" spans="1:21" ht="18.75" x14ac:dyDescent="0.2">
      <c r="A409" s="18" t="s">
        <v>704</v>
      </c>
      <c r="C409" s="24">
        <v>0</v>
      </c>
      <c r="E409" s="24">
        <v>0</v>
      </c>
      <c r="G409" s="24">
        <v>0</v>
      </c>
      <c r="I409" s="24">
        <f t="shared" si="12"/>
        <v>0</v>
      </c>
      <c r="K409" s="29">
        <f>(I409/درآمدها!$F$12)*100</f>
        <v>0</v>
      </c>
      <c r="M409" s="24">
        <v>0</v>
      </c>
      <c r="O409" s="24">
        <v>0</v>
      </c>
      <c r="Q409" s="24">
        <v>137308000</v>
      </c>
      <c r="S409" s="24">
        <f t="shared" si="13"/>
        <v>137308000</v>
      </c>
      <c r="U409" s="104">
        <f>(S409/درآمدها!$F$12)*100</f>
        <v>1.3988773300337853E-2</v>
      </c>
    </row>
    <row r="410" spans="1:21" ht="18.75" x14ac:dyDescent="0.2">
      <c r="A410" s="18" t="s">
        <v>705</v>
      </c>
      <c r="C410" s="24">
        <v>0</v>
      </c>
      <c r="E410" s="24">
        <v>0</v>
      </c>
      <c r="G410" s="24">
        <v>0</v>
      </c>
      <c r="I410" s="24">
        <f t="shared" si="12"/>
        <v>0</v>
      </c>
      <c r="K410" s="29">
        <f>(I410/درآمدها!$F$12)*100</f>
        <v>0</v>
      </c>
      <c r="M410" s="24">
        <v>0</v>
      </c>
      <c r="O410" s="24">
        <v>0</v>
      </c>
      <c r="Q410" s="24">
        <v>5625028</v>
      </c>
      <c r="S410" s="24">
        <f t="shared" si="13"/>
        <v>5625028</v>
      </c>
      <c r="U410" s="104">
        <f>(S410/درآمدها!$F$12)*100</f>
        <v>5.7307106286635034E-4</v>
      </c>
    </row>
    <row r="411" spans="1:21" ht="18.75" x14ac:dyDescent="0.2">
      <c r="A411" s="18" t="s">
        <v>706</v>
      </c>
      <c r="C411" s="24">
        <v>0</v>
      </c>
      <c r="E411" s="24">
        <v>0</v>
      </c>
      <c r="G411" s="24">
        <v>0</v>
      </c>
      <c r="I411" s="24">
        <f t="shared" si="12"/>
        <v>0</v>
      </c>
      <c r="K411" s="29">
        <f>(I411/درآمدها!$F$12)*100</f>
        <v>0</v>
      </c>
      <c r="M411" s="24">
        <v>0</v>
      </c>
      <c r="O411" s="24">
        <v>0</v>
      </c>
      <c r="Q411" s="24">
        <v>6435269</v>
      </c>
      <c r="S411" s="24">
        <f t="shared" si="13"/>
        <v>6435269</v>
      </c>
      <c r="U411" s="104">
        <f>(S411/درآمدها!$F$12)*100</f>
        <v>6.5561743793290917E-4</v>
      </c>
    </row>
    <row r="412" spans="1:21" ht="18.75" x14ac:dyDescent="0.2">
      <c r="A412" s="18" t="s">
        <v>707</v>
      </c>
      <c r="C412" s="24">
        <v>0</v>
      </c>
      <c r="E412" s="24">
        <v>0</v>
      </c>
      <c r="G412" s="24">
        <v>0</v>
      </c>
      <c r="I412" s="24">
        <f t="shared" si="12"/>
        <v>0</v>
      </c>
      <c r="K412" s="29">
        <f>(I412/درآمدها!$F$12)*100</f>
        <v>0</v>
      </c>
      <c r="M412" s="24">
        <v>0</v>
      </c>
      <c r="O412" s="24">
        <v>0</v>
      </c>
      <c r="Q412" s="24">
        <v>4601483932</v>
      </c>
      <c r="S412" s="24">
        <f t="shared" si="13"/>
        <v>4601483932</v>
      </c>
      <c r="U412" s="104">
        <f>(S412/درآمدها!$F$12)*100</f>
        <v>0.46879362870259017</v>
      </c>
    </row>
    <row r="413" spans="1:21" ht="18.75" x14ac:dyDescent="0.2">
      <c r="A413" s="18" t="s">
        <v>708</v>
      </c>
      <c r="C413" s="24">
        <v>0</v>
      </c>
      <c r="E413" s="24">
        <v>0</v>
      </c>
      <c r="G413" s="24">
        <v>0</v>
      </c>
      <c r="I413" s="24">
        <f t="shared" si="12"/>
        <v>0</v>
      </c>
      <c r="K413" s="29">
        <f>(I413/درآمدها!$F$12)*100</f>
        <v>0</v>
      </c>
      <c r="M413" s="24">
        <v>0</v>
      </c>
      <c r="O413" s="24">
        <v>0</v>
      </c>
      <c r="Q413" s="24">
        <v>-1329465725</v>
      </c>
      <c r="S413" s="24">
        <f t="shared" si="13"/>
        <v>-1329465725</v>
      </c>
      <c r="U413" s="104">
        <f>(S413/درآمدها!$F$12)*100</f>
        <v>-0.13544436331163742</v>
      </c>
    </row>
    <row r="414" spans="1:21" ht="18.75" x14ac:dyDescent="0.2">
      <c r="A414" s="18" t="s">
        <v>709</v>
      </c>
      <c r="C414" s="24">
        <v>0</v>
      </c>
      <c r="E414" s="24">
        <v>0</v>
      </c>
      <c r="G414" s="24">
        <v>0</v>
      </c>
      <c r="I414" s="24">
        <f t="shared" si="12"/>
        <v>0</v>
      </c>
      <c r="K414" s="29">
        <f>(I414/درآمدها!$F$12)*100</f>
        <v>0</v>
      </c>
      <c r="M414" s="24">
        <v>0</v>
      </c>
      <c r="O414" s="24">
        <v>0</v>
      </c>
      <c r="Q414" s="24">
        <v>1399302112</v>
      </c>
      <c r="S414" s="24">
        <f t="shared" si="13"/>
        <v>1399302112</v>
      </c>
      <c r="U414" s="104">
        <f>(S414/درآمدها!$F$12)*100</f>
        <v>0.14255921012214853</v>
      </c>
    </row>
    <row r="415" spans="1:21" ht="18.75" x14ac:dyDescent="0.2">
      <c r="A415" s="18" t="s">
        <v>710</v>
      </c>
      <c r="C415" s="24">
        <v>0</v>
      </c>
      <c r="E415" s="24">
        <v>0</v>
      </c>
      <c r="G415" s="24">
        <v>0</v>
      </c>
      <c r="I415" s="24">
        <f t="shared" si="12"/>
        <v>0</v>
      </c>
      <c r="K415" s="29">
        <f>(I415/درآمدها!$F$12)*100</f>
        <v>0</v>
      </c>
      <c r="M415" s="24">
        <v>0</v>
      </c>
      <c r="O415" s="24">
        <v>0</v>
      </c>
      <c r="Q415" s="24">
        <v>11475360453</v>
      </c>
      <c r="S415" s="24">
        <f t="shared" si="13"/>
        <v>11475360453</v>
      </c>
      <c r="U415" s="104">
        <f>(S415/درآمدها!$F$12)*100</f>
        <v>1.1690958714472521</v>
      </c>
    </row>
    <row r="416" spans="1:21" ht="18.75" x14ac:dyDescent="0.2">
      <c r="A416" s="18" t="s">
        <v>711</v>
      </c>
      <c r="C416" s="24">
        <v>0</v>
      </c>
      <c r="E416" s="24">
        <v>0</v>
      </c>
      <c r="G416" s="24">
        <v>0</v>
      </c>
      <c r="I416" s="24">
        <f t="shared" si="12"/>
        <v>0</v>
      </c>
      <c r="K416" s="29">
        <f>(I416/درآمدها!$F$12)*100</f>
        <v>0</v>
      </c>
      <c r="M416" s="24">
        <v>0</v>
      </c>
      <c r="O416" s="24">
        <v>0</v>
      </c>
      <c r="Q416" s="24">
        <v>7301136400</v>
      </c>
      <c r="S416" s="24">
        <f t="shared" si="13"/>
        <v>7301136400</v>
      </c>
      <c r="U416" s="104">
        <f>(S416/درآمدها!$F$12)*100</f>
        <v>0.743830963486795</v>
      </c>
    </row>
    <row r="417" spans="1:21" ht="18.75" x14ac:dyDescent="0.2">
      <c r="A417" s="18" t="s">
        <v>712</v>
      </c>
      <c r="C417" s="24">
        <v>0</v>
      </c>
      <c r="E417" s="24">
        <v>0</v>
      </c>
      <c r="G417" s="24">
        <v>0</v>
      </c>
      <c r="I417" s="24">
        <f t="shared" si="12"/>
        <v>0</v>
      </c>
      <c r="K417" s="29">
        <f>(I417/درآمدها!$F$12)*100</f>
        <v>0</v>
      </c>
      <c r="M417" s="24">
        <v>0</v>
      </c>
      <c r="O417" s="24">
        <v>0</v>
      </c>
      <c r="Q417" s="24">
        <v>-3607290</v>
      </c>
      <c r="S417" s="24">
        <f t="shared" si="13"/>
        <v>-3607290</v>
      </c>
      <c r="U417" s="104">
        <f>(S417/درآمدها!$F$12)*100</f>
        <v>-3.6750635096699204E-4</v>
      </c>
    </row>
    <row r="418" spans="1:21" ht="18.75" x14ac:dyDescent="0.2">
      <c r="A418" s="18" t="s">
        <v>713</v>
      </c>
      <c r="C418" s="24">
        <v>0</v>
      </c>
      <c r="E418" s="24">
        <v>0</v>
      </c>
      <c r="G418" s="24">
        <v>0</v>
      </c>
      <c r="I418" s="24">
        <f t="shared" si="12"/>
        <v>0</v>
      </c>
      <c r="K418" s="29">
        <f>(I418/درآمدها!$F$12)*100</f>
        <v>0</v>
      </c>
      <c r="M418" s="24">
        <v>0</v>
      </c>
      <c r="O418" s="24">
        <v>0</v>
      </c>
      <c r="Q418" s="24">
        <v>-98216</v>
      </c>
      <c r="S418" s="24">
        <f t="shared" si="13"/>
        <v>-98216</v>
      </c>
      <c r="U418" s="104">
        <f>(S418/درآمدها!$F$12)*100</f>
        <v>-1.0006127526917461E-5</v>
      </c>
    </row>
    <row r="419" spans="1:21" ht="18.75" x14ac:dyDescent="0.2">
      <c r="A419" s="18" t="s">
        <v>714</v>
      </c>
      <c r="C419" s="24">
        <v>0</v>
      </c>
      <c r="E419" s="24">
        <v>0</v>
      </c>
      <c r="G419" s="24">
        <v>0</v>
      </c>
      <c r="I419" s="24">
        <f t="shared" si="12"/>
        <v>0</v>
      </c>
      <c r="K419" s="29">
        <f>(I419/درآمدها!$F$12)*100</f>
        <v>0</v>
      </c>
      <c r="M419" s="24">
        <v>0</v>
      </c>
      <c r="O419" s="24">
        <v>0</v>
      </c>
      <c r="Q419" s="24">
        <v>-409572289</v>
      </c>
      <c r="S419" s="24">
        <f t="shared" si="13"/>
        <v>-409572289</v>
      </c>
      <c r="U419" s="104">
        <f>(S419/درآمدها!$F$12)*100</f>
        <v>-4.1726730423001276E-2</v>
      </c>
    </row>
    <row r="420" spans="1:21" ht="18.75" x14ac:dyDescent="0.2">
      <c r="A420" s="18" t="s">
        <v>715</v>
      </c>
      <c r="C420" s="24">
        <v>0</v>
      </c>
      <c r="E420" s="24">
        <v>0</v>
      </c>
      <c r="G420" s="24">
        <v>0</v>
      </c>
      <c r="I420" s="24">
        <f t="shared" si="12"/>
        <v>0</v>
      </c>
      <c r="K420" s="29">
        <f>(I420/درآمدها!$F$12)*100</f>
        <v>0</v>
      </c>
      <c r="M420" s="24">
        <v>0</v>
      </c>
      <c r="O420" s="24">
        <v>0</v>
      </c>
      <c r="Q420" s="24">
        <v>45337048909</v>
      </c>
      <c r="S420" s="24">
        <f t="shared" si="13"/>
        <v>45337048909</v>
      </c>
      <c r="U420" s="104">
        <f>(S420/درآمدها!$F$12)*100</f>
        <v>4.618883818090211</v>
      </c>
    </row>
    <row r="421" spans="1:21" ht="18.75" x14ac:dyDescent="0.2">
      <c r="A421" s="18" t="s">
        <v>716</v>
      </c>
      <c r="C421" s="24">
        <v>0</v>
      </c>
      <c r="E421" s="24">
        <v>0</v>
      </c>
      <c r="G421" s="24">
        <v>0</v>
      </c>
      <c r="I421" s="24">
        <f t="shared" si="12"/>
        <v>0</v>
      </c>
      <c r="K421" s="29">
        <f>(I421/درآمدها!$F$12)*100</f>
        <v>0</v>
      </c>
      <c r="M421" s="24">
        <v>0</v>
      </c>
      <c r="O421" s="24">
        <v>0</v>
      </c>
      <c r="Q421" s="24">
        <v>159297623</v>
      </c>
      <c r="S421" s="24">
        <f t="shared" si="13"/>
        <v>159297623</v>
      </c>
      <c r="U421" s="104">
        <f>(S421/درآمدها!$F$12)*100</f>
        <v>1.6229049548676593E-2</v>
      </c>
    </row>
    <row r="422" spans="1:21" ht="18.75" x14ac:dyDescent="0.2">
      <c r="A422" s="18" t="s">
        <v>717</v>
      </c>
      <c r="C422" s="24">
        <v>0</v>
      </c>
      <c r="E422" s="24">
        <v>0</v>
      </c>
      <c r="G422" s="24">
        <v>0</v>
      </c>
      <c r="I422" s="24">
        <f t="shared" si="12"/>
        <v>0</v>
      </c>
      <c r="K422" s="29">
        <f>(I422/درآمدها!$F$12)*100</f>
        <v>0</v>
      </c>
      <c r="M422" s="24">
        <v>0</v>
      </c>
      <c r="O422" s="24">
        <v>0</v>
      </c>
      <c r="Q422" s="24">
        <v>807643812</v>
      </c>
      <c r="S422" s="24">
        <f t="shared" si="13"/>
        <v>807643812</v>
      </c>
      <c r="U422" s="104">
        <f>(S422/درآمدها!$F$12)*100</f>
        <v>8.2281776688093097E-2</v>
      </c>
    </row>
    <row r="423" spans="1:21" ht="18.75" x14ac:dyDescent="0.2">
      <c r="A423" s="18" t="s">
        <v>718</v>
      </c>
      <c r="C423" s="24">
        <v>0</v>
      </c>
      <c r="E423" s="24">
        <v>0</v>
      </c>
      <c r="G423" s="24">
        <v>0</v>
      </c>
      <c r="I423" s="24">
        <f t="shared" si="12"/>
        <v>0</v>
      </c>
      <c r="K423" s="29">
        <f>(I423/درآمدها!$F$12)*100</f>
        <v>0</v>
      </c>
      <c r="M423" s="24">
        <v>0</v>
      </c>
      <c r="O423" s="24">
        <v>0</v>
      </c>
      <c r="Q423" s="24">
        <v>210612759</v>
      </c>
      <c r="S423" s="24">
        <f t="shared" si="13"/>
        <v>210612759</v>
      </c>
      <c r="U423" s="104">
        <f>(S423/درآمدها!$F$12)*100</f>
        <v>2.145697366365901E-2</v>
      </c>
    </row>
    <row r="424" spans="1:21" ht="18.75" x14ac:dyDescent="0.2">
      <c r="A424" s="18" t="s">
        <v>719</v>
      </c>
      <c r="C424" s="24">
        <v>0</v>
      </c>
      <c r="E424" s="24">
        <v>0</v>
      </c>
      <c r="G424" s="24">
        <v>0</v>
      </c>
      <c r="I424" s="24">
        <f t="shared" si="12"/>
        <v>0</v>
      </c>
      <c r="K424" s="29">
        <f>(I424/درآمدها!$F$12)*100</f>
        <v>0</v>
      </c>
      <c r="M424" s="24">
        <v>0</v>
      </c>
      <c r="O424" s="24">
        <v>0</v>
      </c>
      <c r="Q424" s="24">
        <v>21524582</v>
      </c>
      <c r="S424" s="24">
        <f t="shared" si="13"/>
        <v>21524582</v>
      </c>
      <c r="U424" s="104">
        <f>(S424/درآمدها!$F$12)*100</f>
        <v>2.1928984325933869E-3</v>
      </c>
    </row>
    <row r="425" spans="1:21" ht="18.75" x14ac:dyDescent="0.2">
      <c r="A425" s="18" t="s">
        <v>720</v>
      </c>
      <c r="C425" s="24">
        <v>0</v>
      </c>
      <c r="E425" s="24">
        <v>0</v>
      </c>
      <c r="G425" s="24">
        <v>0</v>
      </c>
      <c r="I425" s="24">
        <f t="shared" si="12"/>
        <v>0</v>
      </c>
      <c r="K425" s="29">
        <f>(I425/درآمدها!$F$12)*100</f>
        <v>0</v>
      </c>
      <c r="M425" s="24">
        <v>0</v>
      </c>
      <c r="O425" s="24">
        <v>0</v>
      </c>
      <c r="Q425" s="24">
        <v>4641160816</v>
      </c>
      <c r="S425" s="24">
        <f t="shared" si="13"/>
        <v>4641160816</v>
      </c>
      <c r="U425" s="104">
        <f>(S425/درآمدها!$F$12)*100</f>
        <v>0.47283586175193759</v>
      </c>
    </row>
    <row r="426" spans="1:21" ht="18.75" x14ac:dyDescent="0.2">
      <c r="A426" s="18" t="s">
        <v>721</v>
      </c>
      <c r="C426" s="24">
        <v>0</v>
      </c>
      <c r="E426" s="24">
        <v>0</v>
      </c>
      <c r="G426" s="24">
        <v>0</v>
      </c>
      <c r="I426" s="24">
        <f t="shared" si="12"/>
        <v>0</v>
      </c>
      <c r="K426" s="29">
        <f>(I426/درآمدها!$F$12)*100</f>
        <v>0</v>
      </c>
      <c r="M426" s="24">
        <v>0</v>
      </c>
      <c r="O426" s="24">
        <v>0</v>
      </c>
      <c r="Q426" s="24">
        <v>3810163689</v>
      </c>
      <c r="S426" s="24">
        <f t="shared" si="13"/>
        <v>3810163689</v>
      </c>
      <c r="U426" s="104">
        <f>(S426/درآمدها!$F$12)*100</f>
        <v>0.38817487752061053</v>
      </c>
    </row>
    <row r="427" spans="1:21" ht="18.75" x14ac:dyDescent="0.2">
      <c r="A427" s="18" t="s">
        <v>722</v>
      </c>
      <c r="C427" s="24">
        <v>0</v>
      </c>
      <c r="E427" s="24">
        <v>0</v>
      </c>
      <c r="G427" s="24">
        <v>0</v>
      </c>
      <c r="I427" s="24">
        <f t="shared" si="12"/>
        <v>0</v>
      </c>
      <c r="K427" s="29">
        <f>(I427/درآمدها!$F$12)*100</f>
        <v>0</v>
      </c>
      <c r="M427" s="24">
        <v>0</v>
      </c>
      <c r="O427" s="24">
        <v>0</v>
      </c>
      <c r="Q427" s="24">
        <v>-18954780</v>
      </c>
      <c r="S427" s="24">
        <f t="shared" si="13"/>
        <v>-18954780</v>
      </c>
      <c r="U427" s="104">
        <f>(S427/درآمدها!$F$12)*100</f>
        <v>-1.9310901067510849E-3</v>
      </c>
    </row>
    <row r="428" spans="1:21" ht="18.75" x14ac:dyDescent="0.2">
      <c r="A428" s="18" t="s">
        <v>723</v>
      </c>
      <c r="C428" s="24">
        <v>0</v>
      </c>
      <c r="E428" s="24">
        <v>0</v>
      </c>
      <c r="G428" s="24">
        <v>0</v>
      </c>
      <c r="I428" s="24">
        <f t="shared" si="12"/>
        <v>0</v>
      </c>
      <c r="K428" s="29">
        <f>(I428/درآمدها!$F$12)*100</f>
        <v>0</v>
      </c>
      <c r="M428" s="24">
        <v>0</v>
      </c>
      <c r="O428" s="24">
        <v>0</v>
      </c>
      <c r="Q428" s="24">
        <v>9632054668</v>
      </c>
      <c r="S428" s="24">
        <f t="shared" si="13"/>
        <v>9632054668</v>
      </c>
      <c r="U428" s="104">
        <f>(S428/درآمدها!$F$12)*100</f>
        <v>0.98130210306109611</v>
      </c>
    </row>
    <row r="429" spans="1:21" ht="18.75" x14ac:dyDescent="0.2">
      <c r="A429" s="18" t="s">
        <v>724</v>
      </c>
      <c r="C429" s="24">
        <v>0</v>
      </c>
      <c r="E429" s="24">
        <v>0</v>
      </c>
      <c r="G429" s="24">
        <v>0</v>
      </c>
      <c r="I429" s="24">
        <f t="shared" si="12"/>
        <v>0</v>
      </c>
      <c r="K429" s="29">
        <f>(I429/درآمدها!$F$12)*100</f>
        <v>0</v>
      </c>
      <c r="M429" s="24">
        <v>0</v>
      </c>
      <c r="O429" s="24">
        <v>0</v>
      </c>
      <c r="Q429" s="24">
        <v>11036702923</v>
      </c>
      <c r="S429" s="24">
        <f t="shared" si="13"/>
        <v>11036702923</v>
      </c>
      <c r="U429" s="104">
        <f>(S429/درآمدها!$F$12)*100</f>
        <v>1.1244059717789434</v>
      </c>
    </row>
    <row r="430" spans="1:21" ht="18.75" x14ac:dyDescent="0.2">
      <c r="A430" s="18" t="s">
        <v>725</v>
      </c>
      <c r="C430" s="24">
        <v>0</v>
      </c>
      <c r="E430" s="24">
        <v>0</v>
      </c>
      <c r="G430" s="24">
        <v>0</v>
      </c>
      <c r="I430" s="24">
        <f t="shared" si="12"/>
        <v>0</v>
      </c>
      <c r="K430" s="29">
        <f>(I430/درآمدها!$F$12)*100</f>
        <v>0</v>
      </c>
      <c r="M430" s="24">
        <v>0</v>
      </c>
      <c r="O430" s="24">
        <v>0</v>
      </c>
      <c r="Q430" s="24">
        <v>14483739469</v>
      </c>
      <c r="S430" s="24">
        <f t="shared" si="13"/>
        <v>14483739469</v>
      </c>
      <c r="U430" s="104">
        <f>(S430/درآمدها!$F$12)*100</f>
        <v>1.4755858942887288</v>
      </c>
    </row>
    <row r="431" spans="1:21" ht="18.75" x14ac:dyDescent="0.2">
      <c r="A431" s="18" t="s">
        <v>726</v>
      </c>
      <c r="C431" s="24">
        <v>0</v>
      </c>
      <c r="E431" s="24">
        <v>0</v>
      </c>
      <c r="G431" s="24">
        <v>0</v>
      </c>
      <c r="I431" s="24">
        <f t="shared" si="12"/>
        <v>0</v>
      </c>
      <c r="K431" s="29">
        <f>(I431/درآمدها!$F$12)*100</f>
        <v>0</v>
      </c>
      <c r="M431" s="24">
        <v>0</v>
      </c>
      <c r="O431" s="24">
        <v>0</v>
      </c>
      <c r="Q431" s="24">
        <v>2651720940</v>
      </c>
      <c r="S431" s="24">
        <f t="shared" si="13"/>
        <v>2651720940</v>
      </c>
      <c r="U431" s="104">
        <f>(S431/درآمدها!$F$12)*100</f>
        <v>0.27015412856802806</v>
      </c>
    </row>
    <row r="432" spans="1:21" ht="18.75" x14ac:dyDescent="0.2">
      <c r="A432" s="18" t="s">
        <v>727</v>
      </c>
      <c r="C432" s="24">
        <v>0</v>
      </c>
      <c r="E432" s="24">
        <v>0</v>
      </c>
      <c r="G432" s="24">
        <v>0</v>
      </c>
      <c r="I432" s="24">
        <f t="shared" si="12"/>
        <v>0</v>
      </c>
      <c r="K432" s="29">
        <f>(I432/درآمدها!$F$12)*100</f>
        <v>0</v>
      </c>
      <c r="M432" s="24">
        <v>0</v>
      </c>
      <c r="O432" s="24">
        <v>0</v>
      </c>
      <c r="Q432" s="24">
        <v>187686795</v>
      </c>
      <c r="S432" s="24">
        <f t="shared" si="13"/>
        <v>187686795</v>
      </c>
      <c r="U432" s="104">
        <f>(S432/درآمدها!$F$12)*100</f>
        <v>1.9121304124464594E-2</v>
      </c>
    </row>
    <row r="433" spans="1:21" ht="18.75" x14ac:dyDescent="0.2">
      <c r="A433" s="18" t="s">
        <v>728</v>
      </c>
      <c r="C433" s="24">
        <v>0</v>
      </c>
      <c r="E433" s="24">
        <v>0</v>
      </c>
      <c r="G433" s="24">
        <v>0</v>
      </c>
      <c r="I433" s="24">
        <f t="shared" si="12"/>
        <v>0</v>
      </c>
      <c r="K433" s="29">
        <f>(I433/درآمدها!$F$12)*100</f>
        <v>0</v>
      </c>
      <c r="M433" s="24">
        <v>0</v>
      </c>
      <c r="O433" s="24">
        <v>0</v>
      </c>
      <c r="Q433" s="24">
        <v>-621101</v>
      </c>
      <c r="S433" s="24">
        <f t="shared" si="13"/>
        <v>-621101</v>
      </c>
      <c r="U433" s="104">
        <f>(S433/درآمدها!$F$12)*100</f>
        <v>-6.3277020170806808E-5</v>
      </c>
    </row>
    <row r="434" spans="1:21" ht="18.75" x14ac:dyDescent="0.2">
      <c r="A434" s="18" t="s">
        <v>729</v>
      </c>
      <c r="C434" s="24">
        <v>0</v>
      </c>
      <c r="E434" s="24">
        <v>0</v>
      </c>
      <c r="G434" s="24">
        <v>0</v>
      </c>
      <c r="I434" s="24">
        <f t="shared" si="12"/>
        <v>0</v>
      </c>
      <c r="K434" s="29">
        <f>(I434/درآمدها!$F$12)*100</f>
        <v>0</v>
      </c>
      <c r="M434" s="24">
        <v>0</v>
      </c>
      <c r="O434" s="24">
        <v>0</v>
      </c>
      <c r="Q434" s="24">
        <v>-2117059</v>
      </c>
      <c r="S434" s="24">
        <f t="shared" si="13"/>
        <v>-2117059</v>
      </c>
      <c r="U434" s="104">
        <f>(S434/درآمدها!$F$12)*100</f>
        <v>-2.1568341549246917E-4</v>
      </c>
    </row>
    <row r="435" spans="1:21" ht="18.75" x14ac:dyDescent="0.2">
      <c r="A435" s="18" t="s">
        <v>730</v>
      </c>
      <c r="C435" s="24">
        <v>0</v>
      </c>
      <c r="E435" s="24">
        <v>0</v>
      </c>
      <c r="G435" s="24">
        <v>0</v>
      </c>
      <c r="I435" s="24">
        <f t="shared" si="12"/>
        <v>0</v>
      </c>
      <c r="K435" s="29">
        <f>(I435/درآمدها!$F$12)*100</f>
        <v>0</v>
      </c>
      <c r="M435" s="24">
        <v>0</v>
      </c>
      <c r="O435" s="24">
        <v>0</v>
      </c>
      <c r="Q435" s="24">
        <v>-3510109968</v>
      </c>
      <c r="S435" s="24">
        <f t="shared" si="13"/>
        <v>-3510109968</v>
      </c>
      <c r="U435" s="104">
        <f>(S435/درآمدها!$F$12)*100</f>
        <v>-0.35760576660943399</v>
      </c>
    </row>
    <row r="436" spans="1:21" ht="18.75" x14ac:dyDescent="0.2">
      <c r="A436" s="18" t="s">
        <v>731</v>
      </c>
      <c r="C436" s="24">
        <v>0</v>
      </c>
      <c r="E436" s="24">
        <v>0</v>
      </c>
      <c r="G436" s="24">
        <v>0</v>
      </c>
      <c r="I436" s="24">
        <f t="shared" si="12"/>
        <v>0</v>
      </c>
      <c r="K436" s="29">
        <f>(I436/درآمدها!$F$12)*100</f>
        <v>0</v>
      </c>
      <c r="M436" s="24">
        <v>0</v>
      </c>
      <c r="O436" s="24">
        <v>0</v>
      </c>
      <c r="Q436" s="24">
        <v>5486862</v>
      </c>
      <c r="S436" s="24">
        <f t="shared" si="13"/>
        <v>5486862</v>
      </c>
      <c r="U436" s="104">
        <f>(S436/درآمدها!$F$12)*100</f>
        <v>5.589948775616742E-4</v>
      </c>
    </row>
    <row r="437" spans="1:21" ht="18.75" x14ac:dyDescent="0.2">
      <c r="A437" s="18" t="s">
        <v>732</v>
      </c>
      <c r="C437" s="24">
        <v>0</v>
      </c>
      <c r="E437" s="24">
        <v>0</v>
      </c>
      <c r="G437" s="24">
        <v>0</v>
      </c>
      <c r="I437" s="24">
        <f t="shared" si="12"/>
        <v>0</v>
      </c>
      <c r="K437" s="29">
        <f>(I437/درآمدها!$F$12)*100</f>
        <v>0</v>
      </c>
      <c r="M437" s="24">
        <v>0</v>
      </c>
      <c r="O437" s="24">
        <v>0</v>
      </c>
      <c r="Q437" s="24">
        <v>10350000</v>
      </c>
      <c r="S437" s="24">
        <f t="shared" si="13"/>
        <v>10350000</v>
      </c>
      <c r="U437" s="104">
        <f>(S437/درآمدها!$F$12)*100</f>
        <v>1.0544455068786727E-3</v>
      </c>
    </row>
    <row r="438" spans="1:21" ht="18.75" x14ac:dyDescent="0.2">
      <c r="A438" s="18" t="s">
        <v>733</v>
      </c>
      <c r="C438" s="24">
        <v>0</v>
      </c>
      <c r="E438" s="24">
        <v>0</v>
      </c>
      <c r="G438" s="24">
        <v>0</v>
      </c>
      <c r="I438" s="24">
        <f t="shared" si="12"/>
        <v>0</v>
      </c>
      <c r="K438" s="29">
        <f>(I438/درآمدها!$F$12)*100</f>
        <v>0</v>
      </c>
      <c r="M438" s="24">
        <v>0</v>
      </c>
      <c r="O438" s="24">
        <v>0</v>
      </c>
      <c r="Q438" s="24">
        <v>13914086924</v>
      </c>
      <c r="S438" s="24">
        <f t="shared" si="13"/>
        <v>13914086924</v>
      </c>
      <c r="U438" s="104">
        <f>(S438/درآمدها!$F$12)*100</f>
        <v>1.4175503806116996</v>
      </c>
    </row>
    <row r="439" spans="1:21" ht="18.75" x14ac:dyDescent="0.2">
      <c r="A439" s="18" t="s">
        <v>734</v>
      </c>
      <c r="C439" s="24">
        <v>0</v>
      </c>
      <c r="E439" s="24">
        <v>0</v>
      </c>
      <c r="G439" s="24">
        <v>0</v>
      </c>
      <c r="I439" s="24">
        <f t="shared" si="12"/>
        <v>0</v>
      </c>
      <c r="K439" s="29">
        <f>(I439/درآمدها!$F$12)*100</f>
        <v>0</v>
      </c>
      <c r="M439" s="24">
        <v>0</v>
      </c>
      <c r="O439" s="24">
        <v>0</v>
      </c>
      <c r="Q439" s="24">
        <v>10378052719</v>
      </c>
      <c r="S439" s="24">
        <f t="shared" si="13"/>
        <v>10378052719</v>
      </c>
      <c r="U439" s="104">
        <f>(S439/درآمدها!$F$12)*100</f>
        <v>1.0573034840289413</v>
      </c>
    </row>
    <row r="440" spans="1:21" ht="18.75" x14ac:dyDescent="0.2">
      <c r="A440" s="18" t="s">
        <v>735</v>
      </c>
      <c r="C440" s="24">
        <v>0</v>
      </c>
      <c r="E440" s="24">
        <v>0</v>
      </c>
      <c r="G440" s="24">
        <v>0</v>
      </c>
      <c r="I440" s="24">
        <f t="shared" si="12"/>
        <v>0</v>
      </c>
      <c r="K440" s="29">
        <f>(I440/درآمدها!$F$12)*100</f>
        <v>0</v>
      </c>
      <c r="M440" s="24">
        <v>0</v>
      </c>
      <c r="O440" s="24">
        <v>0</v>
      </c>
      <c r="Q440" s="24">
        <v>237943346</v>
      </c>
      <c r="S440" s="24">
        <f t="shared" si="13"/>
        <v>237943346</v>
      </c>
      <c r="U440" s="104">
        <f>(S440/درآمدها!$F$12)*100</f>
        <v>2.4241380877427769E-2</v>
      </c>
    </row>
    <row r="441" spans="1:21" ht="18.75" x14ac:dyDescent="0.2">
      <c r="A441" s="18" t="s">
        <v>736</v>
      </c>
      <c r="C441" s="24">
        <v>0</v>
      </c>
      <c r="E441" s="24">
        <v>0</v>
      </c>
      <c r="G441" s="24">
        <v>0</v>
      </c>
      <c r="I441" s="24">
        <f t="shared" si="12"/>
        <v>0</v>
      </c>
      <c r="K441" s="29">
        <f>(I441/درآمدها!$F$12)*100</f>
        <v>0</v>
      </c>
      <c r="M441" s="24">
        <v>0</v>
      </c>
      <c r="O441" s="24">
        <v>0</v>
      </c>
      <c r="Q441" s="24">
        <v>80737215</v>
      </c>
      <c r="S441" s="24">
        <f t="shared" si="13"/>
        <v>80737215</v>
      </c>
      <c r="U441" s="104">
        <f>(S441/درآمدها!$F$12)*100</f>
        <v>8.2254100091446736E-3</v>
      </c>
    </row>
    <row r="442" spans="1:21" ht="18.75" x14ac:dyDescent="0.2">
      <c r="A442" s="18" t="s">
        <v>737</v>
      </c>
      <c r="C442" s="24">
        <v>0</v>
      </c>
      <c r="E442" s="24">
        <v>0</v>
      </c>
      <c r="G442" s="24">
        <v>0</v>
      </c>
      <c r="I442" s="24">
        <f t="shared" si="12"/>
        <v>0</v>
      </c>
      <c r="K442" s="29">
        <f>(I442/درآمدها!$F$12)*100</f>
        <v>0</v>
      </c>
      <c r="M442" s="24">
        <v>0</v>
      </c>
      <c r="O442" s="24">
        <v>0</v>
      </c>
      <c r="Q442" s="24">
        <v>-39196988</v>
      </c>
      <c r="S442" s="24">
        <f t="shared" si="13"/>
        <v>-39196988</v>
      </c>
      <c r="U442" s="104">
        <f>(S442/درآمدها!$F$12)*100</f>
        <v>-3.9933418241330683E-3</v>
      </c>
    </row>
    <row r="443" spans="1:21" ht="18.75" x14ac:dyDescent="0.2">
      <c r="A443" s="18" t="s">
        <v>738</v>
      </c>
      <c r="C443" s="24">
        <v>0</v>
      </c>
      <c r="E443" s="24">
        <v>0</v>
      </c>
      <c r="G443" s="24">
        <v>0</v>
      </c>
      <c r="I443" s="24">
        <f t="shared" si="12"/>
        <v>0</v>
      </c>
      <c r="K443" s="29">
        <f>(I443/درآمدها!$F$12)*100</f>
        <v>0</v>
      </c>
      <c r="M443" s="24">
        <v>0</v>
      </c>
      <c r="O443" s="24">
        <v>0</v>
      </c>
      <c r="Q443" s="24">
        <v>10870567</v>
      </c>
      <c r="S443" s="24">
        <f t="shared" si="13"/>
        <v>10870567</v>
      </c>
      <c r="U443" s="104">
        <f>(S443/درآمدها!$F$12)*100</f>
        <v>1.1074802444805386E-3</v>
      </c>
    </row>
    <row r="444" spans="1:21" ht="18.75" x14ac:dyDescent="0.2">
      <c r="A444" s="18" t="s">
        <v>739</v>
      </c>
      <c r="C444" s="24">
        <v>0</v>
      </c>
      <c r="E444" s="24">
        <v>0</v>
      </c>
      <c r="G444" s="24">
        <v>0</v>
      </c>
      <c r="I444" s="24">
        <f t="shared" si="12"/>
        <v>0</v>
      </c>
      <c r="K444" s="29">
        <f>(I444/درآمدها!$F$12)*100</f>
        <v>0</v>
      </c>
      <c r="M444" s="24">
        <v>0</v>
      </c>
      <c r="O444" s="24">
        <v>0</v>
      </c>
      <c r="Q444" s="24">
        <v>1000000</v>
      </c>
      <c r="S444" s="24">
        <f t="shared" si="13"/>
        <v>1000000</v>
      </c>
      <c r="U444" s="104">
        <f>(S444/درآمدها!$F$12)*100</f>
        <v>1.0187879293513747E-4</v>
      </c>
    </row>
    <row r="445" spans="1:21" ht="18.75" x14ac:dyDescent="0.2">
      <c r="A445" s="18" t="s">
        <v>740</v>
      </c>
      <c r="C445" s="24">
        <v>0</v>
      </c>
      <c r="E445" s="24">
        <v>0</v>
      </c>
      <c r="G445" s="24">
        <v>0</v>
      </c>
      <c r="I445" s="24">
        <f t="shared" si="12"/>
        <v>0</v>
      </c>
      <c r="K445" s="29">
        <f>(I445/درآمدها!$F$12)*100</f>
        <v>0</v>
      </c>
      <c r="M445" s="24">
        <v>0</v>
      </c>
      <c r="O445" s="24">
        <v>0</v>
      </c>
      <c r="Q445" s="24">
        <v>-2384181</v>
      </c>
      <c r="S445" s="24">
        <f t="shared" si="13"/>
        <v>-2384181</v>
      </c>
      <c r="U445" s="104">
        <f>(S445/درآمدها!$F$12)*100</f>
        <v>-2.4289748241888896E-4</v>
      </c>
    </row>
    <row r="446" spans="1:21" ht="18.75" x14ac:dyDescent="0.2">
      <c r="A446" s="18" t="s">
        <v>741</v>
      </c>
      <c r="C446" s="24">
        <v>0</v>
      </c>
      <c r="E446" s="24">
        <v>0</v>
      </c>
      <c r="G446" s="24">
        <v>0</v>
      </c>
      <c r="I446" s="24">
        <f t="shared" si="12"/>
        <v>0</v>
      </c>
      <c r="K446" s="29">
        <f>(I446/درآمدها!$F$12)*100</f>
        <v>0</v>
      </c>
      <c r="M446" s="24">
        <v>0</v>
      </c>
      <c r="O446" s="24">
        <v>0</v>
      </c>
      <c r="Q446" s="24">
        <v>578037883</v>
      </c>
      <c r="S446" s="24">
        <f t="shared" si="13"/>
        <v>578037883</v>
      </c>
      <c r="U446" s="104">
        <f>(S446/درآمدها!$F$12)*100</f>
        <v>5.8889801790822212E-2</v>
      </c>
    </row>
    <row r="447" spans="1:21" ht="18.75" x14ac:dyDescent="0.2">
      <c r="A447" s="18" t="s">
        <v>742</v>
      </c>
      <c r="C447" s="24">
        <v>0</v>
      </c>
      <c r="E447" s="24">
        <v>0</v>
      </c>
      <c r="G447" s="24">
        <v>0</v>
      </c>
      <c r="I447" s="24">
        <f t="shared" si="12"/>
        <v>0</v>
      </c>
      <c r="K447" s="29">
        <f>(I447/درآمدها!$F$12)*100</f>
        <v>0</v>
      </c>
      <c r="M447" s="24">
        <v>0</v>
      </c>
      <c r="O447" s="24">
        <v>0</v>
      </c>
      <c r="Q447" s="24">
        <v>693960824</v>
      </c>
      <c r="S447" s="24">
        <f t="shared" si="13"/>
        <v>693960824</v>
      </c>
      <c r="U447" s="104">
        <f>(S447/درآمدها!$F$12)*100</f>
        <v>7.0699891093393363E-2</v>
      </c>
    </row>
    <row r="448" spans="1:21" ht="18.75" x14ac:dyDescent="0.2">
      <c r="A448" s="18" t="s">
        <v>743</v>
      </c>
      <c r="C448" s="24">
        <v>0</v>
      </c>
      <c r="E448" s="24">
        <v>0</v>
      </c>
      <c r="G448" s="24">
        <v>0</v>
      </c>
      <c r="I448" s="24">
        <f t="shared" si="12"/>
        <v>0</v>
      </c>
      <c r="K448" s="29">
        <f>(I448/درآمدها!$F$12)*100</f>
        <v>0</v>
      </c>
      <c r="M448" s="24">
        <v>0</v>
      </c>
      <c r="O448" s="24">
        <v>0</v>
      </c>
      <c r="Q448" s="24">
        <v>-94228959</v>
      </c>
      <c r="S448" s="24">
        <f t="shared" si="13"/>
        <v>-94228959</v>
      </c>
      <c r="U448" s="104">
        <f>(S448/درآمدها!$F$12)*100</f>
        <v>-9.599932602454557E-3</v>
      </c>
    </row>
    <row r="449" spans="1:21" ht="18.75" x14ac:dyDescent="0.2">
      <c r="A449" s="18" t="s">
        <v>744</v>
      </c>
      <c r="C449" s="24">
        <v>0</v>
      </c>
      <c r="E449" s="24">
        <v>0</v>
      </c>
      <c r="G449" s="24">
        <v>0</v>
      </c>
      <c r="I449" s="24">
        <f t="shared" si="12"/>
        <v>0</v>
      </c>
      <c r="K449" s="29">
        <f>(I449/درآمدها!$F$12)*100</f>
        <v>0</v>
      </c>
      <c r="M449" s="24">
        <v>0</v>
      </c>
      <c r="O449" s="24">
        <v>0</v>
      </c>
      <c r="Q449" s="24">
        <v>-45715796</v>
      </c>
      <c r="S449" s="24">
        <f t="shared" si="13"/>
        <v>-45715796</v>
      </c>
      <c r="U449" s="104">
        <f>(S449/درآمدها!$F$12)*100</f>
        <v>-4.6574701145489852E-3</v>
      </c>
    </row>
    <row r="450" spans="1:21" ht="18.75" x14ac:dyDescent="0.2">
      <c r="A450" s="18" t="s">
        <v>745</v>
      </c>
      <c r="C450" s="24">
        <v>0</v>
      </c>
      <c r="E450" s="24">
        <v>0</v>
      </c>
      <c r="G450" s="24">
        <v>0</v>
      </c>
      <c r="I450" s="24">
        <f t="shared" si="12"/>
        <v>0</v>
      </c>
      <c r="K450" s="29">
        <f>(I450/درآمدها!$F$12)*100</f>
        <v>0</v>
      </c>
      <c r="M450" s="24">
        <v>0</v>
      </c>
      <c r="O450" s="24">
        <v>0</v>
      </c>
      <c r="Q450" s="24">
        <v>-153962</v>
      </c>
      <c r="S450" s="24">
        <f t="shared" si="13"/>
        <v>-153962</v>
      </c>
      <c r="U450" s="104">
        <f>(S450/درآمدها!$F$12)*100</f>
        <v>-1.5685462717879634E-5</v>
      </c>
    </row>
    <row r="451" spans="1:21" ht="18.75" x14ac:dyDescent="0.2">
      <c r="A451" s="18" t="s">
        <v>746</v>
      </c>
      <c r="C451" s="24">
        <v>0</v>
      </c>
      <c r="E451" s="24">
        <v>0</v>
      </c>
      <c r="G451" s="24">
        <v>0</v>
      </c>
      <c r="I451" s="24">
        <f t="shared" si="12"/>
        <v>0</v>
      </c>
      <c r="K451" s="29">
        <f>(I451/درآمدها!$F$12)*100</f>
        <v>0</v>
      </c>
      <c r="M451" s="24">
        <v>0</v>
      </c>
      <c r="O451" s="24">
        <v>0</v>
      </c>
      <c r="Q451" s="24">
        <v>-20891247</v>
      </c>
      <c r="S451" s="24">
        <f t="shared" si="13"/>
        <v>-20891247</v>
      </c>
      <c r="U451" s="104">
        <f>(S451/درآمدها!$F$12)*100</f>
        <v>-2.1283750272698119E-3</v>
      </c>
    </row>
    <row r="452" spans="1:21" ht="18.75" x14ac:dyDescent="0.2">
      <c r="A452" s="18" t="s">
        <v>747</v>
      </c>
      <c r="C452" s="24">
        <v>0</v>
      </c>
      <c r="E452" s="24">
        <v>0</v>
      </c>
      <c r="G452" s="24">
        <v>0</v>
      </c>
      <c r="I452" s="24">
        <f t="shared" si="12"/>
        <v>0</v>
      </c>
      <c r="K452" s="29">
        <f>(I452/درآمدها!$F$12)*100</f>
        <v>0</v>
      </c>
      <c r="M452" s="24">
        <v>0</v>
      </c>
      <c r="O452" s="24">
        <v>0</v>
      </c>
      <c r="Q452" s="24">
        <v>669247914</v>
      </c>
      <c r="S452" s="24">
        <f t="shared" si="13"/>
        <v>669247914</v>
      </c>
      <c r="U452" s="104">
        <f>(S452/درآمدها!$F$12)*100</f>
        <v>6.818216965267869E-2</v>
      </c>
    </row>
    <row r="453" spans="1:21" ht="18.75" x14ac:dyDescent="0.2">
      <c r="A453" s="18" t="s">
        <v>748</v>
      </c>
      <c r="C453" s="24">
        <v>0</v>
      </c>
      <c r="E453" s="24">
        <v>0</v>
      </c>
      <c r="G453" s="24">
        <v>0</v>
      </c>
      <c r="I453" s="24">
        <f t="shared" si="12"/>
        <v>0</v>
      </c>
      <c r="K453" s="29">
        <f>(I453/درآمدها!$F$12)*100</f>
        <v>0</v>
      </c>
      <c r="M453" s="24">
        <v>0</v>
      </c>
      <c r="O453" s="24">
        <v>0</v>
      </c>
      <c r="Q453" s="24">
        <v>2439834474</v>
      </c>
      <c r="S453" s="24">
        <f t="shared" si="13"/>
        <v>2439834474</v>
      </c>
      <c r="U453" s="104">
        <f>(S453/درآمدها!$F$12)*100</f>
        <v>0.24856739117265605</v>
      </c>
    </row>
    <row r="454" spans="1:21" ht="18.75" x14ac:dyDescent="0.2">
      <c r="A454" s="18" t="s">
        <v>749</v>
      </c>
      <c r="C454" s="24">
        <v>0</v>
      </c>
      <c r="E454" s="24">
        <v>0</v>
      </c>
      <c r="G454" s="24">
        <v>0</v>
      </c>
      <c r="I454" s="24">
        <f t="shared" si="12"/>
        <v>0</v>
      </c>
      <c r="K454" s="29">
        <f>(I454/درآمدها!$F$12)*100</f>
        <v>0</v>
      </c>
      <c r="M454" s="24">
        <v>0</v>
      </c>
      <c r="O454" s="24">
        <v>0</v>
      </c>
      <c r="Q454" s="24">
        <v>22390776496</v>
      </c>
      <c r="S454" s="24">
        <f t="shared" si="13"/>
        <v>22390776496</v>
      </c>
      <c r="U454" s="104">
        <f>(S454/درآمدها!$F$12)*100</f>
        <v>2.2811452822929268</v>
      </c>
    </row>
    <row r="455" spans="1:21" ht="18.75" x14ac:dyDescent="0.2">
      <c r="A455" s="18" t="s">
        <v>750</v>
      </c>
      <c r="C455" s="24">
        <v>0</v>
      </c>
      <c r="E455" s="24">
        <v>0</v>
      </c>
      <c r="G455" s="24">
        <v>0</v>
      </c>
      <c r="I455" s="24">
        <f t="shared" si="12"/>
        <v>0</v>
      </c>
      <c r="K455" s="29">
        <f>(I455/درآمدها!$F$12)*100</f>
        <v>0</v>
      </c>
      <c r="M455" s="24">
        <v>0</v>
      </c>
      <c r="O455" s="24">
        <v>0</v>
      </c>
      <c r="Q455" s="24">
        <v>16555509658</v>
      </c>
      <c r="S455" s="24">
        <f t="shared" si="13"/>
        <v>16555509658</v>
      </c>
      <c r="U455" s="104">
        <f>(S455/درآمدها!$F$12)*100</f>
        <v>1.6866553403830502</v>
      </c>
    </row>
    <row r="456" spans="1:21" ht="18.75" x14ac:dyDescent="0.2">
      <c r="A456" s="18" t="s">
        <v>751</v>
      </c>
      <c r="C456" s="24">
        <v>0</v>
      </c>
      <c r="E456" s="24">
        <v>0</v>
      </c>
      <c r="G456" s="24">
        <v>0</v>
      </c>
      <c r="I456" s="24">
        <f t="shared" si="12"/>
        <v>0</v>
      </c>
      <c r="K456" s="29">
        <f>(I456/درآمدها!$F$12)*100</f>
        <v>0</v>
      </c>
      <c r="M456" s="24">
        <v>0</v>
      </c>
      <c r="O456" s="24">
        <v>0</v>
      </c>
      <c r="Q456" s="24">
        <v>20194880</v>
      </c>
      <c r="S456" s="24">
        <f t="shared" si="13"/>
        <v>20194880</v>
      </c>
      <c r="U456" s="104">
        <f>(S456/درآمدها!$F$12)*100</f>
        <v>2.0574299978699485E-3</v>
      </c>
    </row>
    <row r="457" spans="1:21" ht="18.75" x14ac:dyDescent="0.2">
      <c r="A457" s="18" t="s">
        <v>752</v>
      </c>
      <c r="C457" s="24">
        <v>0</v>
      </c>
      <c r="E457" s="24">
        <v>0</v>
      </c>
      <c r="G457" s="24">
        <v>0</v>
      </c>
      <c r="I457" s="24">
        <f t="shared" si="12"/>
        <v>0</v>
      </c>
      <c r="K457" s="29">
        <f>(I457/درآمدها!$F$12)*100</f>
        <v>0</v>
      </c>
      <c r="M457" s="24">
        <v>0</v>
      </c>
      <c r="O457" s="24">
        <v>0</v>
      </c>
      <c r="Q457" s="24">
        <v>229223854</v>
      </c>
      <c r="S457" s="24">
        <f t="shared" si="13"/>
        <v>229223854</v>
      </c>
      <c r="U457" s="104">
        <f>(S457/درآمدها!$F$12)*100</f>
        <v>2.3353049557460179E-2</v>
      </c>
    </row>
    <row r="458" spans="1:21" ht="18.75" x14ac:dyDescent="0.2">
      <c r="A458" s="18" t="s">
        <v>753</v>
      </c>
      <c r="C458" s="24">
        <v>0</v>
      </c>
      <c r="E458" s="24">
        <v>0</v>
      </c>
      <c r="G458" s="24">
        <v>0</v>
      </c>
      <c r="I458" s="24">
        <f t="shared" ref="I458:I520" si="14">C458+E458+G458</f>
        <v>0</v>
      </c>
      <c r="K458" s="29">
        <f>(I458/درآمدها!$F$12)*100</f>
        <v>0</v>
      </c>
      <c r="M458" s="24">
        <v>0</v>
      </c>
      <c r="O458" s="24">
        <v>0</v>
      </c>
      <c r="Q458" s="24">
        <v>-5841124526</v>
      </c>
      <c r="S458" s="24">
        <f t="shared" ref="S458:S520" si="15">M458+O458+Q458</f>
        <v>-5841124526</v>
      </c>
      <c r="U458" s="104">
        <f>(S458/درآمدها!$F$12)*100</f>
        <v>-0.59508671609270702</v>
      </c>
    </row>
    <row r="459" spans="1:21" ht="18.75" x14ac:dyDescent="0.2">
      <c r="A459" s="18" t="s">
        <v>754</v>
      </c>
      <c r="C459" s="24">
        <v>0</v>
      </c>
      <c r="E459" s="24">
        <v>0</v>
      </c>
      <c r="G459" s="24">
        <v>0</v>
      </c>
      <c r="I459" s="24">
        <f t="shared" si="14"/>
        <v>0</v>
      </c>
      <c r="K459" s="29">
        <f>(I459/درآمدها!$F$12)*100</f>
        <v>0</v>
      </c>
      <c r="M459" s="24">
        <v>0</v>
      </c>
      <c r="O459" s="24">
        <v>0</v>
      </c>
      <c r="Q459" s="24">
        <v>5723640855</v>
      </c>
      <c r="S459" s="24">
        <f t="shared" si="15"/>
        <v>5723640855</v>
      </c>
      <c r="U459" s="104">
        <f>(S459/درآمدها!$F$12)*100</f>
        <v>0.58311762150163815</v>
      </c>
    </row>
    <row r="460" spans="1:21" ht="18.75" x14ac:dyDescent="0.2">
      <c r="A460" s="18" t="s">
        <v>755</v>
      </c>
      <c r="C460" s="24">
        <v>0</v>
      </c>
      <c r="E460" s="24">
        <v>0</v>
      </c>
      <c r="G460" s="24">
        <v>0</v>
      </c>
      <c r="I460" s="24">
        <f t="shared" si="14"/>
        <v>0</v>
      </c>
      <c r="K460" s="29">
        <f>(I460/درآمدها!$F$12)*100</f>
        <v>0</v>
      </c>
      <c r="M460" s="24">
        <v>0</v>
      </c>
      <c r="O460" s="24">
        <v>0</v>
      </c>
      <c r="Q460" s="24">
        <v>42321000</v>
      </c>
      <c r="S460" s="24">
        <f t="shared" si="15"/>
        <v>42321000</v>
      </c>
      <c r="U460" s="104">
        <f>(S460/درآمدها!$F$12)*100</f>
        <v>4.3116123958079526E-3</v>
      </c>
    </row>
    <row r="461" spans="1:21" ht="18.75" x14ac:dyDescent="0.2">
      <c r="A461" s="18" t="s">
        <v>756</v>
      </c>
      <c r="C461" s="24">
        <v>0</v>
      </c>
      <c r="E461" s="24">
        <v>0</v>
      </c>
      <c r="G461" s="24">
        <v>0</v>
      </c>
      <c r="I461" s="24">
        <f t="shared" si="14"/>
        <v>0</v>
      </c>
      <c r="K461" s="29">
        <f>(I461/درآمدها!$F$12)*100</f>
        <v>0</v>
      </c>
      <c r="M461" s="24">
        <v>0</v>
      </c>
      <c r="O461" s="24">
        <v>0</v>
      </c>
      <c r="Q461" s="24">
        <v>11229706892</v>
      </c>
      <c r="S461" s="24">
        <f t="shared" si="15"/>
        <v>11229706892</v>
      </c>
      <c r="U461" s="104">
        <f>(S461/درآمدها!$F$12)*100</f>
        <v>1.1440689831723541</v>
      </c>
    </row>
    <row r="462" spans="1:21" ht="18.75" x14ac:dyDescent="0.2">
      <c r="A462" s="18" t="s">
        <v>757</v>
      </c>
      <c r="C462" s="24">
        <v>0</v>
      </c>
      <c r="E462" s="24">
        <v>0</v>
      </c>
      <c r="G462" s="24">
        <v>0</v>
      </c>
      <c r="I462" s="24">
        <f t="shared" si="14"/>
        <v>0</v>
      </c>
      <c r="K462" s="29">
        <f>(I462/درآمدها!$F$12)*100</f>
        <v>0</v>
      </c>
      <c r="M462" s="24">
        <v>0</v>
      </c>
      <c r="O462" s="24">
        <v>0</v>
      </c>
      <c r="Q462" s="24">
        <v>3870078259</v>
      </c>
      <c r="S462" s="24">
        <f t="shared" si="15"/>
        <v>3870078259</v>
      </c>
      <c r="U462" s="104">
        <f>(S462/درآمدها!$F$12)*100</f>
        <v>0.3942789015914383</v>
      </c>
    </row>
    <row r="463" spans="1:21" ht="18.75" x14ac:dyDescent="0.2">
      <c r="A463" s="18" t="s">
        <v>758</v>
      </c>
      <c r="C463" s="24">
        <v>0</v>
      </c>
      <c r="E463" s="24">
        <v>0</v>
      </c>
      <c r="G463" s="24">
        <v>0</v>
      </c>
      <c r="I463" s="24">
        <f t="shared" si="14"/>
        <v>0</v>
      </c>
      <c r="K463" s="29">
        <f>(I463/درآمدها!$F$12)*100</f>
        <v>0</v>
      </c>
      <c r="M463" s="24">
        <v>0</v>
      </c>
      <c r="O463" s="24">
        <v>0</v>
      </c>
      <c r="Q463" s="24">
        <v>357233</v>
      </c>
      <c r="S463" s="24">
        <f t="shared" si="15"/>
        <v>357233</v>
      </c>
      <c r="U463" s="104">
        <f>(S463/درآمدها!$F$12)*100</f>
        <v>3.6394466836597961E-5</v>
      </c>
    </row>
    <row r="464" spans="1:21" ht="18.75" x14ac:dyDescent="0.2">
      <c r="A464" s="18" t="s">
        <v>759</v>
      </c>
      <c r="C464" s="24">
        <v>0</v>
      </c>
      <c r="E464" s="24">
        <v>0</v>
      </c>
      <c r="G464" s="24">
        <v>0</v>
      </c>
      <c r="I464" s="24">
        <f t="shared" si="14"/>
        <v>0</v>
      </c>
      <c r="K464" s="29">
        <f>(I464/درآمدها!$F$12)*100</f>
        <v>0</v>
      </c>
      <c r="M464" s="24">
        <v>0</v>
      </c>
      <c r="O464" s="24">
        <v>0</v>
      </c>
      <c r="Q464" s="24">
        <v>-70431</v>
      </c>
      <c r="S464" s="24">
        <f t="shared" si="15"/>
        <v>-70431</v>
      </c>
      <c r="U464" s="104">
        <f>(S464/درآمدها!$F$12)*100</f>
        <v>-7.1754252652146665E-6</v>
      </c>
    </row>
    <row r="465" spans="1:21" ht="18.75" x14ac:dyDescent="0.2">
      <c r="A465" s="18" t="s">
        <v>760</v>
      </c>
      <c r="C465" s="24">
        <v>0</v>
      </c>
      <c r="E465" s="24">
        <v>0</v>
      </c>
      <c r="G465" s="24">
        <v>0</v>
      </c>
      <c r="I465" s="24">
        <f t="shared" si="14"/>
        <v>0</v>
      </c>
      <c r="K465" s="29">
        <f>(I465/درآمدها!$F$12)*100</f>
        <v>0</v>
      </c>
      <c r="M465" s="24">
        <v>0</v>
      </c>
      <c r="O465" s="24">
        <v>0</v>
      </c>
      <c r="Q465" s="24">
        <v>357233</v>
      </c>
      <c r="S465" s="24">
        <f t="shared" si="15"/>
        <v>357233</v>
      </c>
      <c r="U465" s="104">
        <f>(S465/درآمدها!$F$12)*100</f>
        <v>3.6394466836597961E-5</v>
      </c>
    </row>
    <row r="466" spans="1:21" ht="18.75" x14ac:dyDescent="0.2">
      <c r="A466" s="18" t="s">
        <v>761</v>
      </c>
      <c r="C466" s="24">
        <v>0</v>
      </c>
      <c r="E466" s="24">
        <v>0</v>
      </c>
      <c r="G466" s="24">
        <v>0</v>
      </c>
      <c r="I466" s="24">
        <f t="shared" si="14"/>
        <v>0</v>
      </c>
      <c r="K466" s="29">
        <f>(I466/درآمدها!$F$12)*100</f>
        <v>0</v>
      </c>
      <c r="M466" s="24">
        <v>0</v>
      </c>
      <c r="O466" s="24">
        <v>0</v>
      </c>
      <c r="Q466" s="24">
        <v>8478811</v>
      </c>
      <c r="S466" s="24">
        <f t="shared" si="15"/>
        <v>8478811</v>
      </c>
      <c r="U466" s="104">
        <f>(S466/درآمدها!$F$12)*100</f>
        <v>8.6381103020516576E-4</v>
      </c>
    </row>
    <row r="467" spans="1:21" ht="18.75" x14ac:dyDescent="0.2">
      <c r="A467" s="18" t="s">
        <v>762</v>
      </c>
      <c r="C467" s="24">
        <v>0</v>
      </c>
      <c r="E467" s="24">
        <v>0</v>
      </c>
      <c r="G467" s="24">
        <v>0</v>
      </c>
      <c r="I467" s="24">
        <f t="shared" si="14"/>
        <v>0</v>
      </c>
      <c r="K467" s="29">
        <f>(I467/درآمدها!$F$12)*100</f>
        <v>0</v>
      </c>
      <c r="M467" s="24">
        <v>0</v>
      </c>
      <c r="O467" s="24">
        <v>0</v>
      </c>
      <c r="Q467" s="24">
        <v>-12846853812</v>
      </c>
      <c r="S467" s="24">
        <f t="shared" si="15"/>
        <v>-12846853812</v>
      </c>
      <c r="U467" s="104">
        <f>(S467/درآمدها!$F$12)*100</f>
        <v>-1.3088219593807293</v>
      </c>
    </row>
    <row r="468" spans="1:21" ht="18.75" x14ac:dyDescent="0.2">
      <c r="A468" s="18" t="s">
        <v>763</v>
      </c>
      <c r="C468" s="24">
        <v>0</v>
      </c>
      <c r="E468" s="24">
        <v>0</v>
      </c>
      <c r="G468" s="24">
        <v>0</v>
      </c>
      <c r="I468" s="24">
        <f t="shared" si="14"/>
        <v>0</v>
      </c>
      <c r="K468" s="29">
        <f>(I468/درآمدها!$F$12)*100</f>
        <v>0</v>
      </c>
      <c r="M468" s="24">
        <v>0</v>
      </c>
      <c r="O468" s="24">
        <v>0</v>
      </c>
      <c r="Q468" s="24">
        <v>4673488897</v>
      </c>
      <c r="S468" s="24">
        <f t="shared" si="15"/>
        <v>4673488897</v>
      </c>
      <c r="U468" s="104">
        <f>(S468/درآمدها!$F$12)*100</f>
        <v>0.47612940762212697</v>
      </c>
    </row>
    <row r="469" spans="1:21" ht="18.75" x14ac:dyDescent="0.2">
      <c r="A469" s="18" t="s">
        <v>764</v>
      </c>
      <c r="C469" s="24">
        <v>0</v>
      </c>
      <c r="E469" s="24">
        <v>0</v>
      </c>
      <c r="G469" s="24">
        <v>0</v>
      </c>
      <c r="I469" s="24">
        <f t="shared" si="14"/>
        <v>0</v>
      </c>
      <c r="K469" s="29">
        <f>(I469/درآمدها!$F$12)*100</f>
        <v>0</v>
      </c>
      <c r="M469" s="24">
        <v>0</v>
      </c>
      <c r="O469" s="24">
        <v>0</v>
      </c>
      <c r="Q469" s="24">
        <v>2141071056</v>
      </c>
      <c r="S469" s="24">
        <f t="shared" si="15"/>
        <v>2141071056</v>
      </c>
      <c r="U469" s="104">
        <f>(S469/درآمدها!$F$12)*100</f>
        <v>0.21812973477364009</v>
      </c>
    </row>
    <row r="470" spans="1:21" ht="18.75" x14ac:dyDescent="0.2">
      <c r="A470" s="18" t="s">
        <v>765</v>
      </c>
      <c r="C470" s="24">
        <v>0</v>
      </c>
      <c r="E470" s="24">
        <v>0</v>
      </c>
      <c r="G470" s="24">
        <v>0</v>
      </c>
      <c r="I470" s="24">
        <f t="shared" si="14"/>
        <v>0</v>
      </c>
      <c r="K470" s="29">
        <f>(I470/درآمدها!$F$12)*100</f>
        <v>0</v>
      </c>
      <c r="M470" s="24">
        <v>0</v>
      </c>
      <c r="O470" s="24">
        <v>0</v>
      </c>
      <c r="Q470" s="24">
        <v>-3532236147</v>
      </c>
      <c r="S470" s="24">
        <f t="shared" si="15"/>
        <v>-3532236147</v>
      </c>
      <c r="U470" s="104">
        <f>(S470/درآمدها!$F$12)*100</f>
        <v>-0.35985995501822077</v>
      </c>
    </row>
    <row r="471" spans="1:21" ht="18.75" x14ac:dyDescent="0.2">
      <c r="A471" s="18" t="s">
        <v>766</v>
      </c>
      <c r="C471" s="24">
        <v>0</v>
      </c>
      <c r="E471" s="24">
        <v>0</v>
      </c>
      <c r="G471" s="24">
        <v>0</v>
      </c>
      <c r="I471" s="24">
        <f t="shared" si="14"/>
        <v>0</v>
      </c>
      <c r="K471" s="29">
        <f>(I471/درآمدها!$F$12)*100</f>
        <v>0</v>
      </c>
      <c r="M471" s="24">
        <v>0</v>
      </c>
      <c r="O471" s="24">
        <v>0</v>
      </c>
      <c r="Q471" s="24">
        <v>522833638</v>
      </c>
      <c r="S471" s="24">
        <f t="shared" si="15"/>
        <v>522833638</v>
      </c>
      <c r="U471" s="104">
        <f>(S471/درآمدها!$F$12)*100</f>
        <v>5.3265659945326616E-2</v>
      </c>
    </row>
    <row r="472" spans="1:21" ht="18.75" x14ac:dyDescent="0.2">
      <c r="A472" s="18" t="s">
        <v>767</v>
      </c>
      <c r="C472" s="24">
        <v>0</v>
      </c>
      <c r="E472" s="24">
        <v>0</v>
      </c>
      <c r="G472" s="24">
        <v>0</v>
      </c>
      <c r="I472" s="24">
        <f t="shared" si="14"/>
        <v>0</v>
      </c>
      <c r="K472" s="29">
        <f>(I472/درآمدها!$F$12)*100</f>
        <v>0</v>
      </c>
      <c r="M472" s="24">
        <v>0</v>
      </c>
      <c r="O472" s="24">
        <v>0</v>
      </c>
      <c r="Q472" s="24">
        <v>65594000</v>
      </c>
      <c r="S472" s="24">
        <f t="shared" si="15"/>
        <v>65594000</v>
      </c>
      <c r="U472" s="104">
        <f>(S472/درآمدها!$F$12)*100</f>
        <v>6.6826375437874065E-3</v>
      </c>
    </row>
    <row r="473" spans="1:21" ht="18.75" x14ac:dyDescent="0.2">
      <c r="A473" s="18" t="s">
        <v>768</v>
      </c>
      <c r="C473" s="24">
        <v>0</v>
      </c>
      <c r="E473" s="24">
        <v>0</v>
      </c>
      <c r="G473" s="24">
        <v>0</v>
      </c>
      <c r="I473" s="24">
        <f t="shared" si="14"/>
        <v>0</v>
      </c>
      <c r="K473" s="29">
        <f>(I473/درآمدها!$F$12)*100</f>
        <v>0</v>
      </c>
      <c r="M473" s="24">
        <v>0</v>
      </c>
      <c r="O473" s="24">
        <v>0</v>
      </c>
      <c r="Q473" s="24">
        <v>1084222</v>
      </c>
      <c r="S473" s="24">
        <f t="shared" si="15"/>
        <v>1084222</v>
      </c>
      <c r="U473" s="104">
        <f>(S473/درآمدها!$F$12)*100</f>
        <v>1.1045922863372061E-4</v>
      </c>
    </row>
    <row r="474" spans="1:21" ht="18.75" x14ac:dyDescent="0.2">
      <c r="A474" s="18" t="s">
        <v>769</v>
      </c>
      <c r="C474" s="24">
        <v>0</v>
      </c>
      <c r="E474" s="24">
        <v>0</v>
      </c>
      <c r="G474" s="24">
        <v>0</v>
      </c>
      <c r="I474" s="24">
        <f t="shared" si="14"/>
        <v>0</v>
      </c>
      <c r="K474" s="29">
        <f>(I474/درآمدها!$F$12)*100</f>
        <v>0</v>
      </c>
      <c r="M474" s="24">
        <v>0</v>
      </c>
      <c r="O474" s="24">
        <v>0</v>
      </c>
      <c r="Q474" s="24">
        <v>-478944</v>
      </c>
      <c r="S474" s="24">
        <f t="shared" si="15"/>
        <v>-478944</v>
      </c>
      <c r="U474" s="104">
        <f>(S474/درآمدها!$F$12)*100</f>
        <v>-4.8794236603526479E-5</v>
      </c>
    </row>
    <row r="475" spans="1:21" ht="18.75" x14ac:dyDescent="0.2">
      <c r="A475" s="18" t="s">
        <v>770</v>
      </c>
      <c r="C475" s="24">
        <v>0</v>
      </c>
      <c r="E475" s="24">
        <v>0</v>
      </c>
      <c r="G475" s="24">
        <v>0</v>
      </c>
      <c r="I475" s="24">
        <f t="shared" si="14"/>
        <v>0</v>
      </c>
      <c r="K475" s="29">
        <f>(I475/درآمدها!$F$12)*100</f>
        <v>0</v>
      </c>
      <c r="M475" s="24">
        <v>0</v>
      </c>
      <c r="O475" s="24">
        <v>0</v>
      </c>
      <c r="Q475" s="24">
        <v>32010000</v>
      </c>
      <c r="S475" s="24">
        <f t="shared" si="15"/>
        <v>32010000</v>
      </c>
      <c r="U475" s="104">
        <f>(S475/درآمدها!$F$12)*100</f>
        <v>3.2611401618537501E-3</v>
      </c>
    </row>
    <row r="476" spans="1:21" ht="18.75" x14ac:dyDescent="0.2">
      <c r="A476" s="18" t="s">
        <v>771</v>
      </c>
      <c r="C476" s="24">
        <v>0</v>
      </c>
      <c r="E476" s="24">
        <v>0</v>
      </c>
      <c r="G476" s="24">
        <v>0</v>
      </c>
      <c r="I476" s="24">
        <f t="shared" si="14"/>
        <v>0</v>
      </c>
      <c r="K476" s="29">
        <f>(I476/درآمدها!$F$12)*100</f>
        <v>0</v>
      </c>
      <c r="M476" s="24">
        <v>0</v>
      </c>
      <c r="O476" s="24">
        <v>0</v>
      </c>
      <c r="Q476" s="24">
        <v>-68022290</v>
      </c>
      <c r="S476" s="24">
        <f t="shared" si="15"/>
        <v>-68022290</v>
      </c>
      <c r="U476" s="104">
        <f>(S476/درآمدها!$F$12)*100</f>
        <v>-6.9300287978838714E-3</v>
      </c>
    </row>
    <row r="477" spans="1:21" ht="18.75" x14ac:dyDescent="0.2">
      <c r="A477" s="18" t="s">
        <v>772</v>
      </c>
      <c r="C477" s="24">
        <v>0</v>
      </c>
      <c r="E477" s="24">
        <v>0</v>
      </c>
      <c r="G477" s="24">
        <v>0</v>
      </c>
      <c r="I477" s="24">
        <f t="shared" si="14"/>
        <v>0</v>
      </c>
      <c r="K477" s="29">
        <f>(I477/درآمدها!$F$12)*100</f>
        <v>0</v>
      </c>
      <c r="M477" s="24">
        <v>0</v>
      </c>
      <c r="O477" s="24">
        <v>0</v>
      </c>
      <c r="Q477" s="24">
        <v>-4693604898</v>
      </c>
      <c r="S477" s="24">
        <f t="shared" si="15"/>
        <v>-4693604898</v>
      </c>
      <c r="U477" s="104">
        <f>(S477/درآمدها!$F$12)*100</f>
        <v>-0.47817880152268893</v>
      </c>
    </row>
    <row r="478" spans="1:21" ht="18.75" x14ac:dyDescent="0.2">
      <c r="A478" s="18" t="s">
        <v>773</v>
      </c>
      <c r="C478" s="24">
        <v>0</v>
      </c>
      <c r="E478" s="24">
        <v>0</v>
      </c>
      <c r="G478" s="24">
        <v>0</v>
      </c>
      <c r="I478" s="24">
        <f t="shared" si="14"/>
        <v>0</v>
      </c>
      <c r="K478" s="29">
        <f>(I478/درآمدها!$F$12)*100</f>
        <v>0</v>
      </c>
      <c r="M478" s="24">
        <v>0</v>
      </c>
      <c r="O478" s="24">
        <v>0</v>
      </c>
      <c r="Q478" s="24">
        <v>-501061632</v>
      </c>
      <c r="S478" s="24">
        <f t="shared" si="15"/>
        <v>-501061632</v>
      </c>
      <c r="U478" s="104">
        <f>(S478/درآمدها!$F$12)*100</f>
        <v>-5.1047554254270044E-2</v>
      </c>
    </row>
    <row r="479" spans="1:21" ht="18.75" x14ac:dyDescent="0.2">
      <c r="A479" s="18" t="s">
        <v>774</v>
      </c>
      <c r="C479" s="24">
        <v>0</v>
      </c>
      <c r="E479" s="24">
        <v>0</v>
      </c>
      <c r="G479" s="24">
        <v>0</v>
      </c>
      <c r="I479" s="24">
        <f t="shared" si="14"/>
        <v>0</v>
      </c>
      <c r="K479" s="29">
        <f>(I479/درآمدها!$F$12)*100</f>
        <v>0</v>
      </c>
      <c r="M479" s="24">
        <v>0</v>
      </c>
      <c r="O479" s="24">
        <v>0</v>
      </c>
      <c r="Q479" s="24">
        <v>9505565432</v>
      </c>
      <c r="S479" s="24">
        <f t="shared" si="15"/>
        <v>9505565432</v>
      </c>
      <c r="U479" s="104">
        <f>(S479/درآمدها!$F$12)*100</f>
        <v>0.9684155323781285</v>
      </c>
    </row>
    <row r="480" spans="1:21" ht="18.75" x14ac:dyDescent="0.2">
      <c r="A480" s="18" t="s">
        <v>80</v>
      </c>
      <c r="C480" s="24">
        <v>0</v>
      </c>
      <c r="E480" s="24">
        <v>0</v>
      </c>
      <c r="G480" s="24">
        <v>8325190</v>
      </c>
      <c r="I480" s="24">
        <f t="shared" si="14"/>
        <v>8325190</v>
      </c>
      <c r="K480" s="29">
        <f>(I480/درآمدها!$F$12)*100</f>
        <v>8.4816030815567712E-4</v>
      </c>
      <c r="M480" s="24">
        <v>0</v>
      </c>
      <c r="O480" s="24">
        <v>0</v>
      </c>
      <c r="Q480" s="24">
        <v>725743247</v>
      </c>
      <c r="S480" s="24">
        <f t="shared" si="15"/>
        <v>725743247</v>
      </c>
      <c r="U480" s="104">
        <f>(S480/درآمدها!$F$12)*100</f>
        <v>7.3937845985187323E-2</v>
      </c>
    </row>
    <row r="481" spans="1:21" ht="18.75" x14ac:dyDescent="0.2">
      <c r="A481" s="18" t="s">
        <v>81</v>
      </c>
      <c r="C481" s="24">
        <v>0</v>
      </c>
      <c r="E481" s="24">
        <v>0</v>
      </c>
      <c r="G481" s="24">
        <v>42852374</v>
      </c>
      <c r="I481" s="24">
        <f t="shared" si="14"/>
        <v>42852374</v>
      </c>
      <c r="K481" s="29">
        <f>(I481/درآمدها!$F$12)*100</f>
        <v>4.3657481375250677E-3</v>
      </c>
      <c r="M481" s="24">
        <v>0</v>
      </c>
      <c r="O481" s="24">
        <v>0</v>
      </c>
      <c r="Q481" s="24">
        <v>42852374</v>
      </c>
      <c r="S481" s="24">
        <f t="shared" si="15"/>
        <v>42852374</v>
      </c>
      <c r="U481" s="104">
        <f>(S481/درآمدها!$F$12)*100</f>
        <v>4.3657481375250677E-3</v>
      </c>
    </row>
    <row r="482" spans="1:21" ht="18.75" x14ac:dyDescent="0.2">
      <c r="A482" s="18" t="s">
        <v>775</v>
      </c>
      <c r="C482" s="24">
        <v>0</v>
      </c>
      <c r="E482" s="24">
        <v>0</v>
      </c>
      <c r="G482" s="24">
        <v>0</v>
      </c>
      <c r="I482" s="24">
        <f t="shared" si="14"/>
        <v>0</v>
      </c>
      <c r="K482" s="29">
        <f>(I482/درآمدها!$F$12)*100</f>
        <v>0</v>
      </c>
      <c r="M482" s="24">
        <v>0</v>
      </c>
      <c r="O482" s="24">
        <v>0</v>
      </c>
      <c r="Q482" s="24">
        <v>1477027408</v>
      </c>
      <c r="S482" s="24">
        <f t="shared" si="15"/>
        <v>1477027408</v>
      </c>
      <c r="U482" s="104">
        <f>(S482/درآمدها!$F$12)*100</f>
        <v>0.15047776945915481</v>
      </c>
    </row>
    <row r="483" spans="1:21" ht="18.75" x14ac:dyDescent="0.2">
      <c r="A483" s="18" t="s">
        <v>776</v>
      </c>
      <c r="C483" s="24">
        <v>0</v>
      </c>
      <c r="E483" s="24">
        <v>0</v>
      </c>
      <c r="G483" s="24">
        <v>0</v>
      </c>
      <c r="I483" s="24">
        <f t="shared" si="14"/>
        <v>0</v>
      </c>
      <c r="K483" s="29">
        <f>(I483/درآمدها!$F$12)*100</f>
        <v>0</v>
      </c>
      <c r="M483" s="24">
        <v>0</v>
      </c>
      <c r="O483" s="24">
        <v>0</v>
      </c>
      <c r="Q483" s="24">
        <v>517518000</v>
      </c>
      <c r="S483" s="24">
        <f t="shared" si="15"/>
        <v>517518000</v>
      </c>
      <c r="U483" s="104">
        <f>(S483/درآمدها!$F$12)*100</f>
        <v>5.2724109162206469E-2</v>
      </c>
    </row>
    <row r="484" spans="1:21" ht="18.75" x14ac:dyDescent="0.2">
      <c r="A484" s="18" t="s">
        <v>777</v>
      </c>
      <c r="C484" s="24">
        <v>0</v>
      </c>
      <c r="E484" s="24">
        <v>0</v>
      </c>
      <c r="G484" s="24">
        <v>0</v>
      </c>
      <c r="I484" s="24">
        <f t="shared" si="14"/>
        <v>0</v>
      </c>
      <c r="K484" s="29">
        <f>(I484/درآمدها!$F$12)*100</f>
        <v>0</v>
      </c>
      <c r="M484" s="24">
        <v>0</v>
      </c>
      <c r="O484" s="24">
        <v>0</v>
      </c>
      <c r="Q484" s="24">
        <v>30000</v>
      </c>
      <c r="S484" s="24">
        <f t="shared" si="15"/>
        <v>30000</v>
      </c>
      <c r="U484" s="104">
        <f>(S484/درآمدها!$F$12)*100</f>
        <v>3.0563637880541241E-6</v>
      </c>
    </row>
    <row r="485" spans="1:21" ht="18.75" x14ac:dyDescent="0.2">
      <c r="A485" s="18" t="s">
        <v>778</v>
      </c>
      <c r="C485" s="24">
        <v>0</v>
      </c>
      <c r="E485" s="24">
        <v>0</v>
      </c>
      <c r="G485" s="24">
        <v>0</v>
      </c>
      <c r="I485" s="24">
        <f t="shared" si="14"/>
        <v>0</v>
      </c>
      <c r="K485" s="29">
        <f>(I485/درآمدها!$F$12)*100</f>
        <v>0</v>
      </c>
      <c r="M485" s="24">
        <v>0</v>
      </c>
      <c r="O485" s="24">
        <v>0</v>
      </c>
      <c r="Q485" s="24">
        <v>11449935</v>
      </c>
      <c r="S485" s="24">
        <f t="shared" si="15"/>
        <v>11449935</v>
      </c>
      <c r="U485" s="104">
        <f>(S485/درآمدها!$F$12)*100</f>
        <v>1.1665055569857832E-3</v>
      </c>
    </row>
    <row r="486" spans="1:21" ht="18.75" x14ac:dyDescent="0.2">
      <c r="A486" s="18" t="s">
        <v>779</v>
      </c>
      <c r="C486" s="24">
        <v>0</v>
      </c>
      <c r="E486" s="24">
        <v>0</v>
      </c>
      <c r="G486" s="24">
        <v>0</v>
      </c>
      <c r="I486" s="24">
        <f t="shared" si="14"/>
        <v>0</v>
      </c>
      <c r="K486" s="29">
        <f>(I486/درآمدها!$F$12)*100</f>
        <v>0</v>
      </c>
      <c r="M486" s="24">
        <v>0</v>
      </c>
      <c r="O486" s="24">
        <v>0</v>
      </c>
      <c r="Q486" s="24">
        <v>1410992727</v>
      </c>
      <c r="S486" s="24">
        <f t="shared" si="15"/>
        <v>1410992727</v>
      </c>
      <c r="U486" s="104">
        <f>(S486/درآمدها!$F$12)*100</f>
        <v>0.14375023586701796</v>
      </c>
    </row>
    <row r="487" spans="1:21" ht="18.75" x14ac:dyDescent="0.2">
      <c r="A487" s="18" t="s">
        <v>780</v>
      </c>
      <c r="C487" s="24">
        <v>0</v>
      </c>
      <c r="E487" s="24">
        <v>0</v>
      </c>
      <c r="G487" s="24">
        <v>0</v>
      </c>
      <c r="I487" s="24">
        <f t="shared" si="14"/>
        <v>0</v>
      </c>
      <c r="K487" s="29">
        <f>(I487/درآمدها!$F$12)*100</f>
        <v>0</v>
      </c>
      <c r="M487" s="24">
        <v>0</v>
      </c>
      <c r="O487" s="24">
        <v>0</v>
      </c>
      <c r="Q487" s="24">
        <v>-878516</v>
      </c>
      <c r="S487" s="24">
        <f t="shared" si="15"/>
        <v>-878516</v>
      </c>
      <c r="U487" s="104">
        <f>(S487/درآمدها!$F$12)*100</f>
        <v>-8.9502149654205218E-5</v>
      </c>
    </row>
    <row r="488" spans="1:21" ht="18.75" x14ac:dyDescent="0.2">
      <c r="A488" s="18" t="s">
        <v>781</v>
      </c>
      <c r="C488" s="24">
        <v>0</v>
      </c>
      <c r="E488" s="24">
        <v>0</v>
      </c>
      <c r="G488" s="24">
        <v>0</v>
      </c>
      <c r="I488" s="24">
        <f t="shared" si="14"/>
        <v>0</v>
      </c>
      <c r="K488" s="29">
        <f>(I488/درآمدها!$F$12)*100</f>
        <v>0</v>
      </c>
      <c r="M488" s="24">
        <v>0</v>
      </c>
      <c r="O488" s="24">
        <v>0</v>
      </c>
      <c r="Q488" s="24">
        <v>-6085983</v>
      </c>
      <c r="S488" s="24">
        <f t="shared" si="15"/>
        <v>-6085983</v>
      </c>
      <c r="U488" s="104">
        <f>(S488/درآمدها!$F$12)*100</f>
        <v>-6.2003260186376669E-4</v>
      </c>
    </row>
    <row r="489" spans="1:21" ht="18.75" x14ac:dyDescent="0.2">
      <c r="A489" s="18" t="s">
        <v>782</v>
      </c>
      <c r="C489" s="24">
        <v>0</v>
      </c>
      <c r="E489" s="24">
        <v>0</v>
      </c>
      <c r="G489" s="24">
        <v>0</v>
      </c>
      <c r="I489" s="24">
        <f t="shared" si="14"/>
        <v>0</v>
      </c>
      <c r="K489" s="29">
        <f>(I489/درآمدها!$F$12)*100</f>
        <v>0</v>
      </c>
      <c r="M489" s="24">
        <v>0</v>
      </c>
      <c r="O489" s="24">
        <v>0</v>
      </c>
      <c r="Q489" s="24">
        <v>1500000</v>
      </c>
      <c r="S489" s="24">
        <f t="shared" si="15"/>
        <v>1500000</v>
      </c>
      <c r="U489" s="104">
        <f>(S489/درآمدها!$F$12)*100</f>
        <v>1.5281818940270618E-4</v>
      </c>
    </row>
    <row r="490" spans="1:21" ht="18.75" x14ac:dyDescent="0.2">
      <c r="A490" s="18" t="s">
        <v>783</v>
      </c>
      <c r="C490" s="24">
        <v>0</v>
      </c>
      <c r="E490" s="24">
        <v>0</v>
      </c>
      <c r="G490" s="24">
        <v>0</v>
      </c>
      <c r="I490" s="24">
        <f t="shared" si="14"/>
        <v>0</v>
      </c>
      <c r="K490" s="29">
        <f>(I490/درآمدها!$F$12)*100</f>
        <v>0</v>
      </c>
      <c r="M490" s="24">
        <v>0</v>
      </c>
      <c r="O490" s="24">
        <v>0</v>
      </c>
      <c r="Q490" s="24">
        <v>260185000</v>
      </c>
      <c r="S490" s="24">
        <f t="shared" si="15"/>
        <v>260185000</v>
      </c>
      <c r="U490" s="104">
        <f>(S490/درآمدها!$F$12)*100</f>
        <v>2.6507333739828741E-2</v>
      </c>
    </row>
    <row r="491" spans="1:21" ht="18.75" x14ac:dyDescent="0.2">
      <c r="A491" s="18" t="s">
        <v>784</v>
      </c>
      <c r="C491" s="24">
        <v>0</v>
      </c>
      <c r="E491" s="24">
        <v>0</v>
      </c>
      <c r="G491" s="24">
        <v>0</v>
      </c>
      <c r="I491" s="24">
        <f t="shared" si="14"/>
        <v>0</v>
      </c>
      <c r="K491" s="29">
        <f>(I491/درآمدها!$F$12)*100</f>
        <v>0</v>
      </c>
      <c r="M491" s="24">
        <v>0</v>
      </c>
      <c r="O491" s="24">
        <v>0</v>
      </c>
      <c r="Q491" s="24">
        <v>-41063930</v>
      </c>
      <c r="S491" s="24">
        <f t="shared" si="15"/>
        <v>-41063930</v>
      </c>
      <c r="U491" s="104">
        <f>(S491/درآمدها!$F$12)*100</f>
        <v>-4.1835436215729794E-3</v>
      </c>
    </row>
    <row r="492" spans="1:21" ht="18.75" x14ac:dyDescent="0.2">
      <c r="A492" s="18" t="s">
        <v>785</v>
      </c>
      <c r="C492" s="24">
        <v>0</v>
      </c>
      <c r="E492" s="24">
        <v>0</v>
      </c>
      <c r="G492" s="24">
        <v>0</v>
      </c>
      <c r="I492" s="24">
        <f t="shared" si="14"/>
        <v>0</v>
      </c>
      <c r="K492" s="29">
        <f>(I492/درآمدها!$F$12)*100</f>
        <v>0</v>
      </c>
      <c r="M492" s="24">
        <v>0</v>
      </c>
      <c r="O492" s="24">
        <v>0</v>
      </c>
      <c r="Q492" s="24">
        <v>-2306393</v>
      </c>
      <c r="S492" s="24">
        <f t="shared" si="15"/>
        <v>-2306393</v>
      </c>
      <c r="U492" s="104">
        <f>(S492/درآمدها!$F$12)*100</f>
        <v>-2.3497253487405047E-4</v>
      </c>
    </row>
    <row r="493" spans="1:21" ht="18.75" x14ac:dyDescent="0.2">
      <c r="A493" s="18" t="s">
        <v>786</v>
      </c>
      <c r="C493" s="24">
        <v>0</v>
      </c>
      <c r="E493" s="24">
        <v>0</v>
      </c>
      <c r="G493" s="24">
        <v>0</v>
      </c>
      <c r="I493" s="24">
        <f t="shared" si="14"/>
        <v>0</v>
      </c>
      <c r="K493" s="29">
        <f>(I493/درآمدها!$F$12)*100</f>
        <v>0</v>
      </c>
      <c r="M493" s="24">
        <v>0</v>
      </c>
      <c r="O493" s="24">
        <v>0</v>
      </c>
      <c r="Q493" s="24">
        <v>-200098185</v>
      </c>
      <c r="S493" s="24">
        <f t="shared" si="15"/>
        <v>-200098185</v>
      </c>
      <c r="U493" s="104">
        <f>(S493/درآمدها!$F$12)*100</f>
        <v>-2.0385761556311829E-2</v>
      </c>
    </row>
    <row r="494" spans="1:21" ht="18.75" x14ac:dyDescent="0.2">
      <c r="A494" s="18" t="s">
        <v>787</v>
      </c>
      <c r="C494" s="24">
        <v>0</v>
      </c>
      <c r="E494" s="24">
        <v>0</v>
      </c>
      <c r="G494" s="24">
        <v>0</v>
      </c>
      <c r="I494" s="24">
        <f t="shared" si="14"/>
        <v>0</v>
      </c>
      <c r="K494" s="29">
        <f>(I494/درآمدها!$F$12)*100</f>
        <v>0</v>
      </c>
      <c r="M494" s="24">
        <v>0</v>
      </c>
      <c r="O494" s="24">
        <v>0</v>
      </c>
      <c r="Q494" s="24">
        <v>13073000</v>
      </c>
      <c r="S494" s="24">
        <f t="shared" si="15"/>
        <v>13073000</v>
      </c>
      <c r="U494" s="104">
        <f>(S494/درآمدها!$F$12)*100</f>
        <v>1.3318614600410521E-3</v>
      </c>
    </row>
    <row r="495" spans="1:21" ht="18.75" x14ac:dyDescent="0.2">
      <c r="A495" s="18" t="s">
        <v>788</v>
      </c>
      <c r="C495" s="24">
        <v>0</v>
      </c>
      <c r="E495" s="24">
        <v>0</v>
      </c>
      <c r="G495" s="24">
        <v>0</v>
      </c>
      <c r="I495" s="24">
        <f t="shared" si="14"/>
        <v>0</v>
      </c>
      <c r="K495" s="29">
        <f>(I495/درآمدها!$F$12)*100</f>
        <v>0</v>
      </c>
      <c r="M495" s="24">
        <v>0</v>
      </c>
      <c r="O495" s="24">
        <v>0</v>
      </c>
      <c r="Q495" s="24">
        <v>100000</v>
      </c>
      <c r="S495" s="24">
        <f t="shared" si="15"/>
        <v>100000</v>
      </c>
      <c r="U495" s="104">
        <f>(S495/درآمدها!$F$12)*100</f>
        <v>1.0187879293513745E-5</v>
      </c>
    </row>
    <row r="496" spans="1:21" ht="18.75" x14ac:dyDescent="0.2">
      <c r="A496" s="18" t="s">
        <v>789</v>
      </c>
      <c r="C496" s="24">
        <v>0</v>
      </c>
      <c r="E496" s="24">
        <v>0</v>
      </c>
      <c r="G496" s="24">
        <v>0</v>
      </c>
      <c r="I496" s="24">
        <f t="shared" si="14"/>
        <v>0</v>
      </c>
      <c r="K496" s="29">
        <f>(I496/درآمدها!$F$12)*100</f>
        <v>0</v>
      </c>
      <c r="M496" s="24">
        <v>0</v>
      </c>
      <c r="O496" s="24">
        <v>0</v>
      </c>
      <c r="Q496" s="24">
        <v>360000</v>
      </c>
      <c r="S496" s="24">
        <f t="shared" si="15"/>
        <v>360000</v>
      </c>
      <c r="U496" s="104">
        <f>(S496/درآمدها!$F$12)*100</f>
        <v>3.6676365456649486E-5</v>
      </c>
    </row>
    <row r="497" spans="1:21" ht="18.75" x14ac:dyDescent="0.2">
      <c r="A497" s="18" t="s">
        <v>790</v>
      </c>
      <c r="C497" s="24">
        <v>0</v>
      </c>
      <c r="E497" s="24">
        <v>0</v>
      </c>
      <c r="G497" s="24">
        <v>0</v>
      </c>
      <c r="I497" s="24">
        <f t="shared" si="14"/>
        <v>0</v>
      </c>
      <c r="K497" s="29">
        <f>(I497/درآمدها!$F$12)*100</f>
        <v>0</v>
      </c>
      <c r="M497" s="24">
        <v>0</v>
      </c>
      <c r="O497" s="24">
        <v>0</v>
      </c>
      <c r="Q497" s="24">
        <v>510000</v>
      </c>
      <c r="S497" s="24">
        <f t="shared" si="15"/>
        <v>510000</v>
      </c>
      <c r="U497" s="104">
        <f>(S497/درآمدها!$F$12)*100</f>
        <v>5.195818439692011E-5</v>
      </c>
    </row>
    <row r="498" spans="1:21" ht="18.75" x14ac:dyDescent="0.2">
      <c r="A498" s="18" t="s">
        <v>791</v>
      </c>
      <c r="C498" s="24">
        <v>0</v>
      </c>
      <c r="E498" s="24">
        <v>0</v>
      </c>
      <c r="G498" s="24">
        <v>0</v>
      </c>
      <c r="I498" s="24">
        <f t="shared" si="14"/>
        <v>0</v>
      </c>
      <c r="K498" s="29">
        <f>(I498/درآمدها!$F$12)*100</f>
        <v>0</v>
      </c>
      <c r="M498" s="24">
        <v>0</v>
      </c>
      <c r="O498" s="24">
        <v>0</v>
      </c>
      <c r="Q498" s="24">
        <v>160000</v>
      </c>
      <c r="S498" s="24">
        <f t="shared" si="15"/>
        <v>160000</v>
      </c>
      <c r="U498" s="104">
        <f>(S498/درآمدها!$F$12)*100</f>
        <v>1.6300606869621992E-5</v>
      </c>
    </row>
    <row r="499" spans="1:21" ht="18.75" x14ac:dyDescent="0.2">
      <c r="A499" s="18" t="s">
        <v>792</v>
      </c>
      <c r="C499" s="24">
        <v>0</v>
      </c>
      <c r="E499" s="24">
        <v>0</v>
      </c>
      <c r="G499" s="24">
        <v>0</v>
      </c>
      <c r="I499" s="24">
        <f t="shared" si="14"/>
        <v>0</v>
      </c>
      <c r="K499" s="29">
        <f>(I499/درآمدها!$F$12)*100</f>
        <v>0</v>
      </c>
      <c r="M499" s="24">
        <v>0</v>
      </c>
      <c r="O499" s="24">
        <v>0</v>
      </c>
      <c r="Q499" s="24">
        <v>280000</v>
      </c>
      <c r="S499" s="24">
        <f t="shared" si="15"/>
        <v>280000</v>
      </c>
      <c r="U499" s="104">
        <f>(S499/درآمدها!$F$12)*100</f>
        <v>2.8526062021838485E-5</v>
      </c>
    </row>
    <row r="500" spans="1:21" ht="18.75" x14ac:dyDescent="0.2">
      <c r="A500" s="18" t="s">
        <v>793</v>
      </c>
      <c r="C500" s="24">
        <v>0</v>
      </c>
      <c r="E500" s="24">
        <v>0</v>
      </c>
      <c r="G500" s="24">
        <v>0</v>
      </c>
      <c r="I500" s="24">
        <f t="shared" si="14"/>
        <v>0</v>
      </c>
      <c r="K500" s="29">
        <f>(I500/درآمدها!$F$12)*100</f>
        <v>0</v>
      </c>
      <c r="M500" s="24">
        <v>0</v>
      </c>
      <c r="O500" s="24">
        <v>0</v>
      </c>
      <c r="Q500" s="24">
        <v>260000</v>
      </c>
      <c r="S500" s="24">
        <f t="shared" si="15"/>
        <v>260000</v>
      </c>
      <c r="U500" s="104">
        <f>(S500/درآمدها!$F$12)*100</f>
        <v>2.6488486163135744E-5</v>
      </c>
    </row>
    <row r="501" spans="1:21" ht="18.75" x14ac:dyDescent="0.2">
      <c r="A501" s="18" t="s">
        <v>148</v>
      </c>
      <c r="C501" s="24">
        <v>0</v>
      </c>
      <c r="E501" s="24">
        <v>0</v>
      </c>
      <c r="G501" s="24">
        <v>-347796</v>
      </c>
      <c r="I501" s="24">
        <f t="shared" si="14"/>
        <v>-347796</v>
      </c>
      <c r="K501" s="29">
        <f>(I501/درآمدها!$F$12)*100</f>
        <v>-3.5433036667669068E-5</v>
      </c>
      <c r="M501" s="24">
        <v>0</v>
      </c>
      <c r="O501" s="24">
        <v>0</v>
      </c>
      <c r="Q501" s="24">
        <v>-347796</v>
      </c>
      <c r="S501" s="24">
        <f t="shared" si="15"/>
        <v>-347796</v>
      </c>
      <c r="U501" s="104">
        <f>(S501/درآمدها!$F$12)*100</f>
        <v>-3.5433036667669068E-5</v>
      </c>
    </row>
    <row r="502" spans="1:21" ht="18.75" x14ac:dyDescent="0.2">
      <c r="A502" s="18" t="s">
        <v>138</v>
      </c>
      <c r="C502" s="24">
        <v>0</v>
      </c>
      <c r="E502" s="24">
        <v>0</v>
      </c>
      <c r="G502" s="24">
        <v>-318301970</v>
      </c>
      <c r="I502" s="24">
        <f t="shared" si="14"/>
        <v>-318301970</v>
      </c>
      <c r="K502" s="29">
        <f>(I502/درآمدها!$F$12)*100</f>
        <v>-3.2428220492476338E-2</v>
      </c>
      <c r="M502" s="24">
        <v>0</v>
      </c>
      <c r="O502" s="24">
        <v>0</v>
      </c>
      <c r="Q502" s="24">
        <v>-318301970</v>
      </c>
      <c r="S502" s="24">
        <f t="shared" si="15"/>
        <v>-318301970</v>
      </c>
      <c r="U502" s="104">
        <f>(S502/درآمدها!$F$12)*100</f>
        <v>-3.2428220492476338E-2</v>
      </c>
    </row>
    <row r="503" spans="1:21" ht="18.75" x14ac:dyDescent="0.2">
      <c r="A503" s="18" t="s">
        <v>82</v>
      </c>
      <c r="C503" s="24">
        <v>0</v>
      </c>
      <c r="E503" s="24">
        <v>0</v>
      </c>
      <c r="G503" s="24">
        <v>-20129941551</v>
      </c>
      <c r="I503" s="24">
        <f t="shared" si="14"/>
        <v>-20129941551</v>
      </c>
      <c r="K503" s="29">
        <f>(I503/درآمدها!$F$12)*100</f>
        <v>-2.0508141470707488</v>
      </c>
      <c r="M503" s="24">
        <v>0</v>
      </c>
      <c r="O503" s="24">
        <v>0</v>
      </c>
      <c r="Q503" s="24">
        <v>-25809538006</v>
      </c>
      <c r="S503" s="24">
        <f t="shared" si="15"/>
        <v>-25809538006</v>
      </c>
      <c r="U503" s="104">
        <f>(S503/درآمدها!$F$12)*100</f>
        <v>-2.6294445782648346</v>
      </c>
    </row>
    <row r="504" spans="1:21" ht="18.75" x14ac:dyDescent="0.2">
      <c r="A504" s="18" t="s">
        <v>794</v>
      </c>
      <c r="C504" s="24">
        <v>0</v>
      </c>
      <c r="E504" s="24">
        <v>0</v>
      </c>
      <c r="G504" s="24">
        <v>3107325765</v>
      </c>
      <c r="I504" s="24">
        <f t="shared" si="14"/>
        <v>3107325765</v>
      </c>
      <c r="K504" s="29">
        <f>(I504/درآمدها!$F$12)*100</f>
        <v>0.3165705981944526</v>
      </c>
      <c r="M504" s="24">
        <v>0</v>
      </c>
      <c r="O504" s="24">
        <v>0</v>
      </c>
      <c r="Q504" s="24">
        <v>3252436541</v>
      </c>
      <c r="S504" s="24">
        <f t="shared" si="15"/>
        <v>3252436541</v>
      </c>
      <c r="U504" s="104">
        <f>(S504/درآمدها!$F$12)*100</f>
        <v>0.33135430889521372</v>
      </c>
    </row>
    <row r="505" spans="1:21" ht="18.75" x14ac:dyDescent="0.2">
      <c r="A505" s="18" t="s">
        <v>795</v>
      </c>
      <c r="C505" s="24">
        <v>0</v>
      </c>
      <c r="E505" s="24">
        <v>0</v>
      </c>
      <c r="G505" s="24">
        <v>2221178697</v>
      </c>
      <c r="I505" s="24">
        <f t="shared" si="14"/>
        <v>2221178697</v>
      </c>
      <c r="K505" s="29">
        <f>(I505/درآمدها!$F$12)*100</f>
        <v>0.22629100454360143</v>
      </c>
      <c r="M505" s="24">
        <v>0</v>
      </c>
      <c r="O505" s="24">
        <v>0</v>
      </c>
      <c r="Q505" s="24">
        <v>2221178697</v>
      </c>
      <c r="S505" s="24">
        <f t="shared" si="15"/>
        <v>2221178697</v>
      </c>
      <c r="U505" s="104">
        <f>(S505/درآمدها!$F$12)*100</f>
        <v>0.22629100454360143</v>
      </c>
    </row>
    <row r="506" spans="1:21" ht="18.75" x14ac:dyDescent="0.2">
      <c r="A506" s="18" t="s">
        <v>796</v>
      </c>
      <c r="C506" s="24">
        <v>0</v>
      </c>
      <c r="E506" s="24">
        <v>0</v>
      </c>
      <c r="G506" s="24">
        <v>0</v>
      </c>
      <c r="I506" s="24">
        <f t="shared" si="14"/>
        <v>0</v>
      </c>
      <c r="K506" s="29">
        <f>(I506/درآمدها!$F$12)*100</f>
        <v>0</v>
      </c>
      <c r="M506" s="24">
        <v>0</v>
      </c>
      <c r="O506" s="24">
        <v>0</v>
      </c>
      <c r="Q506" s="24">
        <v>-262165315</v>
      </c>
      <c r="S506" s="24">
        <f t="shared" si="15"/>
        <v>-262165315</v>
      </c>
      <c r="U506" s="104">
        <f>(S506/درآمدها!$F$12)*100</f>
        <v>-2.6709085841660086E-2</v>
      </c>
    </row>
    <row r="507" spans="1:21" ht="18.75" x14ac:dyDescent="0.2">
      <c r="A507" s="18" t="s">
        <v>797</v>
      </c>
      <c r="C507" s="24">
        <v>0</v>
      </c>
      <c r="E507" s="24">
        <v>0</v>
      </c>
      <c r="G507" s="24">
        <v>0</v>
      </c>
      <c r="I507" s="24">
        <f t="shared" si="14"/>
        <v>0</v>
      </c>
      <c r="K507" s="29">
        <f>(I507/درآمدها!$F$12)*100</f>
        <v>0</v>
      </c>
      <c r="M507" s="24">
        <v>0</v>
      </c>
      <c r="O507" s="24">
        <v>0</v>
      </c>
      <c r="Q507" s="24">
        <v>920116954</v>
      </c>
      <c r="S507" s="24">
        <f t="shared" si="15"/>
        <v>920116954</v>
      </c>
      <c r="U507" s="104">
        <f>(S507/درآمدها!$F$12)*100</f>
        <v>9.3740404632675398E-2</v>
      </c>
    </row>
    <row r="508" spans="1:21" ht="18.75" x14ac:dyDescent="0.2">
      <c r="A508" s="18" t="s">
        <v>798</v>
      </c>
      <c r="C508" s="24">
        <v>0</v>
      </c>
      <c r="E508" s="24">
        <v>0</v>
      </c>
      <c r="G508" s="24">
        <v>0</v>
      </c>
      <c r="I508" s="24">
        <f t="shared" si="14"/>
        <v>0</v>
      </c>
      <c r="K508" s="29">
        <f>(I508/درآمدها!$F$12)*100</f>
        <v>0</v>
      </c>
      <c r="M508" s="24">
        <v>0</v>
      </c>
      <c r="O508" s="24">
        <v>0</v>
      </c>
      <c r="Q508" s="24">
        <v>149614</v>
      </c>
      <c r="S508" s="24">
        <f t="shared" si="15"/>
        <v>149614</v>
      </c>
      <c r="U508" s="104">
        <f>(S508/درآمدها!$F$12)*100</f>
        <v>1.5242493726197657E-5</v>
      </c>
    </row>
    <row r="509" spans="1:21" ht="18.75" x14ac:dyDescent="0.2">
      <c r="A509" s="18" t="s">
        <v>799</v>
      </c>
      <c r="C509" s="24">
        <v>0</v>
      </c>
      <c r="E509" s="24">
        <v>0</v>
      </c>
      <c r="G509" s="24">
        <v>0</v>
      </c>
      <c r="I509" s="24">
        <f t="shared" si="14"/>
        <v>0</v>
      </c>
      <c r="K509" s="29">
        <f>(I509/درآمدها!$F$12)*100</f>
        <v>0</v>
      </c>
      <c r="M509" s="24">
        <v>0</v>
      </c>
      <c r="O509" s="24">
        <v>0</v>
      </c>
      <c r="Q509" s="24">
        <v>167799949</v>
      </c>
      <c r="S509" s="24">
        <f t="shared" si="15"/>
        <v>167799949</v>
      </c>
      <c r="U509" s="104">
        <f>(S509/درآمدها!$F$12)*100</f>
        <v>1.7095256258697625E-2</v>
      </c>
    </row>
    <row r="510" spans="1:21" ht="18.75" x14ac:dyDescent="0.2">
      <c r="A510" s="18" t="s">
        <v>800</v>
      </c>
      <c r="C510" s="24">
        <v>0</v>
      </c>
      <c r="E510" s="24">
        <v>0</v>
      </c>
      <c r="G510" s="24">
        <v>0</v>
      </c>
      <c r="I510" s="24">
        <f t="shared" si="14"/>
        <v>0</v>
      </c>
      <c r="K510" s="29">
        <f>(I510/درآمدها!$F$12)*100</f>
        <v>0</v>
      </c>
      <c r="M510" s="24">
        <v>0</v>
      </c>
      <c r="O510" s="24">
        <v>0</v>
      </c>
      <c r="Q510" s="24">
        <v>-4997862384</v>
      </c>
      <c r="S510" s="24">
        <f t="shared" si="15"/>
        <v>-4997862384</v>
      </c>
      <c r="U510" s="104">
        <f>(S510/درآمدها!$F$12)*100</f>
        <v>-0.50917618693784839</v>
      </c>
    </row>
    <row r="511" spans="1:21" ht="18.75" x14ac:dyDescent="0.2">
      <c r="A511" s="18" t="s">
        <v>801</v>
      </c>
      <c r="C511" s="24">
        <v>0</v>
      </c>
      <c r="E511" s="24">
        <v>0</v>
      </c>
      <c r="G511" s="24">
        <v>0</v>
      </c>
      <c r="I511" s="24">
        <f t="shared" si="14"/>
        <v>0</v>
      </c>
      <c r="K511" s="29">
        <f>(I511/درآمدها!$F$12)*100</f>
        <v>0</v>
      </c>
      <c r="M511" s="24">
        <v>0</v>
      </c>
      <c r="O511" s="24">
        <v>0</v>
      </c>
      <c r="Q511" s="24">
        <v>217241097</v>
      </c>
      <c r="S511" s="24">
        <f t="shared" si="15"/>
        <v>217241097</v>
      </c>
      <c r="U511" s="104">
        <f>(S511/درآمدها!$F$12)*100</f>
        <v>2.2132260738265113E-2</v>
      </c>
    </row>
    <row r="512" spans="1:21" ht="18.75" x14ac:dyDescent="0.2">
      <c r="A512" s="18" t="s">
        <v>802</v>
      </c>
      <c r="C512" s="24">
        <v>0</v>
      </c>
      <c r="E512" s="24">
        <v>0</v>
      </c>
      <c r="G512" s="24">
        <v>-531711775</v>
      </c>
      <c r="I512" s="24">
        <f t="shared" si="14"/>
        <v>-531711775</v>
      </c>
      <c r="K512" s="29">
        <f>(I512/درآمدها!$F$12)*100</f>
        <v>-5.4170153826399406E-2</v>
      </c>
      <c r="M512" s="24">
        <v>0</v>
      </c>
      <c r="O512" s="24">
        <v>0</v>
      </c>
      <c r="Q512" s="24">
        <v>-13988894131</v>
      </c>
      <c r="S512" s="24">
        <f t="shared" si="15"/>
        <v>-13988894131</v>
      </c>
      <c r="U512" s="104">
        <f>(S512/درآمدها!$F$12)*100</f>
        <v>-1.4251716485637087</v>
      </c>
    </row>
    <row r="513" spans="1:21" ht="18.75" x14ac:dyDescent="0.2">
      <c r="A513" s="18" t="s">
        <v>803</v>
      </c>
      <c r="C513" s="24">
        <v>0</v>
      </c>
      <c r="E513" s="24">
        <v>0</v>
      </c>
      <c r="G513" s="24">
        <v>25961128</v>
      </c>
      <c r="I513" s="24">
        <f t="shared" si="14"/>
        <v>25961128</v>
      </c>
      <c r="K513" s="29">
        <f>(I513/درآمدها!$F$12)*100</f>
        <v>2.6448883838745994E-3</v>
      </c>
      <c r="M513" s="24">
        <v>0</v>
      </c>
      <c r="O513" s="24">
        <v>0</v>
      </c>
      <c r="Q513" s="24">
        <v>28947223</v>
      </c>
      <c r="S513" s="24">
        <f t="shared" si="15"/>
        <v>28947223</v>
      </c>
      <c r="U513" s="104">
        <f>(S513/درآمدها!$F$12)*100</f>
        <v>2.9491081380642486E-3</v>
      </c>
    </row>
    <row r="514" spans="1:21" ht="18.75" x14ac:dyDescent="0.2">
      <c r="A514" s="18" t="s">
        <v>804</v>
      </c>
      <c r="C514" s="24">
        <v>0</v>
      </c>
      <c r="E514" s="24">
        <v>0</v>
      </c>
      <c r="G514" s="24">
        <v>13824822</v>
      </c>
      <c r="I514" s="24">
        <f t="shared" si="14"/>
        <v>13824822</v>
      </c>
      <c r="K514" s="29">
        <f>(I514/درآمدها!$F$12)*100</f>
        <v>1.408456177903133E-3</v>
      </c>
      <c r="M514" s="24">
        <v>0</v>
      </c>
      <c r="O514" s="24">
        <v>0</v>
      </c>
      <c r="Q514" s="24">
        <v>13824822</v>
      </c>
      <c r="S514" s="24">
        <f t="shared" si="15"/>
        <v>13824822</v>
      </c>
      <c r="U514" s="104">
        <f>(S514/درآمدها!$F$12)*100</f>
        <v>1.408456177903133E-3</v>
      </c>
    </row>
    <row r="515" spans="1:21" ht="18.75" x14ac:dyDescent="0.2">
      <c r="A515" s="18" t="s">
        <v>67</v>
      </c>
      <c r="C515" s="24">
        <v>0</v>
      </c>
      <c r="E515" s="24">
        <v>0</v>
      </c>
      <c r="G515" s="24">
        <v>426621562</v>
      </c>
      <c r="I515" s="24">
        <f t="shared" si="14"/>
        <v>426621562</v>
      </c>
      <c r="K515" s="29">
        <f>(I515/درآمدها!$F$12)*100</f>
        <v>4.3463689776662907E-2</v>
      </c>
      <c r="M515" s="24">
        <v>0</v>
      </c>
      <c r="O515" s="24">
        <v>0</v>
      </c>
      <c r="Q515" s="24">
        <v>426621562</v>
      </c>
      <c r="S515" s="24">
        <f t="shared" si="15"/>
        <v>426621562</v>
      </c>
      <c r="U515" s="104">
        <f>(S515/درآمدها!$F$12)*100</f>
        <v>4.3463689776662907E-2</v>
      </c>
    </row>
    <row r="516" spans="1:21" ht="18.75" x14ac:dyDescent="0.2">
      <c r="A516" s="18" t="s">
        <v>158</v>
      </c>
      <c r="C516" s="24">
        <v>0</v>
      </c>
      <c r="E516" s="24">
        <v>0</v>
      </c>
      <c r="G516" s="24">
        <v>-1526102440</v>
      </c>
      <c r="I516" s="24">
        <f t="shared" si="14"/>
        <v>-1526102440</v>
      </c>
      <c r="K516" s="29">
        <f>(I516/درآمدها!$F$12)*100</f>
        <v>-0.15547747448256805</v>
      </c>
      <c r="M516" s="24">
        <v>0</v>
      </c>
      <c r="O516" s="24">
        <v>0</v>
      </c>
      <c r="Q516" s="24">
        <v>-1526102440</v>
      </c>
      <c r="S516" s="24">
        <f t="shared" si="15"/>
        <v>-1526102440</v>
      </c>
      <c r="U516" s="104">
        <f>(S516/درآمدها!$F$12)*100</f>
        <v>-0.15547747448256805</v>
      </c>
    </row>
    <row r="517" spans="1:21" ht="18.75" x14ac:dyDescent="0.2">
      <c r="A517" s="18" t="s">
        <v>194</v>
      </c>
      <c r="C517" s="24">
        <v>0</v>
      </c>
      <c r="E517" s="24">
        <v>0</v>
      </c>
      <c r="G517" s="24">
        <v>-2521574855</v>
      </c>
      <c r="I517" s="24">
        <f t="shared" si="14"/>
        <v>-2521574855</v>
      </c>
      <c r="K517" s="29">
        <f>(I517/درآمدها!$F$12)*100</f>
        <v>-0.25689500252299424</v>
      </c>
      <c r="M517" s="24">
        <v>0</v>
      </c>
      <c r="O517" s="24">
        <v>0</v>
      </c>
      <c r="Q517" s="24">
        <v>-2521574855</v>
      </c>
      <c r="S517" s="24">
        <f t="shared" si="15"/>
        <v>-2521574855</v>
      </c>
      <c r="U517" s="104">
        <f>(S517/درآمدها!$F$12)*100</f>
        <v>-0.25689500252299424</v>
      </c>
    </row>
    <row r="518" spans="1:21" ht="18.75" x14ac:dyDescent="0.2">
      <c r="A518" s="18" t="s">
        <v>805</v>
      </c>
      <c r="C518" s="24">
        <v>0</v>
      </c>
      <c r="E518" s="24">
        <v>0</v>
      </c>
      <c r="G518" s="24">
        <v>0</v>
      </c>
      <c r="I518" s="24">
        <f t="shared" si="14"/>
        <v>0</v>
      </c>
      <c r="K518" s="29">
        <f>(I518/درآمدها!$F$12)*100</f>
        <v>0</v>
      </c>
      <c r="M518" s="24">
        <v>0</v>
      </c>
      <c r="O518" s="24">
        <v>0</v>
      </c>
      <c r="Q518" s="24">
        <v>-1557318896</v>
      </c>
      <c r="S518" s="24">
        <f t="shared" si="15"/>
        <v>-1557318896</v>
      </c>
      <c r="U518" s="104">
        <f>(S518/درآمدها!$F$12)*100</f>
        <v>-0.15865776933956088</v>
      </c>
    </row>
    <row r="519" spans="1:21" ht="18.75" x14ac:dyDescent="0.2">
      <c r="A519" s="18" t="s">
        <v>156</v>
      </c>
      <c r="C519" s="24">
        <v>0</v>
      </c>
      <c r="E519" s="24">
        <v>0</v>
      </c>
      <c r="G519" s="24">
        <v>0</v>
      </c>
      <c r="I519" s="24">
        <f t="shared" si="14"/>
        <v>0</v>
      </c>
      <c r="K519" s="29">
        <f>(I519/درآمدها!$F$12)*100</f>
        <v>0</v>
      </c>
      <c r="M519" s="24">
        <v>0</v>
      </c>
      <c r="O519" s="24">
        <v>0</v>
      </c>
      <c r="Q519" s="24">
        <v>-246415</v>
      </c>
      <c r="S519" s="24">
        <f t="shared" si="15"/>
        <v>-246415</v>
      </c>
      <c r="U519" s="104">
        <f>(S519/درآمدها!$F$12)*100</f>
        <v>-2.5104462761111896E-5</v>
      </c>
    </row>
    <row r="520" spans="1:21" ht="18.75" x14ac:dyDescent="0.2">
      <c r="A520" s="18" t="s">
        <v>345</v>
      </c>
      <c r="C520" s="24">
        <v>0</v>
      </c>
      <c r="E520" s="24">
        <v>0</v>
      </c>
      <c r="G520" s="24">
        <v>0</v>
      </c>
      <c r="I520" s="24">
        <f t="shared" si="14"/>
        <v>0</v>
      </c>
      <c r="K520" s="29">
        <f>(I520/درآمدها!$F$12)*100</f>
        <v>0</v>
      </c>
      <c r="M520" s="24">
        <v>263840000</v>
      </c>
      <c r="O520" s="24">
        <v>0</v>
      </c>
      <c r="Q520" s="24">
        <v>0</v>
      </c>
      <c r="S520" s="24">
        <f t="shared" si="15"/>
        <v>263840000</v>
      </c>
      <c r="U520" s="115">
        <f>(S520/درآمدها!$F$12)*100</f>
        <v>2.6879700728006668E-2</v>
      </c>
    </row>
    <row r="521" spans="1:21" ht="18" customHeight="1" thickBot="1" x14ac:dyDescent="0.25">
      <c r="A521" s="18" t="s">
        <v>88</v>
      </c>
      <c r="C521" s="26">
        <f>SUM(C9:C520)</f>
        <v>0</v>
      </c>
      <c r="D521" s="24"/>
      <c r="E521" s="26">
        <f>SUM(E9:E520)</f>
        <v>423194233943</v>
      </c>
      <c r="F521" s="24"/>
      <c r="G521" s="26">
        <f>SUM(G9:G520)</f>
        <v>-104198449392</v>
      </c>
      <c r="I521" s="26">
        <f>SUM(I9:I520)</f>
        <v>318995784551</v>
      </c>
      <c r="K521" s="30">
        <f>SUM(K2:K520)</f>
        <v>32.49890548145305</v>
      </c>
      <c r="M521" s="26">
        <f>SUM(M9:M520)</f>
        <v>157990443550</v>
      </c>
      <c r="O521" s="26">
        <f>SUM(O9:O520)</f>
        <v>429755876041</v>
      </c>
      <c r="Q521" s="26">
        <f>SUM(Q9:Q520)</f>
        <v>195112661685</v>
      </c>
      <c r="S521" s="26">
        <f>SUM(S9:S520)</f>
        <v>782858981276</v>
      </c>
      <c r="U521" s="114">
        <f>SUM(U2:U520)</f>
        <v>79.756728050830262</v>
      </c>
    </row>
    <row r="522" spans="1:21" ht="13.5" thickTop="1" x14ac:dyDescent="0.2"/>
    <row r="524" spans="1:21" x14ac:dyDescent="0.2">
      <c r="M524" s="31"/>
      <c r="O524" s="31"/>
      <c r="Q524" s="31"/>
      <c r="S524" s="31"/>
    </row>
    <row r="529" spans="17:17" x14ac:dyDescent="0.2">
      <c r="Q529" s="31"/>
    </row>
  </sheetData>
  <mergeCells count="6">
    <mergeCell ref="A1:U1"/>
    <mergeCell ref="A2:U2"/>
    <mergeCell ref="A3:U3"/>
    <mergeCell ref="M6:U6"/>
    <mergeCell ref="C6:K6"/>
    <mergeCell ref="A5:U5"/>
  </mergeCells>
  <pageMargins left="0.39" right="0.39" top="0.39" bottom="0.39" header="0" footer="0"/>
  <pageSetup scale="6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8"/>
  <sheetViews>
    <sheetView rightToLeft="1" view="pageBreakPreview" zoomScaleNormal="100" zoomScaleSheetLayoutView="100" workbookViewId="0">
      <selection activeCell="P17" sqref="L17:P18"/>
    </sheetView>
  </sheetViews>
  <sheetFormatPr defaultRowHeight="12.75" x14ac:dyDescent="0.2"/>
  <cols>
    <col min="1" max="1" width="11" bestFit="1" customWidth="1"/>
    <col min="2" max="2" width="18.140625" customWidth="1"/>
    <col min="3" max="3" width="1.28515625" customWidth="1"/>
    <col min="4" max="4" width="16.42578125" bestFit="1" customWidth="1"/>
    <col min="5" max="5" width="1.28515625" customWidth="1"/>
    <col min="6" max="6" width="16.28515625" bestFit="1" customWidth="1"/>
    <col min="7" max="7" width="1.28515625" customWidth="1"/>
    <col min="8" max="8" width="12.140625" bestFit="1" customWidth="1"/>
    <col min="9" max="9" width="1.28515625" customWidth="1"/>
    <col min="10" max="10" width="16.140625" customWidth="1"/>
    <col min="11" max="11" width="1.28515625" customWidth="1"/>
    <col min="12" max="12" width="17.28515625" customWidth="1"/>
    <col min="13" max="13" width="1.28515625" customWidth="1"/>
    <col min="14" max="14" width="17.28515625" bestFit="1" customWidth="1"/>
    <col min="15" max="15" width="1.28515625" customWidth="1"/>
    <col min="16" max="16" width="16.42578125" bestFit="1" customWidth="1"/>
    <col min="17" max="17" width="1.28515625" customWidth="1"/>
    <col min="18" max="18" width="17.5703125" bestFit="1" customWidth="1"/>
    <col min="19" max="19" width="0.28515625" customWidth="1"/>
  </cols>
  <sheetData>
    <row r="1" spans="1:18" ht="25.5" x14ac:dyDescent="0.2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8" ht="25.5" x14ac:dyDescent="0.2">
      <c r="A2" s="158" t="s">
        <v>311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</row>
    <row r="3" spans="1:18" ht="25.5" x14ac:dyDescent="0.2">
      <c r="A3" s="158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</row>
    <row r="4" spans="1:18" ht="14.45" customHeight="1" x14ac:dyDescent="0.2"/>
    <row r="5" spans="1:18" ht="23.25" customHeight="1" x14ac:dyDescent="0.2">
      <c r="A5" s="173" t="s">
        <v>822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</row>
    <row r="6" spans="1:18" ht="23.25" customHeight="1" x14ac:dyDescent="0.2">
      <c r="D6" s="152" t="s">
        <v>326</v>
      </c>
      <c r="E6" s="152"/>
      <c r="F6" s="152"/>
      <c r="G6" s="152"/>
      <c r="H6" s="152"/>
      <c r="I6" s="152"/>
      <c r="J6" s="152"/>
      <c r="L6" s="152" t="s">
        <v>327</v>
      </c>
      <c r="M6" s="152"/>
      <c r="N6" s="152"/>
      <c r="O6" s="152"/>
      <c r="P6" s="152"/>
      <c r="Q6" s="152"/>
      <c r="R6" s="152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6.25" customHeight="1" x14ac:dyDescent="0.2">
      <c r="A8" s="152" t="s">
        <v>346</v>
      </c>
      <c r="B8" s="152"/>
      <c r="D8" s="2" t="s">
        <v>347</v>
      </c>
      <c r="F8" s="2" t="s">
        <v>330</v>
      </c>
      <c r="H8" s="2" t="s">
        <v>331</v>
      </c>
      <c r="J8" s="2" t="s">
        <v>88</v>
      </c>
      <c r="L8" s="2" t="s">
        <v>347</v>
      </c>
      <c r="N8" s="2" t="s">
        <v>330</v>
      </c>
      <c r="P8" s="2" t="s">
        <v>331</v>
      </c>
      <c r="R8" s="2" t="s">
        <v>88</v>
      </c>
    </row>
    <row r="9" spans="1:18" ht="21.75" customHeight="1" x14ac:dyDescent="0.2">
      <c r="A9" s="153" t="s">
        <v>348</v>
      </c>
      <c r="B9" s="153"/>
      <c r="D9" s="32">
        <v>0</v>
      </c>
      <c r="E9" s="33"/>
      <c r="F9" s="32">
        <v>0</v>
      </c>
      <c r="G9" s="33"/>
      <c r="H9" s="32">
        <v>0</v>
      </c>
      <c r="I9" s="33"/>
      <c r="J9" s="32">
        <v>0</v>
      </c>
      <c r="K9" s="33"/>
      <c r="L9" s="32">
        <v>54058058786</v>
      </c>
      <c r="M9" s="33"/>
      <c r="N9" s="32">
        <v>0</v>
      </c>
      <c r="O9" s="33"/>
      <c r="P9" s="32">
        <v>18047050000</v>
      </c>
      <c r="Q9" s="33"/>
      <c r="R9" s="38">
        <f>L9+N9+P9</f>
        <v>72105108786</v>
      </c>
    </row>
    <row r="10" spans="1:18" ht="21.75" customHeight="1" x14ac:dyDescent="0.2">
      <c r="A10" s="151" t="s">
        <v>349</v>
      </c>
      <c r="B10" s="151"/>
      <c r="D10" s="34">
        <v>0</v>
      </c>
      <c r="E10" s="33"/>
      <c r="F10" s="34">
        <v>0</v>
      </c>
      <c r="G10" s="33"/>
      <c r="H10" s="34">
        <v>0</v>
      </c>
      <c r="I10" s="33"/>
      <c r="J10" s="34">
        <v>0</v>
      </c>
      <c r="K10" s="33"/>
      <c r="L10" s="34">
        <v>3250244428</v>
      </c>
      <c r="M10" s="33"/>
      <c r="N10" s="34">
        <v>0</v>
      </c>
      <c r="O10" s="33"/>
      <c r="P10" s="34">
        <v>72500000</v>
      </c>
      <c r="Q10" s="33"/>
      <c r="R10" s="38">
        <f>L10+N10+P10</f>
        <v>3322744428</v>
      </c>
    </row>
    <row r="11" spans="1:18" ht="21.75" customHeight="1" x14ac:dyDescent="0.2">
      <c r="A11" s="151" t="s">
        <v>280</v>
      </c>
      <c r="B11" s="151"/>
      <c r="D11" s="34">
        <v>10390228677</v>
      </c>
      <c r="E11" s="33"/>
      <c r="F11" s="34">
        <v>17096661668</v>
      </c>
      <c r="G11" s="33"/>
      <c r="H11" s="34">
        <v>0</v>
      </c>
      <c r="I11" s="33"/>
      <c r="J11" s="34">
        <v>27486890345</v>
      </c>
      <c r="K11" s="33"/>
      <c r="L11" s="34">
        <v>16288078933</v>
      </c>
      <c r="M11" s="33"/>
      <c r="N11" s="34">
        <v>-20176715795</v>
      </c>
      <c r="O11" s="33"/>
      <c r="P11" s="34">
        <v>-30812500</v>
      </c>
      <c r="Q11" s="33"/>
      <c r="R11" s="38">
        <f>L11+N11+P11</f>
        <v>-3919449362</v>
      </c>
    </row>
    <row r="12" spans="1:18" ht="21.75" customHeight="1" x14ac:dyDescent="0.2">
      <c r="A12" s="151" t="s">
        <v>284</v>
      </c>
      <c r="B12" s="151"/>
      <c r="D12" s="34">
        <v>13259128153</v>
      </c>
      <c r="E12" s="33"/>
      <c r="F12" s="34">
        <v>1999347553</v>
      </c>
      <c r="G12" s="33"/>
      <c r="H12" s="34">
        <v>0</v>
      </c>
      <c r="I12" s="33"/>
      <c r="J12" s="34">
        <v>15258475706</v>
      </c>
      <c r="K12" s="33"/>
      <c r="L12" s="34">
        <v>108874182336</v>
      </c>
      <c r="M12" s="33"/>
      <c r="N12" s="34">
        <v>-20131101457</v>
      </c>
      <c r="O12" s="33"/>
      <c r="P12" s="34">
        <v>1474153871</v>
      </c>
      <c r="Q12" s="33"/>
      <c r="R12" s="38">
        <f>L12+N12+P12</f>
        <v>90217234750</v>
      </c>
    </row>
    <row r="13" spans="1:18" ht="21.75" customHeight="1" x14ac:dyDescent="0.2">
      <c r="A13" s="172" t="s">
        <v>350</v>
      </c>
      <c r="B13" s="172"/>
      <c r="D13" s="35">
        <v>0</v>
      </c>
      <c r="E13" s="33"/>
      <c r="F13" s="35">
        <v>0</v>
      </c>
      <c r="G13" s="33"/>
      <c r="H13" s="35">
        <v>0</v>
      </c>
      <c r="I13" s="33"/>
      <c r="J13" s="35">
        <v>0</v>
      </c>
      <c r="K13" s="33"/>
      <c r="L13" s="35">
        <v>588113533</v>
      </c>
      <c r="M13" s="33"/>
      <c r="N13" s="35">
        <v>0</v>
      </c>
      <c r="O13" s="33"/>
      <c r="P13" s="35">
        <v>0</v>
      </c>
      <c r="Q13" s="33"/>
      <c r="R13" s="38">
        <f>L13+N13+P13</f>
        <v>588113533</v>
      </c>
    </row>
    <row r="14" spans="1:18" ht="21.75" customHeight="1" x14ac:dyDescent="0.2">
      <c r="A14" s="170" t="s">
        <v>88</v>
      </c>
      <c r="B14" s="170"/>
      <c r="D14" s="36">
        <v>23649356830</v>
      </c>
      <c r="E14" s="33"/>
      <c r="F14" s="36">
        <v>19096009221</v>
      </c>
      <c r="G14" s="33"/>
      <c r="H14" s="36">
        <v>0</v>
      </c>
      <c r="I14" s="33"/>
      <c r="J14" s="36">
        <v>42745366051</v>
      </c>
      <c r="K14" s="33"/>
      <c r="L14" s="36">
        <v>183058678016</v>
      </c>
      <c r="M14" s="33"/>
      <c r="N14" s="36">
        <f>SUM(N9:N13)</f>
        <v>-40307817252</v>
      </c>
      <c r="O14" s="33"/>
      <c r="P14" s="36">
        <f>SUM(P9:P13)</f>
        <v>19562891371</v>
      </c>
      <c r="Q14" s="33"/>
      <c r="R14" s="36">
        <f>SUM(R9:R13)</f>
        <v>162313752135</v>
      </c>
    </row>
    <row r="15" spans="1:18" ht="21.75" customHeight="1" x14ac:dyDescent="0.2">
      <c r="A15" s="116"/>
      <c r="B15" s="116"/>
      <c r="D15" s="38"/>
      <c r="E15" s="33"/>
      <c r="F15" s="38"/>
      <c r="G15" s="33"/>
      <c r="H15" s="38"/>
      <c r="I15" s="33"/>
      <c r="J15" s="38"/>
      <c r="K15" s="33"/>
      <c r="L15" s="38"/>
      <c r="M15" s="33"/>
      <c r="N15" s="38"/>
      <c r="O15" s="33"/>
      <c r="P15" s="38"/>
      <c r="Q15" s="33"/>
      <c r="R15" s="38"/>
    </row>
    <row r="16" spans="1:18" ht="21.75" customHeight="1" x14ac:dyDescent="0.2">
      <c r="A16" s="116"/>
      <c r="B16" s="116"/>
      <c r="D16" s="38"/>
      <c r="E16" s="33"/>
      <c r="F16" s="38"/>
      <c r="G16" s="33"/>
      <c r="H16" s="38"/>
      <c r="I16" s="33"/>
      <c r="J16" s="38"/>
      <c r="K16" s="33"/>
      <c r="L16" s="38"/>
      <c r="M16" s="33"/>
      <c r="N16" s="38"/>
      <c r="O16" s="33"/>
      <c r="P16" s="38"/>
      <c r="Q16" s="33"/>
      <c r="R16" s="38"/>
    </row>
    <row r="17" spans="12:16" x14ac:dyDescent="0.2">
      <c r="L17" s="16"/>
      <c r="N17" s="16"/>
      <c r="P17" s="16"/>
    </row>
    <row r="18" spans="12:16" x14ac:dyDescent="0.2">
      <c r="L18" s="16"/>
      <c r="N18" s="16"/>
      <c r="P18" s="37"/>
    </row>
  </sheetData>
  <mergeCells count="13">
    <mergeCell ref="A1:R1"/>
    <mergeCell ref="A2:R2"/>
    <mergeCell ref="A3:R3"/>
    <mergeCell ref="D6:J6"/>
    <mergeCell ref="L6:R6"/>
    <mergeCell ref="A5:R5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16</vt:i4>
      </vt:variant>
    </vt:vector>
  </HeadingPairs>
  <TitlesOfParts>
    <vt:vector size="33" baseType="lpstr">
      <vt:lpstr>صورت وضعیت</vt:lpstr>
      <vt:lpstr>سهام</vt:lpstr>
      <vt:lpstr>اوراق مشتقه</vt:lpstr>
      <vt:lpstr>اوراق</vt:lpstr>
      <vt:lpstr>تعدیل قیمت</vt:lpstr>
      <vt:lpstr>سپرده</vt:lpstr>
      <vt:lpstr>درآمدها</vt:lpstr>
      <vt:lpstr>1-2</vt:lpstr>
      <vt:lpstr>2-2</vt:lpstr>
      <vt:lpstr>3-2</vt:lpstr>
      <vt:lpstr>4-2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'4-2'!Print_Area</vt:lpstr>
      <vt:lpstr>اوراق!Print_Area</vt:lpstr>
      <vt:lpstr>'اوراق مشتقه'!Print_Area</vt:lpstr>
      <vt:lpstr>'تعدیل قیمت'!Print_Area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درآمدها!Print_Area</vt:lpstr>
      <vt:lpstr>سپرده!Print_Area</vt:lpstr>
      <vt:lpstr>'سود اوراق بهادار'!Print_Area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moner tabrizi</dc:creator>
  <dc:description/>
  <cp:lastModifiedBy>Mohammad Nikomaram</cp:lastModifiedBy>
  <cp:lastPrinted>2024-12-29T10:46:44Z</cp:lastPrinted>
  <dcterms:created xsi:type="dcterms:W3CDTF">2024-12-21T08:58:21Z</dcterms:created>
  <dcterms:modified xsi:type="dcterms:W3CDTF">2024-12-29T10:47:07Z</dcterms:modified>
</cp:coreProperties>
</file>