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1130\"/>
    </mc:Choice>
  </mc:AlternateContent>
  <xr:revisionPtr revIDLastSave="0" documentId="13_ncr:1_{117EE596-9F05-4E3F-B0CF-AF876C3C2BA2}" xr6:coauthVersionLast="47" xr6:coauthVersionMax="47" xr10:uidLastSave="{00000000-0000-0000-0000-000000000000}"/>
  <bookViews>
    <workbookView xWindow="-120" yWindow="-120" windowWidth="29040" windowHeight="15840" tabRatio="936" firstSheet="1" activeTab="1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1-2" sheetId="9" r:id="rId9"/>
    <sheet name="2-2" sheetId="10" r:id="rId10"/>
    <sheet name="3-2" sheetId="11" r:id="rId11"/>
    <sheet name="4-2" sheetId="13" r:id="rId12"/>
    <sheet name="5-2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اعمال اختیار" sheetId="20" r:id="rId18"/>
    <sheet name="درآمد ناشی از تغییر قیمت اوراق" sheetId="21" r:id="rId19"/>
    <sheet name="ترجیحی" sheetId="23" r:id="rId20"/>
  </sheets>
  <definedNames>
    <definedName name="_xlnm.Print_Area" localSheetId="8">'1-2'!$A$1:$W$586</definedName>
    <definedName name="_xlnm.Print_Area" localSheetId="9">'2-2'!$A$1:$X$10</definedName>
    <definedName name="_xlnm.Print_Area" localSheetId="10">'3-2'!$A$1:$S$14</definedName>
    <definedName name="_xlnm.Print_Area" localSheetId="11">'4-2'!$A$1:$K$20</definedName>
    <definedName name="_xlnm.Print_Area" localSheetId="12">'5-2'!$A$1:$G$11</definedName>
    <definedName name="_xlnm.Print_Area" localSheetId="4">اوراق!$A$1:$AK$11</definedName>
    <definedName name="_xlnm.Print_Area" localSheetId="2">'اوراق مشتقه'!$A$1:$AD$155</definedName>
    <definedName name="_xlnm.Print_Area" localSheetId="19">ترجیحی!$A$1:$J$9</definedName>
    <definedName name="_xlnm.Print_Area" localSheetId="5">'تعدیل قیمت'!$A$1:$N$11</definedName>
    <definedName name="_xlnm.Print_Area" localSheetId="7">درآمد!$A$1:$K$13</definedName>
    <definedName name="_xlnm.Print_Area" localSheetId="17">'درآمد اعمال اختیار'!$A$1:$V$465</definedName>
    <definedName name="_xlnm.Print_Area" localSheetId="13">'درآمد سود سهام'!$A$1:$T$29</definedName>
    <definedName name="_xlnm.Print_Area" localSheetId="18">'درآمد ناشی از تغییر قیمت اوراق'!$A$1:$Q$115</definedName>
    <definedName name="_xlnm.Print_Area" localSheetId="16">'درآمد ناشی از فروش'!$A$1:$R$64</definedName>
    <definedName name="_xlnm.Print_Area" localSheetId="6">سپرده!$A$1:$L$18</definedName>
    <definedName name="_xlnm.Print_Area" localSheetId="14">'سود اوراق بهادار'!$A$1:$U$13</definedName>
    <definedName name="_xlnm.Print_Area" localSheetId="15">'سود سپرده بانکی'!$A$1:$N$20</definedName>
    <definedName name="_xlnm.Print_Area" localSheetId="1">سهام!$A$1:$AA$53</definedName>
    <definedName name="_xlnm.Print_Area" localSheetId="0">'صورت وضعیت'!#REF!</definedName>
    <definedName name="_xlnm.Print_Area" localSheetId="3">'واحدهای صندوق'!$A$1:$AB$10</definedName>
  </definedNames>
  <calcPr calcId="191029"/>
</workbook>
</file>

<file path=xl/calcChain.xml><?xml version="1.0" encoding="utf-8"?>
<calcChain xmlns="http://schemas.openxmlformats.org/spreadsheetml/2006/main">
  <c r="Q115" i="21" l="1"/>
  <c r="R586" i="9"/>
  <c r="F13" i="8"/>
  <c r="Q29" i="15" l="1"/>
  <c r="O29" i="15"/>
  <c r="S29" i="15"/>
  <c r="K11" i="6"/>
  <c r="D10" i="4"/>
  <c r="G10" i="4"/>
  <c r="I10" i="4"/>
  <c r="O10" i="4"/>
  <c r="Q10" i="4"/>
  <c r="U465" i="20" l="1"/>
  <c r="Q59" i="19"/>
  <c r="I115" i="21"/>
  <c r="K115" i="21"/>
  <c r="M115" i="21"/>
  <c r="O115" i="21"/>
  <c r="E9" i="23"/>
  <c r="G9" i="23"/>
  <c r="C20" i="18"/>
  <c r="E20" i="18"/>
  <c r="G20" i="18"/>
  <c r="I20" i="18"/>
  <c r="K20" i="18"/>
  <c r="M20" i="18"/>
  <c r="S10" i="10"/>
  <c r="U10" i="10"/>
  <c r="D18" i="7"/>
  <c r="F18" i="7"/>
  <c r="H18" i="7"/>
  <c r="J18" i="7"/>
  <c r="AF11" i="5"/>
  <c r="AH11" i="5"/>
  <c r="W53" i="2" l="1"/>
  <c r="Y53" i="2"/>
  <c r="F7" i="23" l="1"/>
  <c r="F8" i="23"/>
  <c r="F9" i="23" l="1"/>
  <c r="C465" i="20"/>
  <c r="E465" i="20"/>
  <c r="G465" i="20"/>
  <c r="I465" i="20"/>
  <c r="K465" i="20"/>
  <c r="M465" i="20"/>
  <c r="O465" i="20"/>
  <c r="Q465" i="20"/>
  <c r="S465" i="20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9" i="9"/>
  <c r="T585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31" i="9"/>
  <c r="T232" i="9"/>
  <c r="T233" i="9"/>
  <c r="T234" i="9"/>
  <c r="T235" i="9"/>
  <c r="T236" i="9"/>
  <c r="T237" i="9"/>
  <c r="T238" i="9"/>
  <c r="T239" i="9"/>
  <c r="T240" i="9"/>
  <c r="T241" i="9"/>
  <c r="T242" i="9"/>
  <c r="T243" i="9"/>
  <c r="T244" i="9"/>
  <c r="T245" i="9"/>
  <c r="T246" i="9"/>
  <c r="T247" i="9"/>
  <c r="T248" i="9"/>
  <c r="T249" i="9"/>
  <c r="T250" i="9"/>
  <c r="T251" i="9"/>
  <c r="T252" i="9"/>
  <c r="T253" i="9"/>
  <c r="T254" i="9"/>
  <c r="T255" i="9"/>
  <c r="T256" i="9"/>
  <c r="T257" i="9"/>
  <c r="T258" i="9"/>
  <c r="T259" i="9"/>
  <c r="T260" i="9"/>
  <c r="T261" i="9"/>
  <c r="T262" i="9"/>
  <c r="T263" i="9"/>
  <c r="T264" i="9"/>
  <c r="T265" i="9"/>
  <c r="T266" i="9"/>
  <c r="T267" i="9"/>
  <c r="T268" i="9"/>
  <c r="T269" i="9"/>
  <c r="T270" i="9"/>
  <c r="T271" i="9"/>
  <c r="T272" i="9"/>
  <c r="T273" i="9"/>
  <c r="T274" i="9"/>
  <c r="T275" i="9"/>
  <c r="T276" i="9"/>
  <c r="T277" i="9"/>
  <c r="T278" i="9"/>
  <c r="T279" i="9"/>
  <c r="T280" i="9"/>
  <c r="T281" i="9"/>
  <c r="T282" i="9"/>
  <c r="T283" i="9"/>
  <c r="T284" i="9"/>
  <c r="T285" i="9"/>
  <c r="T286" i="9"/>
  <c r="T287" i="9"/>
  <c r="T288" i="9"/>
  <c r="T289" i="9"/>
  <c r="T290" i="9"/>
  <c r="T291" i="9"/>
  <c r="T292" i="9"/>
  <c r="T293" i="9"/>
  <c r="T294" i="9"/>
  <c r="T295" i="9"/>
  <c r="T296" i="9"/>
  <c r="T297" i="9"/>
  <c r="T298" i="9"/>
  <c r="T299" i="9"/>
  <c r="T300" i="9"/>
  <c r="T301" i="9"/>
  <c r="T302" i="9"/>
  <c r="T303" i="9"/>
  <c r="T304" i="9"/>
  <c r="T305" i="9"/>
  <c r="T306" i="9"/>
  <c r="T307" i="9"/>
  <c r="T308" i="9"/>
  <c r="T309" i="9"/>
  <c r="T310" i="9"/>
  <c r="T311" i="9"/>
  <c r="T312" i="9"/>
  <c r="T313" i="9"/>
  <c r="T314" i="9"/>
  <c r="T315" i="9"/>
  <c r="T316" i="9"/>
  <c r="T317" i="9"/>
  <c r="T318" i="9"/>
  <c r="T319" i="9"/>
  <c r="T320" i="9"/>
  <c r="T321" i="9"/>
  <c r="T322" i="9"/>
  <c r="T323" i="9"/>
  <c r="T324" i="9"/>
  <c r="T325" i="9"/>
  <c r="T326" i="9"/>
  <c r="T327" i="9"/>
  <c r="T328" i="9"/>
  <c r="T329" i="9"/>
  <c r="T330" i="9"/>
  <c r="T331" i="9"/>
  <c r="T332" i="9"/>
  <c r="T333" i="9"/>
  <c r="T334" i="9"/>
  <c r="T335" i="9"/>
  <c r="T336" i="9"/>
  <c r="T337" i="9"/>
  <c r="T338" i="9"/>
  <c r="T339" i="9"/>
  <c r="T340" i="9"/>
  <c r="T341" i="9"/>
  <c r="T342" i="9"/>
  <c r="T343" i="9"/>
  <c r="T344" i="9"/>
  <c r="T345" i="9"/>
  <c r="T346" i="9"/>
  <c r="T347" i="9"/>
  <c r="T348" i="9"/>
  <c r="T349" i="9"/>
  <c r="T350" i="9"/>
  <c r="T351" i="9"/>
  <c r="T352" i="9"/>
  <c r="T353" i="9"/>
  <c r="T354" i="9"/>
  <c r="T355" i="9"/>
  <c r="T356" i="9"/>
  <c r="T357" i="9"/>
  <c r="T358" i="9"/>
  <c r="T359" i="9"/>
  <c r="T360" i="9"/>
  <c r="T361" i="9"/>
  <c r="T362" i="9"/>
  <c r="T363" i="9"/>
  <c r="T364" i="9"/>
  <c r="T365" i="9"/>
  <c r="T366" i="9"/>
  <c r="T367" i="9"/>
  <c r="T368" i="9"/>
  <c r="T369" i="9"/>
  <c r="T370" i="9"/>
  <c r="T371" i="9"/>
  <c r="T372" i="9"/>
  <c r="T373" i="9"/>
  <c r="T374" i="9"/>
  <c r="T375" i="9"/>
  <c r="T376" i="9"/>
  <c r="T377" i="9"/>
  <c r="T378" i="9"/>
  <c r="T379" i="9"/>
  <c r="T380" i="9"/>
  <c r="T381" i="9"/>
  <c r="T382" i="9"/>
  <c r="T383" i="9"/>
  <c r="T384" i="9"/>
  <c r="T385" i="9"/>
  <c r="T386" i="9"/>
  <c r="T387" i="9"/>
  <c r="T388" i="9"/>
  <c r="T389" i="9"/>
  <c r="T390" i="9"/>
  <c r="T391" i="9"/>
  <c r="T392" i="9"/>
  <c r="T393" i="9"/>
  <c r="T394" i="9"/>
  <c r="T395" i="9"/>
  <c r="T396" i="9"/>
  <c r="T397" i="9"/>
  <c r="T398" i="9"/>
  <c r="T399" i="9"/>
  <c r="T400" i="9"/>
  <c r="T401" i="9"/>
  <c r="T402" i="9"/>
  <c r="T403" i="9"/>
  <c r="T404" i="9"/>
  <c r="T405" i="9"/>
  <c r="T406" i="9"/>
  <c r="T407" i="9"/>
  <c r="T408" i="9"/>
  <c r="T409" i="9"/>
  <c r="T410" i="9"/>
  <c r="T411" i="9"/>
  <c r="T412" i="9"/>
  <c r="T413" i="9"/>
  <c r="T414" i="9"/>
  <c r="T415" i="9"/>
  <c r="T416" i="9"/>
  <c r="T417" i="9"/>
  <c r="T418" i="9"/>
  <c r="T419" i="9"/>
  <c r="T420" i="9"/>
  <c r="T421" i="9"/>
  <c r="T422" i="9"/>
  <c r="T423" i="9"/>
  <c r="T424" i="9"/>
  <c r="T425" i="9"/>
  <c r="T426" i="9"/>
  <c r="T427" i="9"/>
  <c r="T428" i="9"/>
  <c r="T429" i="9"/>
  <c r="T430" i="9"/>
  <c r="T431" i="9"/>
  <c r="T432" i="9"/>
  <c r="T433" i="9"/>
  <c r="T434" i="9"/>
  <c r="T435" i="9"/>
  <c r="T436" i="9"/>
  <c r="T437" i="9"/>
  <c r="T438" i="9"/>
  <c r="T439" i="9"/>
  <c r="T440" i="9"/>
  <c r="T441" i="9"/>
  <c r="T442" i="9"/>
  <c r="T443" i="9"/>
  <c r="T444" i="9"/>
  <c r="T445" i="9"/>
  <c r="T446" i="9"/>
  <c r="T447" i="9"/>
  <c r="T448" i="9"/>
  <c r="T449" i="9"/>
  <c r="T450" i="9"/>
  <c r="T451" i="9"/>
  <c r="T452" i="9"/>
  <c r="T453" i="9"/>
  <c r="T454" i="9"/>
  <c r="T455" i="9"/>
  <c r="T456" i="9"/>
  <c r="T457" i="9"/>
  <c r="T458" i="9"/>
  <c r="T459" i="9"/>
  <c r="T460" i="9"/>
  <c r="T461" i="9"/>
  <c r="T462" i="9"/>
  <c r="T463" i="9"/>
  <c r="T464" i="9"/>
  <c r="T465" i="9"/>
  <c r="T466" i="9"/>
  <c r="T467" i="9"/>
  <c r="T468" i="9"/>
  <c r="T469" i="9"/>
  <c r="T470" i="9"/>
  <c r="T471" i="9"/>
  <c r="T472" i="9"/>
  <c r="T473" i="9"/>
  <c r="T474" i="9"/>
  <c r="T475" i="9"/>
  <c r="T476" i="9"/>
  <c r="T477" i="9"/>
  <c r="T478" i="9"/>
  <c r="T479" i="9"/>
  <c r="T480" i="9"/>
  <c r="T481" i="9"/>
  <c r="T482" i="9"/>
  <c r="T483" i="9"/>
  <c r="T484" i="9"/>
  <c r="T485" i="9"/>
  <c r="T486" i="9"/>
  <c r="T487" i="9"/>
  <c r="T488" i="9"/>
  <c r="T489" i="9"/>
  <c r="T490" i="9"/>
  <c r="T491" i="9"/>
  <c r="T492" i="9"/>
  <c r="T493" i="9"/>
  <c r="T494" i="9"/>
  <c r="T495" i="9"/>
  <c r="T496" i="9"/>
  <c r="T497" i="9"/>
  <c r="T498" i="9"/>
  <c r="T499" i="9"/>
  <c r="T500" i="9"/>
  <c r="T501" i="9"/>
  <c r="T502" i="9"/>
  <c r="T503" i="9"/>
  <c r="T504" i="9"/>
  <c r="T505" i="9"/>
  <c r="T506" i="9"/>
  <c r="T507" i="9"/>
  <c r="T508" i="9"/>
  <c r="T509" i="9"/>
  <c r="T510" i="9"/>
  <c r="T511" i="9"/>
  <c r="T512" i="9"/>
  <c r="T513" i="9"/>
  <c r="T514" i="9"/>
  <c r="T515" i="9"/>
  <c r="T516" i="9"/>
  <c r="T517" i="9"/>
  <c r="T518" i="9"/>
  <c r="T519" i="9"/>
  <c r="T520" i="9"/>
  <c r="T521" i="9"/>
  <c r="T522" i="9"/>
  <c r="T523" i="9"/>
  <c r="T524" i="9"/>
  <c r="T525" i="9"/>
  <c r="T526" i="9"/>
  <c r="T527" i="9"/>
  <c r="T528" i="9"/>
  <c r="T529" i="9"/>
  <c r="T530" i="9"/>
  <c r="T531" i="9"/>
  <c r="T532" i="9"/>
  <c r="T533" i="9"/>
  <c r="T534" i="9"/>
  <c r="T535" i="9"/>
  <c r="T536" i="9"/>
  <c r="T537" i="9"/>
  <c r="T538" i="9"/>
  <c r="T539" i="9"/>
  <c r="T540" i="9"/>
  <c r="T541" i="9"/>
  <c r="T542" i="9"/>
  <c r="T543" i="9"/>
  <c r="T544" i="9"/>
  <c r="T545" i="9"/>
  <c r="T546" i="9"/>
  <c r="T547" i="9"/>
  <c r="T548" i="9"/>
  <c r="T549" i="9"/>
  <c r="T550" i="9"/>
  <c r="T551" i="9"/>
  <c r="T552" i="9"/>
  <c r="T553" i="9"/>
  <c r="T554" i="9"/>
  <c r="T555" i="9"/>
  <c r="T556" i="9"/>
  <c r="T557" i="9"/>
  <c r="T558" i="9"/>
  <c r="T559" i="9"/>
  <c r="T560" i="9"/>
  <c r="T561" i="9"/>
  <c r="T562" i="9"/>
  <c r="T563" i="9"/>
  <c r="T564" i="9"/>
  <c r="T565" i="9"/>
  <c r="T566" i="9"/>
  <c r="T567" i="9"/>
  <c r="T568" i="9"/>
  <c r="T569" i="9"/>
  <c r="T570" i="9"/>
  <c r="T571" i="9"/>
  <c r="T572" i="9"/>
  <c r="T573" i="9"/>
  <c r="T574" i="9"/>
  <c r="T575" i="9"/>
  <c r="T576" i="9"/>
  <c r="T577" i="9"/>
  <c r="T578" i="9"/>
  <c r="T579" i="9"/>
  <c r="T580" i="9"/>
  <c r="T581" i="9"/>
  <c r="T582" i="9"/>
  <c r="T583" i="9"/>
  <c r="T584" i="9"/>
  <c r="O586" i="9"/>
  <c r="M586" i="9"/>
  <c r="G586" i="9"/>
  <c r="E586" i="9"/>
  <c r="C586" i="9"/>
  <c r="J9" i="8"/>
  <c r="J10" i="8"/>
  <c r="J11" i="8"/>
  <c r="J12" i="8"/>
  <c r="L9" i="7"/>
  <c r="R10" i="9"/>
  <c r="T10" i="9" s="1"/>
  <c r="R11" i="9"/>
  <c r="T11" i="9" s="1"/>
  <c r="R12" i="9"/>
  <c r="T12" i="9" s="1"/>
  <c r="R13" i="9"/>
  <c r="T13" i="9" s="1"/>
  <c r="R14" i="9"/>
  <c r="T14" i="9" s="1"/>
  <c r="R15" i="9"/>
  <c r="T15" i="9" s="1"/>
  <c r="R16" i="9"/>
  <c r="T16" i="9" s="1"/>
  <c r="R17" i="9"/>
  <c r="T17" i="9" s="1"/>
  <c r="R18" i="9"/>
  <c r="T18" i="9" s="1"/>
  <c r="R19" i="9"/>
  <c r="T19" i="9" s="1"/>
  <c r="R20" i="9"/>
  <c r="T20" i="9" s="1"/>
  <c r="R21" i="9"/>
  <c r="T21" i="9" s="1"/>
  <c r="R22" i="9"/>
  <c r="T22" i="9" s="1"/>
  <c r="R23" i="9"/>
  <c r="T23" i="9" s="1"/>
  <c r="R24" i="9"/>
  <c r="T24" i="9" s="1"/>
  <c r="R25" i="9"/>
  <c r="T25" i="9" s="1"/>
  <c r="R26" i="9"/>
  <c r="T26" i="9" s="1"/>
  <c r="R27" i="9"/>
  <c r="T27" i="9" s="1"/>
  <c r="R28" i="9"/>
  <c r="T28" i="9" s="1"/>
  <c r="R29" i="9"/>
  <c r="T29" i="9" s="1"/>
  <c r="R30" i="9"/>
  <c r="T30" i="9" s="1"/>
  <c r="R31" i="9"/>
  <c r="T31" i="9" s="1"/>
  <c r="R32" i="9"/>
  <c r="T32" i="9" s="1"/>
  <c r="R33" i="9"/>
  <c r="T33" i="9" s="1"/>
  <c r="R34" i="9"/>
  <c r="T34" i="9" s="1"/>
  <c r="R35" i="9"/>
  <c r="T35" i="9" s="1"/>
  <c r="R36" i="9"/>
  <c r="T36" i="9" s="1"/>
  <c r="R37" i="9"/>
  <c r="T37" i="9" s="1"/>
  <c r="R38" i="9"/>
  <c r="T38" i="9" s="1"/>
  <c r="R39" i="9"/>
  <c r="T39" i="9" s="1"/>
  <c r="R40" i="9"/>
  <c r="T40" i="9" s="1"/>
  <c r="R41" i="9"/>
  <c r="T41" i="9" s="1"/>
  <c r="R42" i="9"/>
  <c r="T42" i="9" s="1"/>
  <c r="R43" i="9"/>
  <c r="T43" i="9" s="1"/>
  <c r="R44" i="9"/>
  <c r="T44" i="9" s="1"/>
  <c r="R45" i="9"/>
  <c r="T45" i="9" s="1"/>
  <c r="R46" i="9"/>
  <c r="T46" i="9" s="1"/>
  <c r="R47" i="9"/>
  <c r="T47" i="9" s="1"/>
  <c r="R48" i="9"/>
  <c r="T48" i="9" s="1"/>
  <c r="R49" i="9"/>
  <c r="T49" i="9" s="1"/>
  <c r="R50" i="9"/>
  <c r="T50" i="9" s="1"/>
  <c r="R51" i="9"/>
  <c r="T51" i="9" s="1"/>
  <c r="R52" i="9"/>
  <c r="T52" i="9" s="1"/>
  <c r="R53" i="9"/>
  <c r="T53" i="9" s="1"/>
  <c r="R54" i="9"/>
  <c r="T54" i="9" s="1"/>
  <c r="R9" i="9"/>
  <c r="F12" i="8"/>
  <c r="F11" i="8"/>
  <c r="F10" i="8"/>
  <c r="F9" i="8"/>
  <c r="I8" i="21"/>
  <c r="Q38" i="21"/>
  <c r="Q37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586" i="9" l="1"/>
  <c r="T9" i="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9" i="19"/>
  <c r="Q10" i="19"/>
  <c r="Q11" i="19"/>
  <c r="Q12" i="19"/>
  <c r="Q8" i="19"/>
  <c r="O59" i="19"/>
  <c r="K59" i="19"/>
  <c r="M59" i="19"/>
  <c r="R14" i="11"/>
  <c r="R10" i="11"/>
  <c r="R11" i="11"/>
  <c r="R12" i="11"/>
  <c r="R13" i="11"/>
  <c r="R9" i="11"/>
  <c r="J14" i="11"/>
  <c r="J10" i="11"/>
  <c r="J11" i="11"/>
  <c r="J12" i="11"/>
  <c r="J13" i="11"/>
  <c r="J9" i="11"/>
  <c r="F14" i="11"/>
  <c r="N14" i="11"/>
  <c r="J10" i="10"/>
  <c r="H10" i="10"/>
  <c r="U9" i="10"/>
  <c r="J9" i="10"/>
  <c r="G59" i="19"/>
  <c r="J20" i="13"/>
  <c r="J9" i="13"/>
  <c r="J10" i="13"/>
  <c r="J11" i="13"/>
  <c r="J12" i="13"/>
  <c r="J13" i="13"/>
  <c r="J14" i="13"/>
  <c r="J15" i="13"/>
  <c r="J16" i="13"/>
  <c r="J17" i="13"/>
  <c r="J18" i="13"/>
  <c r="J19" i="13"/>
  <c r="J8" i="13"/>
  <c r="F9" i="13"/>
  <c r="F10" i="13"/>
  <c r="F11" i="13"/>
  <c r="F12" i="13"/>
  <c r="F13" i="13"/>
  <c r="F14" i="13"/>
  <c r="F15" i="13"/>
  <c r="F16" i="13"/>
  <c r="F17" i="13"/>
  <c r="F18" i="13"/>
  <c r="F19" i="13"/>
  <c r="F8" i="13"/>
  <c r="F20" i="13" s="1"/>
  <c r="M29" i="15"/>
  <c r="K29" i="15"/>
  <c r="I29" i="15"/>
  <c r="C115" i="21"/>
  <c r="E115" i="21"/>
  <c r="G115" i="21"/>
  <c r="C59" i="19"/>
  <c r="E59" i="19"/>
  <c r="T13" i="17"/>
  <c r="R13" i="17"/>
  <c r="P13" i="17"/>
  <c r="N13" i="17"/>
  <c r="L13" i="17"/>
  <c r="J13" i="17"/>
  <c r="F11" i="14"/>
  <c r="D11" i="14"/>
  <c r="H20" i="13"/>
  <c r="D20" i="13"/>
  <c r="P14" i="11"/>
  <c r="L14" i="11"/>
  <c r="H14" i="11"/>
  <c r="D14" i="11"/>
  <c r="L10" i="7"/>
  <c r="L11" i="7"/>
  <c r="L12" i="7"/>
  <c r="L13" i="7"/>
  <c r="L14" i="7"/>
  <c r="L15" i="7"/>
  <c r="L16" i="7"/>
  <c r="L17" i="7"/>
  <c r="L18" i="7"/>
  <c r="AB11" i="5"/>
  <c r="AJ10" i="5"/>
  <c r="AJ9" i="5"/>
  <c r="AJ11" i="5" s="1"/>
  <c r="U155" i="3"/>
  <c r="H155" i="3"/>
  <c r="AA10" i="2"/>
  <c r="AA11" i="2"/>
  <c r="AA12" i="2"/>
  <c r="AA53" i="2" s="1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9" i="2"/>
  <c r="S53" i="2"/>
  <c r="Q53" i="2"/>
  <c r="O53" i="2"/>
  <c r="M53" i="2"/>
  <c r="K53" i="2"/>
  <c r="I53" i="2"/>
  <c r="G53" i="2"/>
  <c r="E53" i="2"/>
  <c r="T586" i="9" l="1"/>
  <c r="I59" i="19"/>
  <c r="F8" i="8" l="1"/>
  <c r="H8" i="8" l="1"/>
  <c r="J8" i="8"/>
  <c r="J13" i="8" s="1"/>
  <c r="V46" i="9" l="1"/>
  <c r="V58" i="9"/>
  <c r="K57" i="9"/>
  <c r="K364" i="9"/>
  <c r="K419" i="9"/>
  <c r="K470" i="9"/>
  <c r="K518" i="9"/>
  <c r="K566" i="9"/>
  <c r="V130" i="9"/>
  <c r="K129" i="9"/>
  <c r="K372" i="9"/>
  <c r="K425" i="9"/>
  <c r="K476" i="9"/>
  <c r="K524" i="9"/>
  <c r="K572" i="9"/>
  <c r="V154" i="9"/>
  <c r="K153" i="9"/>
  <c r="K374" i="9"/>
  <c r="K428" i="9"/>
  <c r="K478" i="9"/>
  <c r="K526" i="9"/>
  <c r="K574" i="9"/>
  <c r="V202" i="9"/>
  <c r="K201" i="9"/>
  <c r="K380" i="9"/>
  <c r="K432" i="9"/>
  <c r="K482" i="9"/>
  <c r="K530" i="9"/>
  <c r="K578" i="9"/>
  <c r="K360" i="9"/>
  <c r="K414" i="9"/>
  <c r="K466" i="9"/>
  <c r="K514" i="9"/>
  <c r="V274" i="9"/>
  <c r="K273" i="9"/>
  <c r="K386" i="9"/>
  <c r="K438" i="9"/>
  <c r="K488" i="9"/>
  <c r="K536" i="9"/>
  <c r="K584" i="9"/>
  <c r="V298" i="9"/>
  <c r="K297" i="9"/>
  <c r="K388" i="9"/>
  <c r="K441" i="9"/>
  <c r="K490" i="9"/>
  <c r="K538" i="9"/>
  <c r="K9" i="9"/>
  <c r="V346" i="9"/>
  <c r="K327" i="9"/>
  <c r="K393" i="9"/>
  <c r="K445" i="9"/>
  <c r="K494" i="9"/>
  <c r="K542" i="9"/>
  <c r="V562" i="9"/>
  <c r="V418" i="9"/>
  <c r="K340" i="9"/>
  <c r="K399" i="9"/>
  <c r="K452" i="9"/>
  <c r="K500" i="9"/>
  <c r="K548" i="9"/>
  <c r="K562" i="9"/>
  <c r="V442" i="9"/>
  <c r="K346" i="9"/>
  <c r="K401" i="9"/>
  <c r="K454" i="9"/>
  <c r="K502" i="9"/>
  <c r="K550" i="9"/>
  <c r="V490" i="9"/>
  <c r="K350" i="9"/>
  <c r="K406" i="9"/>
  <c r="K458" i="9"/>
  <c r="K506" i="9"/>
  <c r="K554" i="9"/>
  <c r="K358" i="9"/>
  <c r="K412" i="9"/>
  <c r="K464" i="9"/>
  <c r="K512" i="9"/>
  <c r="K560" i="9"/>
  <c r="K525" i="9"/>
  <c r="K373" i="9"/>
  <c r="K547" i="9"/>
  <c r="K398" i="9"/>
  <c r="K570" i="9"/>
  <c r="K423" i="9"/>
  <c r="V106" i="9"/>
  <c r="K448" i="9"/>
  <c r="V382" i="9"/>
  <c r="K472" i="9"/>
  <c r="K81" i="9"/>
  <c r="K495" i="9"/>
  <c r="K333" i="9"/>
  <c r="K517" i="9"/>
  <c r="K363" i="9"/>
  <c r="V59" i="9"/>
  <c r="V203" i="9"/>
  <c r="V347" i="9"/>
  <c r="V491" i="9"/>
  <c r="K58" i="9"/>
  <c r="K202" i="9"/>
  <c r="V24" i="9"/>
  <c r="V168" i="9"/>
  <c r="V312" i="9"/>
  <c r="V456" i="9"/>
  <c r="K23" i="9"/>
  <c r="K167" i="9"/>
  <c r="K311" i="9"/>
  <c r="V133" i="9"/>
  <c r="V277" i="9"/>
  <c r="V421" i="9"/>
  <c r="V565" i="9"/>
  <c r="K132" i="9"/>
  <c r="K276" i="9"/>
  <c r="V86" i="9"/>
  <c r="V230" i="9"/>
  <c r="V374" i="9"/>
  <c r="V518" i="9"/>
  <c r="K85" i="9"/>
  <c r="K229" i="9"/>
  <c r="V63" i="9"/>
  <c r="V207" i="9"/>
  <c r="V351" i="9"/>
  <c r="V495" i="9"/>
  <c r="K62" i="9"/>
  <c r="K206" i="9"/>
  <c r="V16" i="9"/>
  <c r="V160" i="9"/>
  <c r="V304" i="9"/>
  <c r="V448" i="9"/>
  <c r="K15" i="9"/>
  <c r="K159" i="9"/>
  <c r="K303" i="9"/>
  <c r="V137" i="9"/>
  <c r="V281" i="9"/>
  <c r="V425" i="9"/>
  <c r="V569" i="9"/>
  <c r="K136" i="9"/>
  <c r="K280" i="9"/>
  <c r="V102" i="9"/>
  <c r="V246" i="9"/>
  <c r="V390" i="9"/>
  <c r="V534" i="9"/>
  <c r="K101" i="9"/>
  <c r="K245" i="9"/>
  <c r="V55" i="9"/>
  <c r="V199" i="9"/>
  <c r="V343" i="9"/>
  <c r="V487" i="9"/>
  <c r="K54" i="9"/>
  <c r="K198" i="9"/>
  <c r="K342" i="9"/>
  <c r="V116" i="9"/>
  <c r="V260" i="9"/>
  <c r="V404" i="9"/>
  <c r="V548" i="9"/>
  <c r="K115" i="9"/>
  <c r="K259" i="9"/>
  <c r="K403" i="9"/>
  <c r="V105" i="9"/>
  <c r="V249" i="9"/>
  <c r="V393" i="9"/>
  <c r="V537" i="9"/>
  <c r="K104" i="9"/>
  <c r="V10" i="9"/>
  <c r="K513" i="9"/>
  <c r="K359" i="9"/>
  <c r="K535" i="9"/>
  <c r="K385" i="9"/>
  <c r="K558" i="9"/>
  <c r="K410" i="9"/>
  <c r="K581" i="9"/>
  <c r="K435" i="9"/>
  <c r="V238" i="9"/>
  <c r="K460" i="9"/>
  <c r="V514" i="9"/>
  <c r="K483" i="9"/>
  <c r="K213" i="9"/>
  <c r="K505" i="9"/>
  <c r="K349" i="9"/>
  <c r="V71" i="9"/>
  <c r="V215" i="9"/>
  <c r="V359" i="9"/>
  <c r="V503" i="9"/>
  <c r="K70" i="9"/>
  <c r="K214" i="9"/>
  <c r="V36" i="9"/>
  <c r="V180" i="9"/>
  <c r="V324" i="9"/>
  <c r="V468" i="9"/>
  <c r="K35" i="9"/>
  <c r="K179" i="9"/>
  <c r="K323" i="9"/>
  <c r="V145" i="9"/>
  <c r="V289" i="9"/>
  <c r="V433" i="9"/>
  <c r="V577" i="9"/>
  <c r="K144" i="9"/>
  <c r="K288" i="9"/>
  <c r="V98" i="9"/>
  <c r="V242" i="9"/>
  <c r="V386" i="9"/>
  <c r="V530" i="9"/>
  <c r="K97" i="9"/>
  <c r="K241" i="9"/>
  <c r="V75" i="9"/>
  <c r="V219" i="9"/>
  <c r="V363" i="9"/>
  <c r="V507" i="9"/>
  <c r="K74" i="9"/>
  <c r="K218" i="9"/>
  <c r="V28" i="9"/>
  <c r="V172" i="9"/>
  <c r="V316" i="9"/>
  <c r="V460" i="9"/>
  <c r="K27" i="9"/>
  <c r="K171" i="9"/>
  <c r="K315" i="9"/>
  <c r="V149" i="9"/>
  <c r="V293" i="9"/>
  <c r="V437" i="9"/>
  <c r="V581" i="9"/>
  <c r="K148" i="9"/>
  <c r="K292" i="9"/>
  <c r="V114" i="9"/>
  <c r="V258" i="9"/>
  <c r="V402" i="9"/>
  <c r="V546" i="9"/>
  <c r="K113" i="9"/>
  <c r="K257" i="9"/>
  <c r="V67" i="9"/>
  <c r="V211" i="9"/>
  <c r="V355" i="9"/>
  <c r="K501" i="9"/>
  <c r="K345" i="9"/>
  <c r="K523" i="9"/>
  <c r="K371" i="9"/>
  <c r="K546" i="9"/>
  <c r="K397" i="9"/>
  <c r="K569" i="9"/>
  <c r="K422" i="9"/>
  <c r="V94" i="9"/>
  <c r="K447" i="9"/>
  <c r="V370" i="9"/>
  <c r="K471" i="9"/>
  <c r="K69" i="9"/>
  <c r="K493" i="9"/>
  <c r="K325" i="9"/>
  <c r="V83" i="9"/>
  <c r="V227" i="9"/>
  <c r="V371" i="9"/>
  <c r="V515" i="9"/>
  <c r="K82" i="9"/>
  <c r="K226" i="9"/>
  <c r="V48" i="9"/>
  <c r="V192" i="9"/>
  <c r="V336" i="9"/>
  <c r="V480" i="9"/>
  <c r="K47" i="9"/>
  <c r="K191" i="9"/>
  <c r="V13" i="9"/>
  <c r="V157" i="9"/>
  <c r="V301" i="9"/>
  <c r="V445" i="9"/>
  <c r="K12" i="9"/>
  <c r="K156" i="9"/>
  <c r="K300" i="9"/>
  <c r="V110" i="9"/>
  <c r="V254" i="9"/>
  <c r="V398" i="9"/>
  <c r="V542" i="9"/>
  <c r="K109" i="9"/>
  <c r="K253" i="9"/>
  <c r="V87" i="9"/>
  <c r="V231" i="9"/>
  <c r="V375" i="9"/>
  <c r="V519" i="9"/>
  <c r="K86" i="9"/>
  <c r="K230" i="9"/>
  <c r="V40" i="9"/>
  <c r="V184" i="9"/>
  <c r="V328" i="9"/>
  <c r="V472" i="9"/>
  <c r="K39" i="9"/>
  <c r="K183" i="9"/>
  <c r="V17" i="9"/>
  <c r="V161" i="9"/>
  <c r="V305" i="9"/>
  <c r="V449" i="9"/>
  <c r="K16" i="9"/>
  <c r="K160" i="9"/>
  <c r="K304" i="9"/>
  <c r="V126" i="9"/>
  <c r="V270" i="9"/>
  <c r="V414" i="9"/>
  <c r="V558" i="9"/>
  <c r="K125" i="9"/>
  <c r="K269" i="9"/>
  <c r="V79" i="9"/>
  <c r="V223" i="9"/>
  <c r="V367" i="9"/>
  <c r="V511" i="9"/>
  <c r="K78" i="9"/>
  <c r="K222" i="9"/>
  <c r="K366" i="9"/>
  <c r="V140" i="9"/>
  <c r="V284" i="9"/>
  <c r="V428" i="9"/>
  <c r="V572" i="9"/>
  <c r="K139" i="9"/>
  <c r="K283" i="9"/>
  <c r="K427" i="9"/>
  <c r="K489" i="9"/>
  <c r="K285" i="9"/>
  <c r="K511" i="9"/>
  <c r="K357" i="9"/>
  <c r="K534" i="9"/>
  <c r="K384" i="9"/>
  <c r="K557" i="9"/>
  <c r="K409" i="9"/>
  <c r="K580" i="9"/>
  <c r="K434" i="9"/>
  <c r="V226" i="9"/>
  <c r="K459" i="9"/>
  <c r="V502" i="9"/>
  <c r="K481" i="9"/>
  <c r="K189" i="9"/>
  <c r="V95" i="9"/>
  <c r="V239" i="9"/>
  <c r="V383" i="9"/>
  <c r="V527" i="9"/>
  <c r="K94" i="9"/>
  <c r="K238" i="9"/>
  <c r="V60" i="9"/>
  <c r="V204" i="9"/>
  <c r="V348" i="9"/>
  <c r="V492" i="9"/>
  <c r="K59" i="9"/>
  <c r="K203" i="9"/>
  <c r="V25" i="9"/>
  <c r="V169" i="9"/>
  <c r="V313" i="9"/>
  <c r="V457" i="9"/>
  <c r="K24" i="9"/>
  <c r="K168" i="9"/>
  <c r="K312" i="9"/>
  <c r="V122" i="9"/>
  <c r="V266" i="9"/>
  <c r="V410" i="9"/>
  <c r="V554" i="9"/>
  <c r="K121" i="9"/>
  <c r="K265" i="9"/>
  <c r="V99" i="9"/>
  <c r="V243" i="9"/>
  <c r="V387" i="9"/>
  <c r="V531" i="9"/>
  <c r="K98" i="9"/>
  <c r="K242" i="9"/>
  <c r="V52" i="9"/>
  <c r="V196" i="9"/>
  <c r="V340" i="9"/>
  <c r="V484" i="9"/>
  <c r="K51" i="9"/>
  <c r="K195" i="9"/>
  <c r="V29" i="9"/>
  <c r="V173" i="9"/>
  <c r="V317" i="9"/>
  <c r="V461" i="9"/>
  <c r="K28" i="9"/>
  <c r="K172" i="9"/>
  <c r="K316" i="9"/>
  <c r="V138" i="9"/>
  <c r="V282" i="9"/>
  <c r="V426" i="9"/>
  <c r="V570" i="9"/>
  <c r="K137" i="9"/>
  <c r="K281" i="9"/>
  <c r="V91" i="9"/>
  <c r="V235" i="9"/>
  <c r="V379" i="9"/>
  <c r="V523" i="9"/>
  <c r="K90" i="9"/>
  <c r="K234" i="9"/>
  <c r="K378" i="9"/>
  <c r="V152" i="9"/>
  <c r="V296" i="9"/>
  <c r="K477" i="9"/>
  <c r="K141" i="9"/>
  <c r="K499" i="9"/>
  <c r="K339" i="9"/>
  <c r="K522" i="9"/>
  <c r="K370" i="9"/>
  <c r="K545" i="9"/>
  <c r="K396" i="9"/>
  <c r="K568" i="9"/>
  <c r="K421" i="9"/>
  <c r="V82" i="9"/>
  <c r="K446" i="9"/>
  <c r="V358" i="9"/>
  <c r="K469" i="9"/>
  <c r="K45" i="9"/>
  <c r="V107" i="9"/>
  <c r="V251" i="9"/>
  <c r="V395" i="9"/>
  <c r="V539" i="9"/>
  <c r="K106" i="9"/>
  <c r="K250" i="9"/>
  <c r="V72" i="9"/>
  <c r="V216" i="9"/>
  <c r="V360" i="9"/>
  <c r="V504" i="9"/>
  <c r="K71" i="9"/>
  <c r="K215" i="9"/>
  <c r="V37" i="9"/>
  <c r="V181" i="9"/>
  <c r="V325" i="9"/>
  <c r="V469" i="9"/>
  <c r="K36" i="9"/>
  <c r="K180" i="9"/>
  <c r="K324" i="9"/>
  <c r="V134" i="9"/>
  <c r="V278" i="9"/>
  <c r="V422" i="9"/>
  <c r="V566" i="9"/>
  <c r="K133" i="9"/>
  <c r="K277" i="9"/>
  <c r="V111" i="9"/>
  <c r="V255" i="9"/>
  <c r="V399" i="9"/>
  <c r="V543" i="9"/>
  <c r="K110" i="9"/>
  <c r="K254" i="9"/>
  <c r="V64" i="9"/>
  <c r="V208" i="9"/>
  <c r="V352" i="9"/>
  <c r="V496" i="9"/>
  <c r="K63" i="9"/>
  <c r="K207" i="9"/>
  <c r="V41" i="9"/>
  <c r="V185" i="9"/>
  <c r="V329" i="9"/>
  <c r="V473" i="9"/>
  <c r="K40" i="9"/>
  <c r="K184" i="9"/>
  <c r="K328" i="9"/>
  <c r="V150" i="9"/>
  <c r="V294" i="9"/>
  <c r="V438" i="9"/>
  <c r="V582" i="9"/>
  <c r="K149" i="9"/>
  <c r="K293" i="9"/>
  <c r="V103" i="9"/>
  <c r="V247" i="9"/>
  <c r="V391" i="9"/>
  <c r="K465" i="9"/>
  <c r="V574" i="9"/>
  <c r="K487" i="9"/>
  <c r="K261" i="9"/>
  <c r="K510" i="9"/>
  <c r="K356" i="9"/>
  <c r="K533" i="9"/>
  <c r="K383" i="9"/>
  <c r="K556" i="9"/>
  <c r="K408" i="9"/>
  <c r="K579" i="9"/>
  <c r="K433" i="9"/>
  <c r="V214" i="9"/>
  <c r="K457" i="9"/>
  <c r="V478" i="9"/>
  <c r="V119" i="9"/>
  <c r="V263" i="9"/>
  <c r="V407" i="9"/>
  <c r="V551" i="9"/>
  <c r="K118" i="9"/>
  <c r="K262" i="9"/>
  <c r="V84" i="9"/>
  <c r="V228" i="9"/>
  <c r="V372" i="9"/>
  <c r="V516" i="9"/>
  <c r="K83" i="9"/>
  <c r="K227" i="9"/>
  <c r="V49" i="9"/>
  <c r="V193" i="9"/>
  <c r="V337" i="9"/>
  <c r="V481" i="9"/>
  <c r="K48" i="9"/>
  <c r="K192" i="9"/>
  <c r="K336" i="9"/>
  <c r="V146" i="9"/>
  <c r="V290" i="9"/>
  <c r="V434" i="9"/>
  <c r="V578" i="9"/>
  <c r="K145" i="9"/>
  <c r="K289" i="9"/>
  <c r="V123" i="9"/>
  <c r="V267" i="9"/>
  <c r="V411" i="9"/>
  <c r="V555" i="9"/>
  <c r="K122" i="9"/>
  <c r="K266" i="9"/>
  <c r="V76" i="9"/>
  <c r="V220" i="9"/>
  <c r="V364" i="9"/>
  <c r="V508" i="9"/>
  <c r="K75" i="9"/>
  <c r="K219" i="9"/>
  <c r="V53" i="9"/>
  <c r="V197" i="9"/>
  <c r="V341" i="9"/>
  <c r="V485" i="9"/>
  <c r="K52" i="9"/>
  <c r="K196" i="9"/>
  <c r="V18" i="9"/>
  <c r="V162" i="9"/>
  <c r="V306" i="9"/>
  <c r="V450" i="9"/>
  <c r="K17" i="9"/>
  <c r="K161" i="9"/>
  <c r="K305" i="9"/>
  <c r="V115" i="9"/>
  <c r="V259" i="9"/>
  <c r="V403" i="9"/>
  <c r="V547" i="9"/>
  <c r="K114" i="9"/>
  <c r="K258" i="9"/>
  <c r="V32" i="9"/>
  <c r="V176" i="9"/>
  <c r="V320" i="9"/>
  <c r="V464" i="9"/>
  <c r="K31" i="9"/>
  <c r="K175" i="9"/>
  <c r="K319" i="9"/>
  <c r="K453" i="9"/>
  <c r="V430" i="9"/>
  <c r="K475" i="9"/>
  <c r="K117" i="9"/>
  <c r="K498" i="9"/>
  <c r="K337" i="9"/>
  <c r="K521" i="9"/>
  <c r="K369" i="9"/>
  <c r="K544" i="9"/>
  <c r="K395" i="9"/>
  <c r="K567" i="9"/>
  <c r="K420" i="9"/>
  <c r="V70" i="9"/>
  <c r="K444" i="9"/>
  <c r="V334" i="9"/>
  <c r="V131" i="9"/>
  <c r="V275" i="9"/>
  <c r="V419" i="9"/>
  <c r="V563" i="9"/>
  <c r="K130" i="9"/>
  <c r="K274" i="9"/>
  <c r="V96" i="9"/>
  <c r="V240" i="9"/>
  <c r="V384" i="9"/>
  <c r="V528" i="9"/>
  <c r="K95" i="9"/>
  <c r="K239" i="9"/>
  <c r="V61" i="9"/>
  <c r="V205" i="9"/>
  <c r="V349" i="9"/>
  <c r="V493" i="9"/>
  <c r="K60" i="9"/>
  <c r="K204" i="9"/>
  <c r="V14" i="9"/>
  <c r="V158" i="9"/>
  <c r="V302" i="9"/>
  <c r="V446" i="9"/>
  <c r="K13" i="9"/>
  <c r="K157" i="9"/>
  <c r="K301" i="9"/>
  <c r="V135" i="9"/>
  <c r="V279" i="9"/>
  <c r="V423" i="9"/>
  <c r="V567" i="9"/>
  <c r="K134" i="9"/>
  <c r="K278" i="9"/>
  <c r="V88" i="9"/>
  <c r="V232" i="9"/>
  <c r="V376" i="9"/>
  <c r="V520" i="9"/>
  <c r="K87" i="9"/>
  <c r="K231" i="9"/>
  <c r="V65" i="9"/>
  <c r="V209" i="9"/>
  <c r="V353" i="9"/>
  <c r="V497" i="9"/>
  <c r="K64" i="9"/>
  <c r="K208" i="9"/>
  <c r="V30" i="9"/>
  <c r="V174" i="9"/>
  <c r="V318" i="9"/>
  <c r="V462" i="9"/>
  <c r="K29" i="9"/>
  <c r="K173" i="9"/>
  <c r="K317" i="9"/>
  <c r="K585" i="9"/>
  <c r="K440" i="9"/>
  <c r="V286" i="9"/>
  <c r="K463" i="9"/>
  <c r="V550" i="9"/>
  <c r="K486" i="9"/>
  <c r="K249" i="9"/>
  <c r="K509" i="9"/>
  <c r="K353" i="9"/>
  <c r="K532" i="9"/>
  <c r="K382" i="9"/>
  <c r="K555" i="9"/>
  <c r="K407" i="9"/>
  <c r="K577" i="9"/>
  <c r="K431" i="9"/>
  <c r="V190" i="9"/>
  <c r="V143" i="9"/>
  <c r="V287" i="9"/>
  <c r="V431" i="9"/>
  <c r="V575" i="9"/>
  <c r="K142" i="9"/>
  <c r="K286" i="9"/>
  <c r="V108" i="9"/>
  <c r="V252" i="9"/>
  <c r="V396" i="9"/>
  <c r="V540" i="9"/>
  <c r="K107" i="9"/>
  <c r="K251" i="9"/>
  <c r="V73" i="9"/>
  <c r="V217" i="9"/>
  <c r="V361" i="9"/>
  <c r="V505" i="9"/>
  <c r="K72" i="9"/>
  <c r="K216" i="9"/>
  <c r="V26" i="9"/>
  <c r="V170" i="9"/>
  <c r="V314" i="9"/>
  <c r="V458" i="9"/>
  <c r="K25" i="9"/>
  <c r="K169" i="9"/>
  <c r="K313" i="9"/>
  <c r="V147" i="9"/>
  <c r="V291" i="9"/>
  <c r="V435" i="9"/>
  <c r="V579" i="9"/>
  <c r="K146" i="9"/>
  <c r="K290" i="9"/>
  <c r="V100" i="9"/>
  <c r="V244" i="9"/>
  <c r="V388" i="9"/>
  <c r="V532" i="9"/>
  <c r="K99" i="9"/>
  <c r="K243" i="9"/>
  <c r="V77" i="9"/>
  <c r="V221" i="9"/>
  <c r="V365" i="9"/>
  <c r="V509" i="9"/>
  <c r="K76" i="9"/>
  <c r="K220" i="9"/>
  <c r="V42" i="9"/>
  <c r="V186" i="9"/>
  <c r="V330" i="9"/>
  <c r="V474" i="9"/>
  <c r="K573" i="9"/>
  <c r="K426" i="9"/>
  <c r="V142" i="9"/>
  <c r="K450" i="9"/>
  <c r="V406" i="9"/>
  <c r="K474" i="9"/>
  <c r="K105" i="9"/>
  <c r="K497" i="9"/>
  <c r="K335" i="9"/>
  <c r="K520" i="9"/>
  <c r="K368" i="9"/>
  <c r="K543" i="9"/>
  <c r="K394" i="9"/>
  <c r="K565" i="9"/>
  <c r="K418" i="9"/>
  <c r="V11" i="9"/>
  <c r="V155" i="9"/>
  <c r="V299" i="9"/>
  <c r="V443" i="9"/>
  <c r="K10" i="9"/>
  <c r="K154" i="9"/>
  <c r="K298" i="9"/>
  <c r="V120" i="9"/>
  <c r="V264" i="9"/>
  <c r="V408" i="9"/>
  <c r="V552" i="9"/>
  <c r="K119" i="9"/>
  <c r="K263" i="9"/>
  <c r="V85" i="9"/>
  <c r="V229" i="9"/>
  <c r="V373" i="9"/>
  <c r="V517" i="9"/>
  <c r="K84" i="9"/>
  <c r="K228" i="9"/>
  <c r="V38" i="9"/>
  <c r="V182" i="9"/>
  <c r="V326" i="9"/>
  <c r="V470" i="9"/>
  <c r="K37" i="9"/>
  <c r="K181" i="9"/>
  <c r="V15" i="9"/>
  <c r="V159" i="9"/>
  <c r="V303" i="9"/>
  <c r="V447" i="9"/>
  <c r="K14" i="9"/>
  <c r="K158" i="9"/>
  <c r="K302" i="9"/>
  <c r="V112" i="9"/>
  <c r="V256" i="9"/>
  <c r="V400" i="9"/>
  <c r="V544" i="9"/>
  <c r="K111" i="9"/>
  <c r="K255" i="9"/>
  <c r="V89" i="9"/>
  <c r="V233" i="9"/>
  <c r="V377" i="9"/>
  <c r="V521" i="9"/>
  <c r="K88" i="9"/>
  <c r="K232" i="9"/>
  <c r="V54" i="9"/>
  <c r="V198" i="9"/>
  <c r="V342" i="9"/>
  <c r="V486" i="9"/>
  <c r="K53" i="9"/>
  <c r="K197" i="9"/>
  <c r="K341" i="9"/>
  <c r="V151" i="9"/>
  <c r="V295" i="9"/>
  <c r="V439" i="9"/>
  <c r="K561" i="9"/>
  <c r="K413" i="9"/>
  <c r="K583" i="9"/>
  <c r="K437" i="9"/>
  <c r="V262" i="9"/>
  <c r="K462" i="9"/>
  <c r="V538" i="9"/>
  <c r="K485" i="9"/>
  <c r="K237" i="9"/>
  <c r="K508" i="9"/>
  <c r="K352" i="9"/>
  <c r="K531" i="9"/>
  <c r="K381" i="9"/>
  <c r="K553" i="9"/>
  <c r="K405" i="9"/>
  <c r="V23" i="9"/>
  <c r="V167" i="9"/>
  <c r="V311" i="9"/>
  <c r="V455" i="9"/>
  <c r="K22" i="9"/>
  <c r="K166" i="9"/>
  <c r="K310" i="9"/>
  <c r="V132" i="9"/>
  <c r="V276" i="9"/>
  <c r="V420" i="9"/>
  <c r="V564" i="9"/>
  <c r="K131" i="9"/>
  <c r="K275" i="9"/>
  <c r="V97" i="9"/>
  <c r="V241" i="9"/>
  <c r="V385" i="9"/>
  <c r="V529" i="9"/>
  <c r="K96" i="9"/>
  <c r="K240" i="9"/>
  <c r="V50" i="9"/>
  <c r="V194" i="9"/>
  <c r="V338" i="9"/>
  <c r="V482" i="9"/>
  <c r="K49" i="9"/>
  <c r="K193" i="9"/>
  <c r="V27" i="9"/>
  <c r="V171" i="9"/>
  <c r="V315" i="9"/>
  <c r="V459" i="9"/>
  <c r="K26" i="9"/>
  <c r="K170" i="9"/>
  <c r="K314" i="9"/>
  <c r="V124" i="9"/>
  <c r="V268" i="9"/>
  <c r="V412" i="9"/>
  <c r="V556" i="9"/>
  <c r="K123" i="9"/>
  <c r="K267" i="9"/>
  <c r="V101" i="9"/>
  <c r="V245" i="9"/>
  <c r="V389" i="9"/>
  <c r="V533" i="9"/>
  <c r="K100" i="9"/>
  <c r="K244" i="9"/>
  <c r="V66" i="9"/>
  <c r="V210" i="9"/>
  <c r="V354" i="9"/>
  <c r="V498" i="9"/>
  <c r="K65" i="9"/>
  <c r="K209" i="9"/>
  <c r="V19" i="9"/>
  <c r="V163" i="9"/>
  <c r="V307" i="9"/>
  <c r="V451" i="9"/>
  <c r="K18" i="9"/>
  <c r="K162" i="9"/>
  <c r="K306" i="9"/>
  <c r="V80" i="9"/>
  <c r="V224" i="9"/>
  <c r="V368" i="9"/>
  <c r="K549" i="9"/>
  <c r="K400" i="9"/>
  <c r="K571" i="9"/>
  <c r="K424" i="9"/>
  <c r="V118" i="9"/>
  <c r="K449" i="9"/>
  <c r="V394" i="9"/>
  <c r="K473" i="9"/>
  <c r="K93" i="9"/>
  <c r="K496" i="9"/>
  <c r="K334" i="9"/>
  <c r="K519" i="9"/>
  <c r="K365" i="9"/>
  <c r="K541" i="9"/>
  <c r="K392" i="9"/>
  <c r="V35" i="9"/>
  <c r="V179" i="9"/>
  <c r="V323" i="9"/>
  <c r="V467" i="9"/>
  <c r="K34" i="9"/>
  <c r="K178" i="9"/>
  <c r="K322" i="9"/>
  <c r="V144" i="9"/>
  <c r="V288" i="9"/>
  <c r="V432" i="9"/>
  <c r="V576" i="9"/>
  <c r="K143" i="9"/>
  <c r="K287" i="9"/>
  <c r="V109" i="9"/>
  <c r="V253" i="9"/>
  <c r="V397" i="9"/>
  <c r="V541" i="9"/>
  <c r="K108" i="9"/>
  <c r="K252" i="9"/>
  <c r="V62" i="9"/>
  <c r="V206" i="9"/>
  <c r="V350" i="9"/>
  <c r="V494" i="9"/>
  <c r="K61" i="9"/>
  <c r="K205" i="9"/>
  <c r="V39" i="9"/>
  <c r="V183" i="9"/>
  <c r="V327" i="9"/>
  <c r="V471" i="9"/>
  <c r="K38" i="9"/>
  <c r="K182" i="9"/>
  <c r="K326" i="9"/>
  <c r="V136" i="9"/>
  <c r="V280" i="9"/>
  <c r="V424" i="9"/>
  <c r="V568" i="9"/>
  <c r="K135" i="9"/>
  <c r="K279" i="9"/>
  <c r="V113" i="9"/>
  <c r="V257" i="9"/>
  <c r="K225" i="9"/>
  <c r="V156" i="9"/>
  <c r="V74" i="9"/>
  <c r="K338" i="9"/>
  <c r="V557" i="9"/>
  <c r="V522" i="9"/>
  <c r="V175" i="9"/>
  <c r="V559" i="9"/>
  <c r="K210" i="9"/>
  <c r="V92" i="9"/>
  <c r="V344" i="9"/>
  <c r="V536" i="9"/>
  <c r="K163" i="9"/>
  <c r="K355" i="9"/>
  <c r="V81" i="9"/>
  <c r="V237" i="9"/>
  <c r="V405" i="9"/>
  <c r="V561" i="9"/>
  <c r="K140" i="9"/>
  <c r="K284" i="9"/>
  <c r="K504" i="9"/>
  <c r="K348" i="9"/>
  <c r="K527" i="9"/>
  <c r="K375" i="9"/>
  <c r="K194" i="9"/>
  <c r="K539" i="9"/>
  <c r="K507" i="9"/>
  <c r="V300" i="9"/>
  <c r="V218" i="9"/>
  <c r="V148" i="9"/>
  <c r="K112" i="9"/>
  <c r="K41" i="9"/>
  <c r="V187" i="9"/>
  <c r="V571" i="9"/>
  <c r="K246" i="9"/>
  <c r="V104" i="9"/>
  <c r="V356" i="9"/>
  <c r="V560" i="9"/>
  <c r="K187" i="9"/>
  <c r="K367" i="9"/>
  <c r="V93" i="9"/>
  <c r="V261" i="9"/>
  <c r="V417" i="9"/>
  <c r="V573" i="9"/>
  <c r="K152" i="9"/>
  <c r="K296" i="9"/>
  <c r="K492" i="9"/>
  <c r="K321" i="9"/>
  <c r="K515" i="9"/>
  <c r="K361" i="9"/>
  <c r="V68" i="9"/>
  <c r="V524" i="9"/>
  <c r="V225" i="9"/>
  <c r="K389" i="9"/>
  <c r="K537" i="9"/>
  <c r="K351" i="9"/>
  <c r="V444" i="9"/>
  <c r="V362" i="9"/>
  <c r="V292" i="9"/>
  <c r="K124" i="9"/>
  <c r="K77" i="9"/>
  <c r="V271" i="9"/>
  <c r="V583" i="9"/>
  <c r="K270" i="9"/>
  <c r="V128" i="9"/>
  <c r="V380" i="9"/>
  <c r="V584" i="9"/>
  <c r="K199" i="9"/>
  <c r="K379" i="9"/>
  <c r="V117" i="9"/>
  <c r="V273" i="9"/>
  <c r="V429" i="9"/>
  <c r="V585" i="9"/>
  <c r="K164" i="9"/>
  <c r="K308" i="9"/>
  <c r="K480" i="9"/>
  <c r="K177" i="9"/>
  <c r="K503" i="9"/>
  <c r="K347" i="9"/>
  <c r="V510" i="9"/>
  <c r="K387" i="9"/>
  <c r="K529" i="9"/>
  <c r="K11" i="9"/>
  <c r="V506" i="9"/>
  <c r="V436" i="9"/>
  <c r="K256" i="9"/>
  <c r="K89" i="9"/>
  <c r="V283" i="9"/>
  <c r="K30" i="9"/>
  <c r="K282" i="9"/>
  <c r="V164" i="9"/>
  <c r="V392" i="9"/>
  <c r="K19" i="9"/>
  <c r="K211" i="9"/>
  <c r="K391" i="9"/>
  <c r="V129" i="9"/>
  <c r="V285" i="9"/>
  <c r="V441" i="9"/>
  <c r="K20" i="9"/>
  <c r="K176" i="9"/>
  <c r="K320" i="9"/>
  <c r="K468" i="9"/>
  <c r="K33" i="9"/>
  <c r="K491" i="9"/>
  <c r="K309" i="9"/>
  <c r="K186" i="9"/>
  <c r="K343" i="9"/>
  <c r="K272" i="9"/>
  <c r="K559" i="9"/>
  <c r="K377" i="9"/>
  <c r="K155" i="9"/>
  <c r="K73" i="9"/>
  <c r="V580" i="9"/>
  <c r="K268" i="9"/>
  <c r="K185" i="9"/>
  <c r="V319" i="9"/>
  <c r="K42" i="9"/>
  <c r="K294" i="9"/>
  <c r="V188" i="9"/>
  <c r="V416" i="9"/>
  <c r="K43" i="9"/>
  <c r="K223" i="9"/>
  <c r="K415" i="9"/>
  <c r="V141" i="9"/>
  <c r="V297" i="9"/>
  <c r="V453" i="9"/>
  <c r="K32" i="9"/>
  <c r="K188" i="9"/>
  <c r="K332" i="9"/>
  <c r="K456" i="9"/>
  <c r="V466" i="9"/>
  <c r="K479" i="9"/>
  <c r="K165" i="9"/>
  <c r="V545" i="9"/>
  <c r="V549" i="9"/>
  <c r="K411" i="9"/>
  <c r="V47" i="9"/>
  <c r="K299" i="9"/>
  <c r="K217" i="9"/>
  <c r="K147" i="9"/>
  <c r="V78" i="9"/>
  <c r="K221" i="9"/>
  <c r="V331" i="9"/>
  <c r="K66" i="9"/>
  <c r="K318" i="9"/>
  <c r="V200" i="9"/>
  <c r="V440" i="9"/>
  <c r="K55" i="9"/>
  <c r="K235" i="9"/>
  <c r="K439" i="9"/>
  <c r="V153" i="9"/>
  <c r="V309" i="9"/>
  <c r="V465" i="9"/>
  <c r="K44" i="9"/>
  <c r="K200" i="9"/>
  <c r="K344" i="9"/>
  <c r="K443" i="9"/>
  <c r="V322" i="9"/>
  <c r="K467" i="9"/>
  <c r="K21" i="9"/>
  <c r="V139" i="9"/>
  <c r="K582" i="9"/>
  <c r="V191" i="9"/>
  <c r="V121" i="9"/>
  <c r="V51" i="9"/>
  <c r="K291" i="9"/>
  <c r="V90" i="9"/>
  <c r="K233" i="9"/>
  <c r="V415" i="9"/>
  <c r="K102" i="9"/>
  <c r="K330" i="9"/>
  <c r="V212" i="9"/>
  <c r="V452" i="9"/>
  <c r="K67" i="9"/>
  <c r="K247" i="9"/>
  <c r="K451" i="9"/>
  <c r="V165" i="9"/>
  <c r="V321" i="9"/>
  <c r="V477" i="9"/>
  <c r="K56" i="9"/>
  <c r="K212" i="9"/>
  <c r="K576" i="9"/>
  <c r="K430" i="9"/>
  <c r="V178" i="9"/>
  <c r="K455" i="9"/>
  <c r="V454" i="9"/>
  <c r="V535" i="9"/>
  <c r="K128" i="9"/>
  <c r="K436" i="9"/>
  <c r="V335" i="9"/>
  <c r="V265" i="9"/>
  <c r="V195" i="9"/>
  <c r="V125" i="9"/>
  <c r="V222" i="9"/>
  <c r="K329" i="9"/>
  <c r="V427" i="9"/>
  <c r="K126" i="9"/>
  <c r="K354" i="9"/>
  <c r="V236" i="9"/>
  <c r="V476" i="9"/>
  <c r="K79" i="9"/>
  <c r="K271" i="9"/>
  <c r="V21" i="9"/>
  <c r="V177" i="9"/>
  <c r="V333" i="9"/>
  <c r="V489" i="9"/>
  <c r="K68" i="9"/>
  <c r="K224" i="9"/>
  <c r="K564" i="9"/>
  <c r="K417" i="9"/>
  <c r="V34" i="9"/>
  <c r="K442" i="9"/>
  <c r="V310" i="9"/>
  <c r="V332" i="9"/>
  <c r="K151" i="9"/>
  <c r="V69" i="9"/>
  <c r="K516" i="9"/>
  <c r="V250" i="9"/>
  <c r="V479" i="9"/>
  <c r="V409" i="9"/>
  <c r="V339" i="9"/>
  <c r="V269" i="9"/>
  <c r="V234" i="9"/>
  <c r="V31" i="9"/>
  <c r="V463" i="9"/>
  <c r="K138" i="9"/>
  <c r="V20" i="9"/>
  <c r="V248" i="9"/>
  <c r="V488" i="9"/>
  <c r="K91" i="9"/>
  <c r="K295" i="9"/>
  <c r="V33" i="9"/>
  <c r="V189" i="9"/>
  <c r="V345" i="9"/>
  <c r="V501" i="9"/>
  <c r="K80" i="9"/>
  <c r="K236" i="9"/>
  <c r="K552" i="9"/>
  <c r="K404" i="9"/>
  <c r="K575" i="9"/>
  <c r="K429" i="9"/>
  <c r="V166" i="9"/>
  <c r="K264" i="9"/>
  <c r="K362" i="9"/>
  <c r="K461" i="9"/>
  <c r="K46" i="9"/>
  <c r="V553" i="9"/>
  <c r="V483" i="9"/>
  <c r="V401" i="9"/>
  <c r="V366" i="9"/>
  <c r="V43" i="9"/>
  <c r="V475" i="9"/>
  <c r="K150" i="9"/>
  <c r="V44" i="9"/>
  <c r="V272" i="9"/>
  <c r="V500" i="9"/>
  <c r="K103" i="9"/>
  <c r="K307" i="9"/>
  <c r="V45" i="9"/>
  <c r="V201" i="9"/>
  <c r="V357" i="9"/>
  <c r="V513" i="9"/>
  <c r="K92" i="9"/>
  <c r="K248" i="9"/>
  <c r="K540" i="9"/>
  <c r="K390" i="9"/>
  <c r="K563" i="9"/>
  <c r="K416" i="9"/>
  <c r="V22" i="9"/>
  <c r="V12" i="9"/>
  <c r="V381" i="9"/>
  <c r="V526" i="9"/>
  <c r="K190" i="9"/>
  <c r="K120" i="9"/>
  <c r="K50" i="9"/>
  <c r="V413" i="9"/>
  <c r="V378" i="9"/>
  <c r="V127" i="9"/>
  <c r="V499" i="9"/>
  <c r="K174" i="9"/>
  <c r="V56" i="9"/>
  <c r="V308" i="9"/>
  <c r="V512" i="9"/>
  <c r="K127" i="9"/>
  <c r="K331" i="9"/>
  <c r="V57" i="9"/>
  <c r="V213" i="9"/>
  <c r="V369" i="9"/>
  <c r="V525" i="9"/>
  <c r="K116" i="9"/>
  <c r="K260" i="9"/>
  <c r="K528" i="9"/>
  <c r="K376" i="9"/>
  <c r="K551" i="9"/>
  <c r="K402" i="9"/>
  <c r="K484" i="9"/>
  <c r="V9" i="9"/>
  <c r="H9" i="8"/>
  <c r="H11" i="8"/>
  <c r="H10" i="8"/>
  <c r="H12" i="8"/>
  <c r="K586" i="9" l="1"/>
  <c r="H13" i="8"/>
  <c r="V586" i="9"/>
</calcChain>
</file>

<file path=xl/sharedStrings.xml><?xml version="1.0" encoding="utf-8"?>
<sst xmlns="http://schemas.openxmlformats.org/spreadsheetml/2006/main" count="2688" uniqueCount="930">
  <si>
    <t>صندوق سهامی حفظ ارزش دماوند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</si>
  <si>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</si>
  <si>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</si>
  <si>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</si>
  <si>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</si>
  <si>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</si>
  <si>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</si>
  <si>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</si>
  <si>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</si>
  <si>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</si>
  <si>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</si>
  <si>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</si>
  <si>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</si>
  <si>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</si>
  <si>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</si>
  <si>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</si>
  <si>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</si>
  <si>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</si>
  <si>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</si>
  <si>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</si>
  <si>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اختیارخ آساس-40000-14031226</t>
  </si>
  <si>
    <t>اختیارخ آساس-45000-14031226</t>
  </si>
  <si>
    <t>اختیارخ خودرو-2400-1403/11/03</t>
  </si>
  <si>
    <t>اختیارخ خودرو-4000-1403/11/03</t>
  </si>
  <si>
    <t>اختیارخ رویین-11000-14031226</t>
  </si>
  <si>
    <t>اختیارخ رویین-12000-14031226</t>
  </si>
  <si>
    <t>اختیارخ شپنا-4000-1403/12/08</t>
  </si>
  <si>
    <t>اختیارخ فصبا-3400-14031114</t>
  </si>
  <si>
    <t>اختیارخ فصبا-4000-14031114</t>
  </si>
  <si>
    <t>اختیارف رویین-12000-14031226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</si>
  <si>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</si>
  <si>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</si>
  <si>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</si>
  <si>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</si>
  <si>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</si>
  <si>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پالایش نفت اصفهان</t>
  </si>
  <si>
    <t>توسعه نیشکر و  صنایع جانبی</t>
  </si>
  <si>
    <t>دارویی و نهاده های زاگرس دارو</t>
  </si>
  <si>
    <t>ذوب آهن اصفهان</t>
  </si>
  <si>
    <t>س. توسعه و عمران استان کرمان</t>
  </si>
  <si>
    <t>سایپا</t>
  </si>
  <si>
    <t>سرمایه گذاری تامین اجتماعی</t>
  </si>
  <si>
    <t>صبا فولاد خلیج فارس</t>
  </si>
  <si>
    <t>صنایع ارتباطی آوا</t>
  </si>
  <si>
    <t>صنعتی‌ آما</t>
  </si>
  <si>
    <t>فرآورده های دامی ولبنی دالاهو</t>
  </si>
  <si>
    <t>فراوردههای غذایی وقند چهارمحال</t>
  </si>
  <si>
    <t>فولاد امیرکبیرکاشان</t>
  </si>
  <si>
    <t>فولاد سیرجان ایرانیان</t>
  </si>
  <si>
    <t>فولاد مبارکه اصفهان</t>
  </si>
  <si>
    <t>گروه‌صنعتی‌سپاهان‌</t>
  </si>
  <si>
    <t>گواهي سپرده کالايي شمش طلا</t>
  </si>
  <si>
    <t>مدیریت نیروگاهی ایرانیان مپنا</t>
  </si>
  <si>
    <t>ملی‌ صنایع‌ مس‌ ایران‌</t>
  </si>
  <si>
    <t>نساجی بابکان</t>
  </si>
  <si>
    <t>نورایستا پلاستیک</t>
  </si>
  <si>
    <t>کانی کربن طبس</t>
  </si>
  <si>
    <t>صنایع الکترونیک مادیران</t>
  </si>
  <si>
    <t>اختیارخ ذوب-300-1403/11/24</t>
  </si>
  <si>
    <t>ایمن خودرو شرق</t>
  </si>
  <si>
    <t>اخشان خراسان</t>
  </si>
  <si>
    <t>نساجی هدیه البرز مشهد</t>
  </si>
  <si>
    <t>تولید انرژی برق شمس پاسارگاد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</si>
  <si>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</si>
  <si>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</si>
  <si>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</si>
  <si>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</si>
  <si>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</si>
  <si>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</si>
  <si>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 ت سیسکو-4447-04/10/14</t>
  </si>
  <si>
    <t>اختیارف ت محتشم-17550-4/11/08</t>
  </si>
  <si>
    <t>اختیارف.ت.الکتروماد-0-041125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</si>
  <si>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</si>
  <si>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</si>
  <si>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</si>
  <si>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</si>
  <si>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شستا-1550-1403/11/10</t>
  </si>
  <si>
    <t>اختیار خرید</t>
  </si>
  <si>
    <t>موقعیت فروش</t>
  </si>
  <si>
    <t>-</t>
  </si>
  <si>
    <t>1403/11/10</t>
  </si>
  <si>
    <t>اختیارخ شستا-600-1404/01/20</t>
  </si>
  <si>
    <t>1404/01/20</t>
  </si>
  <si>
    <t>اختیارخ فولاد-5500-1403/12/01</t>
  </si>
  <si>
    <t>1403/12/01</t>
  </si>
  <si>
    <t>اختیارخ وتجارت-2200-1404/02/17</t>
  </si>
  <si>
    <t>1404/02/17</t>
  </si>
  <si>
    <t>اختیارخ وتجارت-1700-1403/12/15</t>
  </si>
  <si>
    <t>1403/12/15</t>
  </si>
  <si>
    <t>اختیارخ وتجارت-2200-1403/12/15</t>
  </si>
  <si>
    <t>اختیارخ خودرو-2800-1404/01/06</t>
  </si>
  <si>
    <t>1404/01/06</t>
  </si>
  <si>
    <t>اختیارخ وبملت-2200-1403/11/24</t>
  </si>
  <si>
    <t>1403/11/27</t>
  </si>
  <si>
    <t>اختیارخ شستا-1650-1403/11/10</t>
  </si>
  <si>
    <t>اختیارخ خودرو-3750-1404/02/03</t>
  </si>
  <si>
    <t>1404/02/03</t>
  </si>
  <si>
    <t>اختیارخ شستا-1050-1403/11/10</t>
  </si>
  <si>
    <t>اختیارخ خودرو-2200-1403/11/03</t>
  </si>
  <si>
    <t>1403/11/03</t>
  </si>
  <si>
    <t>اختیارخ خساپا-3000-1403/12/22</t>
  </si>
  <si>
    <t>1403/12/22</t>
  </si>
  <si>
    <t>اختیارخ خودرو-2200-1404/02/03</t>
  </si>
  <si>
    <t>اختیارخ وبصادر-495-1403/11/17</t>
  </si>
  <si>
    <t>1403/11/17</t>
  </si>
  <si>
    <t>اختیارخ خودرو-2800-1403/12/01</t>
  </si>
  <si>
    <t>اختیارخ وبصادر-413-1403/11/17</t>
  </si>
  <si>
    <t>اختیارخ شستا-650-1403/11/10</t>
  </si>
  <si>
    <t>اختیارخ وبملت-2400-1403/11/24</t>
  </si>
  <si>
    <t>اختیارخ خودرو-2800-1403/11/03</t>
  </si>
  <si>
    <t>اختیارخ فولاد-6000-1403/12/01</t>
  </si>
  <si>
    <t>اختیارخ خودرو-3000-1403/12/01</t>
  </si>
  <si>
    <t>اختیارخ ذوب-500-1403/12/22</t>
  </si>
  <si>
    <t>اختیارف رویین-11000-14031226</t>
  </si>
  <si>
    <t>اختیار فروش</t>
  </si>
  <si>
    <t>1403/12/26</t>
  </si>
  <si>
    <t>اختیارخ خودرو-3250-1403/11/03</t>
  </si>
  <si>
    <t>اختیارخ وبملت-3250-1403/11/24</t>
  </si>
  <si>
    <t>اختیارخ وبصادر-523-1403/11/17</t>
  </si>
  <si>
    <t>اختیارخ وبصادر-551-1403/11/17</t>
  </si>
  <si>
    <t>اختیارخ فصبا-3600-14031114</t>
  </si>
  <si>
    <t>1403/11/14</t>
  </si>
  <si>
    <t>اختیارخ فصبا-3800-14031114</t>
  </si>
  <si>
    <t>اختیارخ خودرو-3500-1403/11/03</t>
  </si>
  <si>
    <t>اختیارخ وتجارت-2000-1403/12/15</t>
  </si>
  <si>
    <t>اختیارخ وتجارت-1800-1403/12/15</t>
  </si>
  <si>
    <t>اختیارخ خساپا-3000-1403/11/24</t>
  </si>
  <si>
    <t>اختیارخ وبملت-1900-1403/11/24</t>
  </si>
  <si>
    <t>اختیارخ وتجارت-1900-1403/12/15</t>
  </si>
  <si>
    <t>اختیارخ خساپا-2800-1403/11/24</t>
  </si>
  <si>
    <t>اختیارخ فولاد-5000-1403/12/01</t>
  </si>
  <si>
    <t>اختیارخ خساپا-3500-1403/12/22</t>
  </si>
  <si>
    <t>اختیارخ شستا-1450-1403/11/10</t>
  </si>
  <si>
    <t>اختیارخ خودرو-2000-1404/01/06</t>
  </si>
  <si>
    <t>اختیارخ شستا-750-1403/12/08</t>
  </si>
  <si>
    <t>1403/12/08</t>
  </si>
  <si>
    <t>اختیارخ ذوب-500-1403/11/24</t>
  </si>
  <si>
    <t>اختیارخ وبملت-2600-1403/11/24</t>
  </si>
  <si>
    <t>اختیارخ خودرو-1900-1403/11/03</t>
  </si>
  <si>
    <t>اختیارخ فولاد-6500-1403/12/01</t>
  </si>
  <si>
    <t>اختیارخ وبملت-3750-1403/11/24</t>
  </si>
  <si>
    <t>اختیارخ ذوب-400-1404/01/20</t>
  </si>
  <si>
    <t>اختیارخ شستا-1450-1403/12/08</t>
  </si>
  <si>
    <t>اختیارخ ذوب-700-1403/11/24</t>
  </si>
  <si>
    <t>اختیارخ وبملت-1800-1403/11/24</t>
  </si>
  <si>
    <t>اختیارخ شستا-1250-1403/12/08</t>
  </si>
  <si>
    <t>اختیارخ شپنا-3500-1403/12/08</t>
  </si>
  <si>
    <t>اختیارخ شستا-1150-1403/11/10</t>
  </si>
  <si>
    <t>اختیارخ شستا-950-1403/11/10</t>
  </si>
  <si>
    <t>اختیارخ ذوب-400-1403/12/22</t>
  </si>
  <si>
    <t>اختیارخ شستا-850-1403/11/10</t>
  </si>
  <si>
    <t>اختیارخ وبصادر-606-1403/11/17</t>
  </si>
  <si>
    <t>اختیارخ خودرو-3000-1404/02/03</t>
  </si>
  <si>
    <t>اختیارخ وبملت-2800-1403/11/24</t>
  </si>
  <si>
    <t>اختیارخ خودرو-5000-1403/12/01</t>
  </si>
  <si>
    <t>اختیارخ خودرو-3500-1403/12/01</t>
  </si>
  <si>
    <t>اختیارخ وبملت-3000-1403/11/24</t>
  </si>
  <si>
    <t>اختیارخ خساپا-3250-1403/12/22</t>
  </si>
  <si>
    <t>اختیارخ ذوب-900-1403/11/24</t>
  </si>
  <si>
    <t>اختیارخ وبملت-3500-1403/11/24</t>
  </si>
  <si>
    <t>اختیارخ ذوب-600-1403/11/24</t>
  </si>
  <si>
    <t>اختیارخ وبصادر-661-1403/11/17</t>
  </si>
  <si>
    <t>اختیارخ فولاد-4500-1403/12/01</t>
  </si>
  <si>
    <t>اختیارخ شستا-1350-1403/12/08</t>
  </si>
  <si>
    <t>اختیارخ خودرو-2000-1403/11/03</t>
  </si>
  <si>
    <t>اختیارخ خودرو-2600-1403/11/03</t>
  </si>
  <si>
    <t>اختیارخ ذوب-600-1403/12/22</t>
  </si>
  <si>
    <t>اختیارخ خساپا-2400-1403/12/22</t>
  </si>
  <si>
    <t>اختیارخ شستا-1150-1403/12/08</t>
  </si>
  <si>
    <t>اختیارخ خودرو-2600-1404/01/06</t>
  </si>
  <si>
    <t>اختیارخ ذوب-400-1403/11/24</t>
  </si>
  <si>
    <t>اختیارخ شستا-850-1403/12/08</t>
  </si>
  <si>
    <t>اختیارخ خودرو-4000-1403/12/01</t>
  </si>
  <si>
    <t>اختیارخ خساپا-2200-1403/11/24</t>
  </si>
  <si>
    <t>اختیارخ خساپا-2600-1403/11/24</t>
  </si>
  <si>
    <t>اختیارخ خودرو-2000-1404/02/03</t>
  </si>
  <si>
    <t>اختیارخ خودرو-3250-1403/12/01</t>
  </si>
  <si>
    <t>اختیارخ شستا-1350-1403/11/10</t>
  </si>
  <si>
    <t>اختیارخ وبملت-2000-1403/11/24</t>
  </si>
  <si>
    <t>اختیارخ شستا-900-1404/01/20</t>
  </si>
  <si>
    <t>اختیارخ شستا-1100-1404/01/20</t>
  </si>
  <si>
    <t>اختیارخ خودرو-3000-1403/11/03</t>
  </si>
  <si>
    <t>اختیارخ خساپا-2600-1403/12/22</t>
  </si>
  <si>
    <t>اختیارخ خودرو-3750-1403/12/01</t>
  </si>
  <si>
    <t>اختیارخ شستا-1250-1403/11/10</t>
  </si>
  <si>
    <t>اختیارخ وبصادر-771-1403/11/17</t>
  </si>
  <si>
    <t>اختیارخ خودرو-4500-1403/12/01</t>
  </si>
  <si>
    <t>اختیارخ ذوب-200-1403/11/24</t>
  </si>
  <si>
    <t>اختیارخ خودرو-3250-1404/02/03</t>
  </si>
  <si>
    <t>اختیارخ شستا-1550-1403/12/08</t>
  </si>
  <si>
    <t>اختیارخ خساپا-2400-1403/11/24</t>
  </si>
  <si>
    <t>اختیارخ خودرو-2200-1403/12/01</t>
  </si>
  <si>
    <t>اختیارخ وبصادر-716-1403/11/17</t>
  </si>
  <si>
    <t>اختیارخ شستا-1050-1403/12/08</t>
  </si>
  <si>
    <t>اختیارخ خودرو-3500-1404/01/06</t>
  </si>
  <si>
    <t>اختیارخ وبملت-3250-1404/01/27</t>
  </si>
  <si>
    <t>1404/01/27</t>
  </si>
  <si>
    <t>اختیارخ وبملت-2800-1404/01/27</t>
  </si>
  <si>
    <t>اختیارخ وبملت-3500-1404/03/21</t>
  </si>
  <si>
    <t>1404/03/21</t>
  </si>
  <si>
    <t>اختیارخ ذوب-400-1404/03/21</t>
  </si>
  <si>
    <t>اختیارخ خودرو-3250-1404/01/06</t>
  </si>
  <si>
    <t>اختیارخ وبملت-3250-1404/03/21</t>
  </si>
  <si>
    <t>اختیارخ وبملت-3000-1404/01/27</t>
  </si>
  <si>
    <t>اختیارخ وبملت-3000-1404/03/21</t>
  </si>
  <si>
    <t>اختیارخ خودرو-3500-1404/02/03</t>
  </si>
  <si>
    <t>اختیارخ ذوب-400-1404/02/24</t>
  </si>
  <si>
    <t>1404/02/24</t>
  </si>
  <si>
    <t>اختیارخ شستا-1900-1404/02/10</t>
  </si>
  <si>
    <t>1404/02/10</t>
  </si>
  <si>
    <t>اختیارخ وبملت-2600-1404/01/27</t>
  </si>
  <si>
    <t>اختیارخ خودرو-2400-1404/03/07</t>
  </si>
  <si>
    <t>1404/03/07</t>
  </si>
  <si>
    <t>اختیارخ خودرو-3750-1404/01/06</t>
  </si>
  <si>
    <t>اختیارخ شستا-2200-1404/04/11</t>
  </si>
  <si>
    <t>1404/04/11</t>
  </si>
  <si>
    <t>اختیارخ ذوب-600-1404/02/24</t>
  </si>
  <si>
    <t>اختیارخ ذوب-500-1404/01/20</t>
  </si>
  <si>
    <t>اختیارخ خودرو-2800-1404/02/03</t>
  </si>
  <si>
    <t>اختیارخ ذوب-600-1404/01/20</t>
  </si>
  <si>
    <t>اختیارخ شستا-1200-1404/04/11</t>
  </si>
  <si>
    <t>اختیارخ خساپا-2800-1403/12/22</t>
  </si>
  <si>
    <t>اختیارخ ذوب-300-1403/12/22</t>
  </si>
  <si>
    <t>اختیارخ شستا-1300-1404/01/20</t>
  </si>
  <si>
    <t>اختیارخ شستا-1200-1404/02/10</t>
  </si>
  <si>
    <t>اختیارخ شستا-1400-1404/01/20</t>
  </si>
  <si>
    <t>اختیارخ وبملت-3500-1404/01/27</t>
  </si>
  <si>
    <t>اختیارخ ذوب-500-1404/02/24</t>
  </si>
  <si>
    <t>اختیارخ خودرو-3000-1404/01/06</t>
  </si>
  <si>
    <t>موقعیت خرید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</si>
  <si>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</si>
  <si>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</si>
  <si>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</si>
  <si>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</si>
  <si>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</si>
  <si>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</si>
  <si>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</si>
  <si>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س.بخشی صنایع سورنا-ب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</si>
  <si>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</si>
  <si>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</si>
  <si>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</si>
  <si>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</si>
  <si>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</si>
  <si>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</si>
  <si>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</si>
  <si>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</si>
  <si>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</si>
  <si>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گل گهر504-3ماهه23%</t>
  </si>
  <si>
    <t>بله</t>
  </si>
  <si>
    <t>1403/04/18</t>
  </si>
  <si>
    <t>1405/04/18</t>
  </si>
  <si>
    <t>صکوک مرابحه فولاژ612-بدون ضامن</t>
  </si>
  <si>
    <t>1402/12/22</t>
  </si>
  <si>
    <t>1406/12/22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</si>
  <si>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</si>
  <si>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</si>
  <si>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</si>
  <si>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</si>
  <si>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</si>
  <si>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</si>
  <si>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</si>
  <si>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</si>
  <si>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-7.83%</t>
  </si>
  <si>
    <t>سایر</t>
  </si>
  <si>
    <t>6.78%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</si>
  <si>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</si>
  <si>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</si>
  <si>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</si>
  <si>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</si>
  <si>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</si>
  <si>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</si>
  <si>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290-8100-16508474-2</t>
  </si>
  <si>
    <t>سپرده کوتاه مدت بانک سینا گیشا 399.816.4996319.1</t>
  </si>
  <si>
    <t>سپرده بلند مدت بانک پاسارگاد جهان کودک 290.313.16508474.1</t>
  </si>
  <si>
    <t>سپرده کوتاه مدت بانک سامان میدان سرو 849-810-4561552-1</t>
  </si>
  <si>
    <t>سپرده کوتاه مدت بانک سامان میدان سرو 849-841-4561552-1</t>
  </si>
  <si>
    <t>سپرده بلند مدت بانک پاسارگاد جهان کودک 290.307.16508474.5</t>
  </si>
  <si>
    <t>سپرده کوتاه مدت بانک شهر خیابان خرمشهر 7001003086530</t>
  </si>
  <si>
    <t>سپرده بلند مدت بانک پاسارگاد جهان کودک 290.304.16508474.1</t>
  </si>
  <si>
    <t>سپرده بلند مدت بانک پاسارگاد جهان کودک 290.304.16508474.2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</si>
  <si>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</si>
  <si>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</si>
  <si>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</si>
  <si>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</si>
  <si>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</si>
  <si>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</si>
  <si>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</si>
  <si>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</si>
  <si>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</si>
  <si>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</si>
  <si>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</si>
  <si>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</si>
  <si>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</si>
  <si>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</si>
  <si>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</si>
  <si>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</si>
  <si>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</si>
  <si>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</si>
  <si>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</si>
  <si>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</si>
  <si>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</si>
  <si>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</si>
  <si>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</si>
  <si>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فرابورس ایران</t>
  </si>
  <si>
    <t>ح. گسترش سوخت سبززاگرس(س. عام)</t>
  </si>
  <si>
    <t>دانش بنیان پویا نیرو</t>
  </si>
  <si>
    <t>بهار رز عالیس چناران</t>
  </si>
  <si>
    <t>گ.س.وت.ص.پتروشیمی خلیج فارس</t>
  </si>
  <si>
    <t>گسترش سوخت سبززاگرس(سهامی عام)</t>
  </si>
  <si>
    <t>بانک سامان</t>
  </si>
  <si>
    <t>آنتی بیوتیک سازی ایران</t>
  </si>
  <si>
    <t>گروه سرمایه گذاری سپهر صادرات</t>
  </si>
  <si>
    <t>گواهی سپرده کالایی شمش طلا</t>
  </si>
  <si>
    <t>گروه دارویی برکت</t>
  </si>
  <si>
    <t>ح.آهن و فولاد غدیر ایرانیان</t>
  </si>
  <si>
    <t>بین المللی توسعه ص. معادن غدیر</t>
  </si>
  <si>
    <t>داده گسترعصرنوین-های وب</t>
  </si>
  <si>
    <t>سرمایه گذاری صدرتامین</t>
  </si>
  <si>
    <t>بیمه اتکایی ایران معین</t>
  </si>
  <si>
    <t>پارس خودرو</t>
  </si>
  <si>
    <t>بانک دی</t>
  </si>
  <si>
    <t>تامین سرمایه دماوند</t>
  </si>
  <si>
    <t>تولیدی برنا باطری</t>
  </si>
  <si>
    <t>پالایش نفت تهران</t>
  </si>
  <si>
    <t>پالایش نفت بندرعباس</t>
  </si>
  <si>
    <t>زامیاد</t>
  </si>
  <si>
    <t>بیمه کوثر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</si>
  <si>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</si>
  <si>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</si>
  <si>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</si>
  <si>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</si>
  <si>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</si>
  <si>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</si>
  <si>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</si>
  <si>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اندیمشک07-6ماهه23%</t>
  </si>
  <si>
    <t>مرابحه ماموت تریلرمانا 080210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</si>
  <si>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</si>
  <si>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</si>
  <si>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</si>
  <si>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</si>
  <si>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</si>
  <si>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</si>
  <si>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جهان کودک 290.307.16508474.3</t>
  </si>
  <si>
    <t>سپرده بلند مدت بانک پاسارگاد جهان کودک 290.307.16508474.4</t>
  </si>
  <si>
    <t>سپرده بلند مدت بانک پاسارگاد جهان کودک 290-307-16508474-6</t>
  </si>
  <si>
    <t>سپرده بلند مدت بانک پاسارگاد جهان کودک 290.303.16508474.1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</si>
  <si>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</si>
  <si>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</si>
  <si>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</si>
  <si>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</si>
  <si>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</si>
  <si>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</si>
  <si>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</si>
  <si>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</si>
  <si>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</si>
  <si>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</si>
  <si>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</si>
  <si>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</si>
  <si>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1403/04/28</t>
  </si>
  <si>
    <t>1403/03/30</t>
  </si>
  <si>
    <t>1403/03/31</t>
  </si>
  <si>
    <t>1403/04/24</t>
  </si>
  <si>
    <t>1403/10/15</t>
  </si>
  <si>
    <t>1403/04/13</t>
  </si>
  <si>
    <t>1403/05/30</t>
  </si>
  <si>
    <t>1403/03/19</t>
  </si>
  <si>
    <t>1403/07/28</t>
  </si>
  <si>
    <t>1403/03/23</t>
  </si>
  <si>
    <t>1403/04/23</t>
  </si>
  <si>
    <t>1403/04/20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</si>
  <si>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</si>
  <si>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</si>
  <si>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</si>
  <si>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</si>
  <si>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</si>
  <si>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1408/02/10</t>
  </si>
  <si>
    <t>1406/10/23</t>
  </si>
  <si>
    <t>1407/10/06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</si>
  <si>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</si>
  <si>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</si>
  <si>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</si>
  <si>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</si>
  <si>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</si>
  <si>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</si>
  <si>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</si>
  <si>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</si>
  <si>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</si>
  <si>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</si>
  <si>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</si>
  <si>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</si>
  <si>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</si>
  <si>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</si>
  <si>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ضخود12341</t>
  </si>
  <si>
    <t>ضستا12241</t>
  </si>
  <si>
    <t>ضستا12301</t>
  </si>
  <si>
    <t>ضسپا12381</t>
  </si>
  <si>
    <t>ضجار12231</t>
  </si>
  <si>
    <t>ضذوب12031</t>
  </si>
  <si>
    <t>ضملت01171</t>
  </si>
  <si>
    <t>ضخود12301</t>
  </si>
  <si>
    <t>ضخود12331</t>
  </si>
  <si>
    <t>درآمد ناشی از تغییر قیمت اوراق بهادار</t>
  </si>
  <si>
    <t>سود و زیان ناشی از تغییر قیمت</t>
  </si>
  <si>
    <t>ضملت01151</t>
  </si>
  <si>
    <t>ضفلا12091</t>
  </si>
  <si>
    <t>ضخود01381</t>
  </si>
  <si>
    <t>ضجار20521</t>
  </si>
  <si>
    <t>ضملت30511</t>
  </si>
  <si>
    <t>ضخود01351</t>
  </si>
  <si>
    <t>ضجار12201</t>
  </si>
  <si>
    <t>ضجار12241</t>
  </si>
  <si>
    <t>ضستا01201</t>
  </si>
  <si>
    <t>ضخود20581</t>
  </si>
  <si>
    <t>ضخود01371</t>
  </si>
  <si>
    <t>ضذوب30381</t>
  </si>
  <si>
    <t>ضخود20511</t>
  </si>
  <si>
    <t>ضستا12231</t>
  </si>
  <si>
    <t>ضذوب20021</t>
  </si>
  <si>
    <t>ضستا20451</t>
  </si>
  <si>
    <t>ضخود01311</t>
  </si>
  <si>
    <t>ضجار12221</t>
  </si>
  <si>
    <t>ضخود20571</t>
  </si>
  <si>
    <t>ضفلا12081</t>
  </si>
  <si>
    <t>ضسپا12401</t>
  </si>
  <si>
    <t>ضجار12211</t>
  </si>
  <si>
    <t>ضملت01141</t>
  </si>
  <si>
    <t>ضخود30891</t>
  </si>
  <si>
    <t>ضذوب01131</t>
  </si>
  <si>
    <t>ضخود20551</t>
  </si>
  <si>
    <t>ضذوب12021</t>
  </si>
  <si>
    <t>ضخود01391</t>
  </si>
  <si>
    <t>ضستا40351</t>
  </si>
  <si>
    <t>ضستا12281</t>
  </si>
  <si>
    <t>ضشنا12171</t>
  </si>
  <si>
    <t>ضستا12291</t>
  </si>
  <si>
    <t>ضسپا12391</t>
  </si>
  <si>
    <t>ضستا01281</t>
  </si>
  <si>
    <t>ضخود01361</t>
  </si>
  <si>
    <t>ضسپا12351</t>
  </si>
  <si>
    <t>ضفلا12071</t>
  </si>
  <si>
    <t>ضملت01181</t>
  </si>
  <si>
    <t>ضذوب20031</t>
  </si>
  <si>
    <t>ضستا12271</t>
  </si>
  <si>
    <t>ضخود01341</t>
  </si>
  <si>
    <t>ضذوب01151</t>
  </si>
  <si>
    <t>ضذوب01141</t>
  </si>
  <si>
    <t>ضخود20501</t>
  </si>
  <si>
    <t>ضخود12351</t>
  </si>
  <si>
    <t>ضخود20541</t>
  </si>
  <si>
    <t>ضذوب20041</t>
  </si>
  <si>
    <t>ضستا01271</t>
  </si>
  <si>
    <t>ضستا12261</t>
  </si>
  <si>
    <t>ضسپا12371</t>
  </si>
  <si>
    <t>ضسپا12361</t>
  </si>
  <si>
    <t>ضستا01231</t>
  </si>
  <si>
    <t>ضستا01251</t>
  </si>
  <si>
    <t>ضذوب12011</t>
  </si>
  <si>
    <t>ضستا20381</t>
  </si>
  <si>
    <t>ضستا40261</t>
  </si>
  <si>
    <t>ضخود20561</t>
  </si>
  <si>
    <t>ضملت30501</t>
  </si>
  <si>
    <t>ضملت01161</t>
  </si>
  <si>
    <t>ضملت30491</t>
  </si>
  <si>
    <t>طرویین12051</t>
  </si>
  <si>
    <t>ضملت11671</t>
  </si>
  <si>
    <t>ضملت11681</t>
  </si>
  <si>
    <t>ضملت11691</t>
  </si>
  <si>
    <t>ضملت11701</t>
  </si>
  <si>
    <t>ضملت11711</t>
  </si>
  <si>
    <t>ضملت11721</t>
  </si>
  <si>
    <t>ضملت11731</t>
  </si>
  <si>
    <t>ضملت11741</t>
  </si>
  <si>
    <t>ضملت11751</t>
  </si>
  <si>
    <t>ضملت11761</t>
  </si>
  <si>
    <t>ضملت11771</t>
  </si>
  <si>
    <t>ضفصبا11181</t>
  </si>
  <si>
    <t>ضفصبا11191</t>
  </si>
  <si>
    <t>ضفصبا11201</t>
  </si>
  <si>
    <t>ضفصبا11211</t>
  </si>
  <si>
    <t>ضفلا12101</t>
  </si>
  <si>
    <t>ضفلا12111</t>
  </si>
  <si>
    <t>ضصاد11511</t>
  </si>
  <si>
    <t>ضصاد11541</t>
  </si>
  <si>
    <t>ضصاد11551</t>
  </si>
  <si>
    <t>ضصاد11561</t>
  </si>
  <si>
    <t>ضصاد11571</t>
  </si>
  <si>
    <t>ضصاد11581</t>
  </si>
  <si>
    <t>ضصاد11591</t>
  </si>
  <si>
    <t>ضصاد11601</t>
  </si>
  <si>
    <t>ضستا11211</t>
  </si>
  <si>
    <t>ضستا11231</t>
  </si>
  <si>
    <t>ضستا11241</t>
  </si>
  <si>
    <t>ضستا11251</t>
  </si>
  <si>
    <t>ضستا11261</t>
  </si>
  <si>
    <t>ضستا11271</t>
  </si>
  <si>
    <t>ضستا11281</t>
  </si>
  <si>
    <t>ضستا11291</t>
  </si>
  <si>
    <t>ضستا11301</t>
  </si>
  <si>
    <t>ضستا11311</t>
  </si>
  <si>
    <t>ضستا12311</t>
  </si>
  <si>
    <t>ضستا12321</t>
  </si>
  <si>
    <t>ضسپا11221</t>
  </si>
  <si>
    <t>ضسپا11231</t>
  </si>
  <si>
    <t>ضسپا11241</t>
  </si>
  <si>
    <t>ضسپا11251</t>
  </si>
  <si>
    <t>ضسپا11261</t>
  </si>
  <si>
    <t>ضذوب11271</t>
  </si>
  <si>
    <t>ضذوب11281</t>
  </si>
  <si>
    <t>ضذوب11291</t>
  </si>
  <si>
    <t>ضذوب11301</t>
  </si>
  <si>
    <t>ضذوب11311</t>
  </si>
  <si>
    <t>ضذوب11321</t>
  </si>
  <si>
    <t>ضذوب11341</t>
  </si>
  <si>
    <t>ضذوب12041</t>
  </si>
  <si>
    <t>ضخود12361</t>
  </si>
  <si>
    <t>ضخود12371</t>
  </si>
  <si>
    <t>ضخود12381</t>
  </si>
  <si>
    <t>ضخود12391</t>
  </si>
  <si>
    <t>ضخود12401</t>
  </si>
  <si>
    <t>ضخود11401</t>
  </si>
  <si>
    <t>ضخود11301</t>
  </si>
  <si>
    <t>ضخود11311</t>
  </si>
  <si>
    <t>ضخود11321</t>
  </si>
  <si>
    <t>ضخود11331</t>
  </si>
  <si>
    <t>ضخود11341</t>
  </si>
  <si>
    <t>ضخود11351</t>
  </si>
  <si>
    <t>ضخود11361</t>
  </si>
  <si>
    <t>ضخود11371</t>
  </si>
  <si>
    <t>ضخود11381</t>
  </si>
  <si>
    <t>ضاساس10051</t>
  </si>
  <si>
    <t>ضاساس12051</t>
  </si>
  <si>
    <t>ضاساس6011</t>
  </si>
  <si>
    <t>ضاساس6041</t>
  </si>
  <si>
    <t>ضاساس6051</t>
  </si>
  <si>
    <t>ضاساس8041</t>
  </si>
  <si>
    <t>ضبدر40081</t>
  </si>
  <si>
    <t>ضبرک40051</t>
  </si>
  <si>
    <t>ضبرک40061</t>
  </si>
  <si>
    <t>ضتاب10061</t>
  </si>
  <si>
    <t>ضتاب10071</t>
  </si>
  <si>
    <t>ضتاب10091</t>
  </si>
  <si>
    <t>ضتاب40051</t>
  </si>
  <si>
    <t>ضتاب40061</t>
  </si>
  <si>
    <t>ضتاب60011</t>
  </si>
  <si>
    <t>ضتاب60021</t>
  </si>
  <si>
    <t>ضتاب60031</t>
  </si>
  <si>
    <t>ضتاب60041</t>
  </si>
  <si>
    <t>ضتاب60051</t>
  </si>
  <si>
    <t>ضتاب80161</t>
  </si>
  <si>
    <t>ضتاب80171</t>
  </si>
  <si>
    <t>ضتاب90061</t>
  </si>
  <si>
    <t>ضتوان10091</t>
  </si>
  <si>
    <t>ضتوان3131</t>
  </si>
  <si>
    <t>ضتوان3161</t>
  </si>
  <si>
    <t>ضجار10571</t>
  </si>
  <si>
    <t>ضجار10581</t>
  </si>
  <si>
    <t>ضجار10601</t>
  </si>
  <si>
    <t>ضجار10611</t>
  </si>
  <si>
    <t>ضجار10621</t>
  </si>
  <si>
    <t>ضجار10631</t>
  </si>
  <si>
    <t>ضجار10641</t>
  </si>
  <si>
    <t>ضجار40001</t>
  </si>
  <si>
    <t>ضجار40021</t>
  </si>
  <si>
    <t>ضجار40031</t>
  </si>
  <si>
    <t>ضجار40051</t>
  </si>
  <si>
    <t>ضجار40061</t>
  </si>
  <si>
    <t>ضجار60181</t>
  </si>
  <si>
    <t>ضجار60201</t>
  </si>
  <si>
    <t>ضجار60211</t>
  </si>
  <si>
    <t>ضجار60221</t>
  </si>
  <si>
    <t>ضجار70631</t>
  </si>
  <si>
    <t>ضجار80041</t>
  </si>
  <si>
    <t>ضجار80051</t>
  </si>
  <si>
    <t>ضخاور3011</t>
  </si>
  <si>
    <t>ضخاور3021</t>
  </si>
  <si>
    <t>ضخاور3031</t>
  </si>
  <si>
    <t>ضخاور5011</t>
  </si>
  <si>
    <t>ضخاور5041</t>
  </si>
  <si>
    <t>ضخپارس4001</t>
  </si>
  <si>
    <t>ضخپارس4011</t>
  </si>
  <si>
    <t>ضخپارس4021</t>
  </si>
  <si>
    <t>ضخپارس4031</t>
  </si>
  <si>
    <t>ضخپارس5021</t>
  </si>
  <si>
    <t>ضخود10811</t>
  </si>
  <si>
    <t>ضخود10821</t>
  </si>
  <si>
    <t>ضخود10841</t>
  </si>
  <si>
    <t>ضخود10851</t>
  </si>
  <si>
    <t>ضخود10861</t>
  </si>
  <si>
    <t>ضخود10871</t>
  </si>
  <si>
    <t>ضخود10881</t>
  </si>
  <si>
    <t>ضخود10891</t>
  </si>
  <si>
    <t>ضخود10901</t>
  </si>
  <si>
    <t>ضخود11391</t>
  </si>
  <si>
    <t>ضخود12311</t>
  </si>
  <si>
    <t>ضخود12321</t>
  </si>
  <si>
    <t>ضخود30781</t>
  </si>
  <si>
    <t>ضخود30791</t>
  </si>
  <si>
    <t>ضخود30801</t>
  </si>
  <si>
    <t>ضخود30811</t>
  </si>
  <si>
    <t>ضخود30821</t>
  </si>
  <si>
    <t>ضخود30831</t>
  </si>
  <si>
    <t>ضخود40351</t>
  </si>
  <si>
    <t>ضخود40361</t>
  </si>
  <si>
    <t>ضخود40371</t>
  </si>
  <si>
    <t>ضخود40381</t>
  </si>
  <si>
    <t>ضخود40391</t>
  </si>
  <si>
    <t>ضخود40401</t>
  </si>
  <si>
    <t>ضخود40411</t>
  </si>
  <si>
    <t>ضخود40421</t>
  </si>
  <si>
    <t>ضخود40431</t>
  </si>
  <si>
    <t>ضخود50271</t>
  </si>
  <si>
    <t>ضخود50291</t>
  </si>
  <si>
    <t>ضخود50301</t>
  </si>
  <si>
    <t>ضخود50311</t>
  </si>
  <si>
    <t>ضخود50321</t>
  </si>
  <si>
    <t>ضخود60271</t>
  </si>
  <si>
    <t>ضخود60281</t>
  </si>
  <si>
    <t>ضخود60291</t>
  </si>
  <si>
    <t>ضخود60301</t>
  </si>
  <si>
    <t>ضخود60311</t>
  </si>
  <si>
    <t>ضخود60321</t>
  </si>
  <si>
    <t>ضخود71051</t>
  </si>
  <si>
    <t>ضخود71071</t>
  </si>
  <si>
    <t>ضخود71081</t>
  </si>
  <si>
    <t>ضخود71091</t>
  </si>
  <si>
    <t>ضخود71101</t>
  </si>
  <si>
    <t>ضخود80311</t>
  </si>
  <si>
    <t>ضخود80321</t>
  </si>
  <si>
    <t>ضخود80331</t>
  </si>
  <si>
    <t>ضخود80341</t>
  </si>
  <si>
    <t>ضخود80351</t>
  </si>
  <si>
    <t>ضخود80361</t>
  </si>
  <si>
    <t>ضخود90241</t>
  </si>
  <si>
    <t>ضخود90251</t>
  </si>
  <si>
    <t>ضخود90261</t>
  </si>
  <si>
    <t>ضخود90271</t>
  </si>
  <si>
    <t>ضخود90281</t>
  </si>
  <si>
    <t>ضخود90291</t>
  </si>
  <si>
    <t>ضخود90301</t>
  </si>
  <si>
    <t>ضدی4001</t>
  </si>
  <si>
    <t>ضدی4011</t>
  </si>
  <si>
    <t>ضدی4021</t>
  </si>
  <si>
    <t>ضدی4031</t>
  </si>
  <si>
    <t>ضدی4041</t>
  </si>
  <si>
    <t>ضدی4051</t>
  </si>
  <si>
    <t>ضدی6061</t>
  </si>
  <si>
    <t>ضذوب10031</t>
  </si>
  <si>
    <t>ضذوب30271</t>
  </si>
  <si>
    <t>ضذوب30301</t>
  </si>
  <si>
    <t>ضذوب30311</t>
  </si>
  <si>
    <t>ضذوب30321</t>
  </si>
  <si>
    <t>ضذوب50001</t>
  </si>
  <si>
    <t>ضذوب50011</t>
  </si>
  <si>
    <t>ضذوب50021</t>
  </si>
  <si>
    <t>ضذوب50031</t>
  </si>
  <si>
    <t>ضذوب70161</t>
  </si>
  <si>
    <t>ضذوب70171</t>
  </si>
  <si>
    <t>ضذوب90131</t>
  </si>
  <si>
    <t>ضذوب90141</t>
  </si>
  <si>
    <t>ضرول40001</t>
  </si>
  <si>
    <t>ضرویین10021</t>
  </si>
  <si>
    <t>ضسپا10231</t>
  </si>
  <si>
    <t>ضسپا10241</t>
  </si>
  <si>
    <t>ضسپا10251</t>
  </si>
  <si>
    <t>ضسپا10261</t>
  </si>
  <si>
    <t>ضسپا10271</t>
  </si>
  <si>
    <t>ضسپا10281</t>
  </si>
  <si>
    <t>ضسپا40001</t>
  </si>
  <si>
    <t>ضسپا40021</t>
  </si>
  <si>
    <t>ضسپا40031</t>
  </si>
  <si>
    <t>ضسپا40041</t>
  </si>
  <si>
    <t>ضسپا40051</t>
  </si>
  <si>
    <t>ضسپا50041</t>
  </si>
  <si>
    <t>ضسپا50051</t>
  </si>
  <si>
    <t>ضسپا50061</t>
  </si>
  <si>
    <t>ضسپا50071</t>
  </si>
  <si>
    <t>ضسپا50081</t>
  </si>
  <si>
    <t>ضسپا60211</t>
  </si>
  <si>
    <t>ضسپا60221</t>
  </si>
  <si>
    <t>ضسپا60231</t>
  </si>
  <si>
    <t>ضسپا70051</t>
  </si>
  <si>
    <t>ضسپا70061</t>
  </si>
  <si>
    <t>ضسپا80601</t>
  </si>
  <si>
    <t>ضسپا80611</t>
  </si>
  <si>
    <t>ضسپا80621</t>
  </si>
  <si>
    <t>ضسپا80631</t>
  </si>
  <si>
    <t>ضسپا80641</t>
  </si>
  <si>
    <t>ضسپا80651</t>
  </si>
  <si>
    <t>ضسپا80661</t>
  </si>
  <si>
    <t>ضسپا90001</t>
  </si>
  <si>
    <t>ضسپا90021</t>
  </si>
  <si>
    <t>ضسپا90031</t>
  </si>
  <si>
    <t>ضسپا90041</t>
  </si>
  <si>
    <t>ضسپا90051</t>
  </si>
  <si>
    <t>ضسپا90061</t>
  </si>
  <si>
    <t>ضستا10321</t>
  </si>
  <si>
    <t>ضستا10331</t>
  </si>
  <si>
    <t>ضستا10341</t>
  </si>
  <si>
    <t>ضستا10351</t>
  </si>
  <si>
    <t>ضستا10361</t>
  </si>
  <si>
    <t>ضستا10371</t>
  </si>
  <si>
    <t>ضستا10381</t>
  </si>
  <si>
    <t>ضستا10391</t>
  </si>
  <si>
    <t>ضستا30131</t>
  </si>
  <si>
    <t>ضستا30141</t>
  </si>
  <si>
    <t>ضستا30151</t>
  </si>
  <si>
    <t>ضستا30161</t>
  </si>
  <si>
    <t>ضستا40121</t>
  </si>
  <si>
    <t>ضستا40131</t>
  </si>
  <si>
    <t>ضستا40141</t>
  </si>
  <si>
    <t>ضستا40151</t>
  </si>
  <si>
    <t>ضستا40161</t>
  </si>
  <si>
    <t>ضستا40171</t>
  </si>
  <si>
    <t>ضستا40181</t>
  </si>
  <si>
    <t>ضستا50141</t>
  </si>
  <si>
    <t>ضستا50151</t>
  </si>
  <si>
    <t>ضستا50161</t>
  </si>
  <si>
    <t>ضستا50171</t>
  </si>
  <si>
    <t>ضستا50181</t>
  </si>
  <si>
    <t>ضستا50191</t>
  </si>
  <si>
    <t>ضستا60151</t>
  </si>
  <si>
    <t>ضستا60161</t>
  </si>
  <si>
    <t>ضستا60171</t>
  </si>
  <si>
    <t>ضستا60181</t>
  </si>
  <si>
    <t>ضستا60191</t>
  </si>
  <si>
    <t>ضستا60201</t>
  </si>
  <si>
    <t>ضستا60211</t>
  </si>
  <si>
    <t>ضستا70221</t>
  </si>
  <si>
    <t>ضستا70231</t>
  </si>
  <si>
    <t>ضستا70251</t>
  </si>
  <si>
    <t>ضستا70261</t>
  </si>
  <si>
    <t>ضستا70271</t>
  </si>
  <si>
    <t>ضستا80221</t>
  </si>
  <si>
    <t>ضستا80231</t>
  </si>
  <si>
    <t>ضستا80251</t>
  </si>
  <si>
    <t>ضستا80261</t>
  </si>
  <si>
    <t>ضستا80271</t>
  </si>
  <si>
    <t>ضستا90221</t>
  </si>
  <si>
    <t>ضستا90231</t>
  </si>
  <si>
    <t>ضستا90251</t>
  </si>
  <si>
    <t>ضستا90261</t>
  </si>
  <si>
    <t>ضستا90271</t>
  </si>
  <si>
    <t>ضستا90281</t>
  </si>
  <si>
    <t>ضستا90291</t>
  </si>
  <si>
    <t>ضسرو03071</t>
  </si>
  <si>
    <t>ضشنا10681</t>
  </si>
  <si>
    <t>ضشنا10691</t>
  </si>
  <si>
    <t>ضشنا10701</t>
  </si>
  <si>
    <t>ضشنا40071</t>
  </si>
  <si>
    <t>ضشنا40081</t>
  </si>
  <si>
    <t>ضشنا40091</t>
  </si>
  <si>
    <t>ضشنا60151</t>
  </si>
  <si>
    <t>ضشنا80321</t>
  </si>
  <si>
    <t>ضشنا80331</t>
  </si>
  <si>
    <t>ضصاد30371</t>
  </si>
  <si>
    <t>ضصاد30401</t>
  </si>
  <si>
    <t>ضصاد30421</t>
  </si>
  <si>
    <t>ضصاد30431</t>
  </si>
  <si>
    <t>ضصاد50031</t>
  </si>
  <si>
    <t>ضصاد50041</t>
  </si>
  <si>
    <t>ضصاد70191</t>
  </si>
  <si>
    <t>ضصاد70201</t>
  </si>
  <si>
    <t>ضصاد70211</t>
  </si>
  <si>
    <t>ضصاد90181</t>
  </si>
  <si>
    <t>ضصاد90201</t>
  </si>
  <si>
    <t>ضصاد90211</t>
  </si>
  <si>
    <t>ضصاد90221</t>
  </si>
  <si>
    <t>ضصاد90231</t>
  </si>
  <si>
    <t>ضفصبا3001</t>
  </si>
  <si>
    <t>ضفصبا3011</t>
  </si>
  <si>
    <t>ضفصبا5011</t>
  </si>
  <si>
    <t>ضفصبا7031</t>
  </si>
  <si>
    <t>ضفصبا9071</t>
  </si>
  <si>
    <t>ضفلا30351</t>
  </si>
  <si>
    <t>ضفلا30361</t>
  </si>
  <si>
    <t>ضفلا50031</t>
  </si>
  <si>
    <t>ضفلا50051</t>
  </si>
  <si>
    <t>ضفلا70431</t>
  </si>
  <si>
    <t>ضفلا90161</t>
  </si>
  <si>
    <t>ضفلا90171</t>
  </si>
  <si>
    <t>ضفلا90181</t>
  </si>
  <si>
    <t>ضکرمان10021</t>
  </si>
  <si>
    <t>ضکرمان10061</t>
  </si>
  <si>
    <t>ضکرمان3001</t>
  </si>
  <si>
    <t>ضکرمان3011</t>
  </si>
  <si>
    <t>ضکرمان3021</t>
  </si>
  <si>
    <t>ضکرمان3031</t>
  </si>
  <si>
    <t>ضکرمان4031</t>
  </si>
  <si>
    <t>ضکرمان4051</t>
  </si>
  <si>
    <t>ضکرمان5031</t>
  </si>
  <si>
    <t>ضکرمان5051</t>
  </si>
  <si>
    <t>ضکرمان6161</t>
  </si>
  <si>
    <t>ضکرمان6181</t>
  </si>
  <si>
    <t>ضکرمان6191</t>
  </si>
  <si>
    <t>ضکرمان6201</t>
  </si>
  <si>
    <t>ضکرمان7031</t>
  </si>
  <si>
    <t>ضکرمان7041</t>
  </si>
  <si>
    <t>ضکرمان8011</t>
  </si>
  <si>
    <t>ضکرمان8031</t>
  </si>
  <si>
    <t>ضکرمان8051</t>
  </si>
  <si>
    <t>ضکرمان8061</t>
  </si>
  <si>
    <t>ضکرمان8071</t>
  </si>
  <si>
    <t>ضکرمان8081</t>
  </si>
  <si>
    <t>ضکرمان8091</t>
  </si>
  <si>
    <t>ضکرمان8101</t>
  </si>
  <si>
    <t>ضکرمان9061</t>
  </si>
  <si>
    <t>ضکوثر7041</t>
  </si>
  <si>
    <t>ضکوثر7051</t>
  </si>
  <si>
    <t>ضملت30321</t>
  </si>
  <si>
    <t>ضملت30331</t>
  </si>
  <si>
    <t>ضملت30341</t>
  </si>
  <si>
    <t>ضملت30351</t>
  </si>
  <si>
    <t>ضملت30361</t>
  </si>
  <si>
    <t>ضملت30371</t>
  </si>
  <si>
    <t>ضملت30381</t>
  </si>
  <si>
    <t>ضملت50001</t>
  </si>
  <si>
    <t>ضملت50021</t>
  </si>
  <si>
    <t>ضملت50031</t>
  </si>
  <si>
    <t>ضملت50041</t>
  </si>
  <si>
    <t>ضملت50051</t>
  </si>
  <si>
    <t>ضملت70151</t>
  </si>
  <si>
    <t>ضملت70161</t>
  </si>
  <si>
    <t>ضملت70171</t>
  </si>
  <si>
    <t>ضملت90131</t>
  </si>
  <si>
    <t>ضملت90161</t>
  </si>
  <si>
    <t>ضملت90171</t>
  </si>
  <si>
    <t>ضملت90181</t>
  </si>
  <si>
    <t>ضملت90191</t>
  </si>
  <si>
    <t>ضملت90201</t>
  </si>
  <si>
    <t>ضملت90211</t>
  </si>
  <si>
    <t>ضملت90231</t>
  </si>
  <si>
    <t>ضملی30361</t>
  </si>
  <si>
    <t>ضملی30391</t>
  </si>
  <si>
    <t>ضملی50001</t>
  </si>
  <si>
    <t>ضملی70381</t>
  </si>
  <si>
    <t>ضملی70421</t>
  </si>
  <si>
    <t>ضملی70441</t>
  </si>
  <si>
    <t>ضملی90161</t>
  </si>
  <si>
    <t>ضموج4061</t>
  </si>
  <si>
    <t>ضهای30141</t>
  </si>
  <si>
    <t>ضهای30151</t>
  </si>
  <si>
    <t>ضهای30171</t>
  </si>
  <si>
    <t>ضهای30181</t>
  </si>
  <si>
    <t>ضهای70281</t>
  </si>
  <si>
    <t>ضهای90171</t>
  </si>
  <si>
    <t>ضهرم60161</t>
  </si>
  <si>
    <t>ضهرم60171</t>
  </si>
  <si>
    <t>ضهرم70261</t>
  </si>
  <si>
    <t>ضهرم70271</t>
  </si>
  <si>
    <t>ضهرم80051</t>
  </si>
  <si>
    <t>ضهرم90051</t>
  </si>
  <si>
    <t>ضهم وزن6031</t>
  </si>
  <si>
    <t>طخود10861</t>
  </si>
  <si>
    <t>طخود10871</t>
  </si>
  <si>
    <t>طخود30831</t>
  </si>
  <si>
    <t>طخود30841</t>
  </si>
  <si>
    <t>طخود40421</t>
  </si>
  <si>
    <t>طخود90261</t>
  </si>
  <si>
    <t>طخود90271</t>
  </si>
  <si>
    <t>طهرم40051</t>
  </si>
  <si>
    <t>طهرم50051</t>
  </si>
  <si>
    <t>ضاساس10041</t>
  </si>
  <si>
    <t>ضاساس12041</t>
  </si>
  <si>
    <t>ضاساس6021</t>
  </si>
  <si>
    <t>ضاساس6031</t>
  </si>
  <si>
    <t>ضتاب10051</t>
  </si>
  <si>
    <t>ضتاب40041</t>
  </si>
  <si>
    <t>ضتاب60001</t>
  </si>
  <si>
    <t>ضتاب80121</t>
  </si>
  <si>
    <t>ضتاب80141</t>
  </si>
  <si>
    <t>ضتاب80151</t>
  </si>
  <si>
    <t>ضتاب90051</t>
  </si>
  <si>
    <t>ضتوان10061</t>
  </si>
  <si>
    <t>ضتوان10071</t>
  </si>
  <si>
    <t>ضتوان10081</t>
  </si>
  <si>
    <t>ضجهش10091</t>
  </si>
  <si>
    <t>ضخاور5021</t>
  </si>
  <si>
    <t>ضخاور90191</t>
  </si>
  <si>
    <t>ضدی521</t>
  </si>
  <si>
    <t>ضدی7061</t>
  </si>
  <si>
    <t>ضذوب11331</t>
  </si>
  <si>
    <t>ضذوب11351</t>
  </si>
  <si>
    <t>ضرویین10031</t>
  </si>
  <si>
    <t>ضرویین10041</t>
  </si>
  <si>
    <t>ضرویین10051</t>
  </si>
  <si>
    <t>ضغدی5007</t>
  </si>
  <si>
    <t>ضفصب5051</t>
  </si>
  <si>
    <t>ضفصبا3031</t>
  </si>
  <si>
    <t>ضفصبا3101</t>
  </si>
  <si>
    <t>ضفصبا5021</t>
  </si>
  <si>
    <t>ضفصبا7001</t>
  </si>
  <si>
    <t>ضفصبا7021</t>
  </si>
  <si>
    <t>ضفلا500041</t>
  </si>
  <si>
    <t>ضهای5001</t>
  </si>
  <si>
    <t>ضهرم30061</t>
  </si>
  <si>
    <t>ضهرم30071</t>
  </si>
  <si>
    <t>ضهرم40041</t>
  </si>
  <si>
    <t>ضهرم60151</t>
  </si>
  <si>
    <t>ضهرم80041</t>
  </si>
  <si>
    <t>ضهرم90041</t>
  </si>
  <si>
    <t>ضهم وزن9061</t>
  </si>
  <si>
    <t>طخود30821</t>
  </si>
  <si>
    <t>طخود90251</t>
  </si>
  <si>
    <t>طفرابورس302</t>
  </si>
  <si>
    <t>طفصبا5041</t>
  </si>
  <si>
    <t>طفصبا7011</t>
  </si>
  <si>
    <t>طهرم40031</t>
  </si>
  <si>
    <t>طهرم40041</t>
  </si>
  <si>
    <t>ظفصا9061</t>
  </si>
  <si>
    <t>اختیار معامله خرید شمش طلا GBAB03C470 سررسید27 آبان (قیمت 4،700،000 ریال)</t>
  </si>
  <si>
    <t>1-2درآمد حاصل از سرمایه­گذاری در سهام و حق تقدم سهام</t>
  </si>
  <si>
    <t>ضشنا12191</t>
  </si>
  <si>
    <t>ضرویین12051</t>
  </si>
  <si>
    <t>طرویین12061</t>
  </si>
  <si>
    <t>ضرویین12061</t>
  </si>
  <si>
    <t>صفولا612</t>
  </si>
  <si>
    <t>صكوك مرابحه فولاژ612-بدون ضامن</t>
  </si>
  <si>
    <t>38.5</t>
  </si>
  <si>
    <t>صگل504</t>
  </si>
  <si>
    <t>صكوك اجاره گل گهر504-3ماهه23%</t>
  </si>
  <si>
    <t>میانگین نرخ بازده تا سررسید قراردادهای منعقده</t>
  </si>
  <si>
    <t>نرخ اسمی (درصد)</t>
  </si>
  <si>
    <t>نرخ اسمی(ریال)</t>
  </si>
  <si>
    <t>مبلغ شناسایی شده بابت قرارداد خرید و نگهداری اوراق بهادار</t>
  </si>
  <si>
    <t>بهای تمام شده اوراق</t>
  </si>
  <si>
    <t>تعداد اوراق(طبق قرارداد)</t>
  </si>
  <si>
    <t>نماد</t>
  </si>
  <si>
    <t>نوع وابستگی</t>
  </si>
  <si>
    <t>طرف معامله</t>
  </si>
  <si>
    <t>‫- جزئیات قراردادهای خرید و نگهداری اوراق بهادار با درآمد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</si>
</sst>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[Black]\(#,##0\);\-"/>
  </numFmts>
  <fonts count="1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  <font>
      <sz val="11"/>
      <color indexed="8"/>
      <name val="Calibri"/>
      <family val="2"/>
      <scheme val="minor"/>
    </font>
    <font>
      <sz val="11"/>
      <color indexed="8"/>
      <name val="B Mitra"/>
      <charset val="178"/>
    </font>
    <font>
      <sz val="12"/>
      <name val="B Mitra"/>
      <charset val="178"/>
    </font>
    <font>
      <sz val="12"/>
      <color indexed="8"/>
      <name val="B Nazanin"/>
      <charset val="178"/>
    </font>
    <font>
      <b/>
      <sz val="12"/>
      <color indexed="8"/>
      <name val="B Nazanin"/>
      <charset val="178"/>
    </font>
    <font>
      <b/>
      <sz val="11"/>
      <color indexed="8"/>
      <name val="B Nazanin"/>
      <charset val="178"/>
    </font>
    <font>
      <sz val="11"/>
      <color indexed="8"/>
      <name val="B Nazanin"/>
      <charset val="178"/>
    </font>
    <font>
      <sz val="10"/>
      <color indexed="8"/>
      <name val="B Nazanin"/>
      <charset val="178"/>
    </font>
    <font>
      <b/>
      <u/>
      <sz val="14"/>
      <name val="B Nazanin"/>
      <charset val="178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12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0" fillId="0" borderId="0" xfId="0" applyNumberFormat="1" applyAlignment="1">
      <alignment horizontal="left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37" fontId="4" fillId="0" borderId="6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37" fontId="4" fillId="0" borderId="7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37" fontId="5" fillId="0" borderId="0" xfId="0" applyNumberFormat="1" applyFont="1" applyAlignment="1">
      <alignment horizontal="center"/>
    </xf>
    <xf numFmtId="39" fontId="4" fillId="0" borderId="0" xfId="0" applyNumberFormat="1" applyFont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37" fontId="9" fillId="0" borderId="0" xfId="1" applyNumberFormat="1" applyFont="1" applyAlignment="1">
      <alignment horizontal="center" vertical="center"/>
    </xf>
    <xf numFmtId="37" fontId="9" fillId="0" borderId="0" xfId="1" applyNumberFormat="1" applyFont="1" applyAlignment="1">
      <alignment horizontal="right" vertical="center" wrapText="1"/>
    </xf>
    <xf numFmtId="10" fontId="9" fillId="0" borderId="0" xfId="1" applyNumberFormat="1" applyFont="1" applyAlignment="1">
      <alignment horizontal="center" vertical="center"/>
    </xf>
    <xf numFmtId="37" fontId="9" fillId="0" borderId="9" xfId="1" applyNumberFormat="1" applyFont="1" applyBorder="1" applyAlignment="1">
      <alignment horizontal="center" vertical="center" wrapText="1"/>
    </xf>
    <xf numFmtId="165" fontId="10" fillId="0" borderId="0" xfId="2" applyNumberFormat="1" applyFont="1" applyAlignment="1">
      <alignment vertical="center" wrapText="1"/>
    </xf>
    <xf numFmtId="165" fontId="10" fillId="0" borderId="11" xfId="2" applyNumberFormat="1" applyFont="1" applyBorder="1" applyAlignment="1">
      <alignment vertical="center" wrapText="1"/>
    </xf>
    <xf numFmtId="165" fontId="10" fillId="2" borderId="12" xfId="3" applyNumberFormat="1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165" fontId="10" fillId="2" borderId="13" xfId="2" applyNumberFormat="1" applyFont="1" applyFill="1" applyBorder="1" applyAlignment="1">
      <alignment horizontal="center"/>
    </xf>
    <xf numFmtId="165" fontId="11" fillId="2" borderId="13" xfId="2" applyNumberFormat="1" applyFont="1" applyFill="1" applyBorder="1" applyAlignment="1">
      <alignment horizontal="center"/>
    </xf>
    <xf numFmtId="165" fontId="12" fillId="2" borderId="14" xfId="2" applyNumberFormat="1" applyFont="1" applyFill="1" applyBorder="1" applyAlignment="1">
      <alignment horizontal="center"/>
    </xf>
    <xf numFmtId="165" fontId="12" fillId="2" borderId="10" xfId="2" applyNumberFormat="1" applyFont="1" applyFill="1" applyBorder="1" applyAlignment="1">
      <alignment horizontal="center"/>
    </xf>
    <xf numFmtId="165" fontId="12" fillId="2" borderId="15" xfId="2" applyNumberFormat="1" applyFont="1" applyFill="1" applyBorder="1" applyAlignment="1">
      <alignment horizontal="center"/>
    </xf>
    <xf numFmtId="165" fontId="12" fillId="2" borderId="16" xfId="2" applyNumberFormat="1" applyFont="1" applyFill="1" applyBorder="1" applyAlignment="1">
      <alignment horizontal="center"/>
    </xf>
    <xf numFmtId="0" fontId="10" fillId="0" borderId="17" xfId="2" applyFont="1" applyBorder="1" applyAlignment="1">
      <alignment horizontal="center"/>
    </xf>
    <xf numFmtId="165" fontId="10" fillId="0" borderId="17" xfId="2" applyNumberFormat="1" applyFont="1" applyBorder="1" applyAlignment="1">
      <alignment horizontal="center"/>
    </xf>
    <xf numFmtId="165" fontId="10" fillId="0" borderId="17" xfId="3" applyNumberFormat="1" applyFont="1" applyFill="1" applyBorder="1" applyAlignment="1">
      <alignment horizontal="center" shrinkToFit="1"/>
    </xf>
    <xf numFmtId="3" fontId="10" fillId="0" borderId="17" xfId="2" applyNumberFormat="1" applyFont="1" applyBorder="1" applyAlignment="1">
      <alignment horizontal="center" shrinkToFit="1"/>
    </xf>
    <xf numFmtId="165" fontId="10" fillId="0" borderId="17" xfId="2" applyNumberFormat="1" applyFont="1" applyBorder="1"/>
    <xf numFmtId="49" fontId="10" fillId="0" borderId="19" xfId="3" applyNumberFormat="1" applyFont="1" applyBorder="1" applyAlignment="1">
      <alignment horizontal="center"/>
    </xf>
    <xf numFmtId="0" fontId="10" fillId="0" borderId="17" xfId="3" applyNumberFormat="1" applyFont="1" applyBorder="1" applyAlignment="1">
      <alignment horizontal="center" vertical="center"/>
    </xf>
    <xf numFmtId="49" fontId="10" fillId="3" borderId="19" xfId="3" applyNumberFormat="1" applyFont="1" applyFill="1" applyBorder="1" applyAlignment="1">
      <alignment horizontal="center"/>
    </xf>
    <xf numFmtId="165" fontId="14" fillId="2" borderId="20" xfId="2" applyNumberFormat="1" applyFont="1" applyFill="1" applyBorder="1" applyAlignment="1">
      <alignment horizontal="center" vertical="center" wrapText="1"/>
    </xf>
    <xf numFmtId="165" fontId="10" fillId="2" borderId="21" xfId="2" applyNumberFormat="1" applyFont="1" applyFill="1" applyBorder="1" applyAlignment="1">
      <alignment horizontal="center" vertical="center" wrapText="1"/>
    </xf>
    <xf numFmtId="165" fontId="0" fillId="2" borderId="21" xfId="2" applyNumberFormat="1" applyFont="1" applyFill="1" applyBorder="1" applyAlignment="1">
      <alignment horizontal="center" vertical="center" wrapText="1"/>
    </xf>
    <xf numFmtId="165" fontId="10" fillId="2" borderId="15" xfId="2" applyNumberFormat="1" applyFont="1" applyFill="1" applyBorder="1" applyAlignment="1">
      <alignment horizontal="center" vertical="center" wrapText="1"/>
    </xf>
    <xf numFmtId="165" fontId="10" fillId="2" borderId="16" xfId="2" applyNumberFormat="1" applyFont="1" applyFill="1" applyBorder="1" applyAlignment="1">
      <alignment horizontal="center" vertical="center" wrapText="1"/>
    </xf>
    <xf numFmtId="165" fontId="13" fillId="0" borderId="0" xfId="2" applyNumberFormat="1" applyFont="1"/>
    <xf numFmtId="165" fontId="15" fillId="0" borderId="0" xfId="2" applyNumberFormat="1" applyFont="1" applyAlignment="1">
      <alignment vertical="center"/>
    </xf>
    <xf numFmtId="3" fontId="4" fillId="0" borderId="5" xfId="0" applyNumberFormat="1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center" vertical="top"/>
    </xf>
    <xf numFmtId="4" fontId="4" fillId="0" borderId="2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37" fontId="3" fillId="0" borderId="1" xfId="0" applyNumberFormat="1" applyFont="1" applyBorder="1" applyAlignment="1">
      <alignment horizontal="center" vertical="center"/>
    </xf>
    <xf numFmtId="37" fontId="0" fillId="0" borderId="2" xfId="0" applyNumberForma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7" fontId="4" fillId="0" borderId="0" xfId="0" applyNumberFormat="1" applyFont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3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15" fillId="0" borderId="0" xfId="2" applyNumberFormat="1" applyFont="1" applyAlignment="1">
      <alignment horizontal="center" vertical="center"/>
    </xf>
    <xf numFmtId="37" fontId="9" fillId="0" borderId="0" xfId="1" applyNumberFormat="1" applyFont="1" applyAlignment="1">
      <alignment horizontal="right" vertical="center"/>
    </xf>
    <xf numFmtId="165" fontId="10" fillId="0" borderId="11" xfId="2" applyNumberFormat="1" applyFont="1" applyBorder="1" applyAlignment="1">
      <alignment horizontal="center" vertical="center" wrapText="1"/>
    </xf>
    <xf numFmtId="165" fontId="10" fillId="0" borderId="18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Comma 2" xfId="3" xr:uid="{8DC4ECD1-3E2B-4761-A263-AA87E513167C}"/>
    <cellStyle name="Normal" xfId="0" builtinId="0"/>
    <cellStyle name="Normal 2 3" xfId="2" xr:uid="{F7FD48A7-72E4-4F89-BFD2-D674D6C6677E}"/>
    <cellStyle name="Normal 3 2" xfId="1" xr:uid="{FAC03F84-D354-4416-80CB-B062088D12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62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080478-4DAC-4D71-ED08-33A29BAE9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workbookViewId="0">
      <selection activeCell="P22" sqref="P22"/>
    </sheetView>
  </sheetViews>
  <sheetFormatPr defaultRowHeight="12.75" x14ac:dyDescent="0.2"/>
  <sheetData/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1"/>
  <sheetViews>
    <sheetView rightToLeft="1" view="pageBreakPreview" topLeftCell="B1" zoomScale="142" zoomScaleNormal="100" zoomScaleSheetLayoutView="142" workbookViewId="0">
      <selection activeCell="S10" sqref="S10"/>
    </sheetView>
  </sheetViews>
  <sheetFormatPr defaultRowHeight="12.75" x14ac:dyDescent="0.2"/>
  <cols>
    <col min="1" max="1" width="6.42578125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2.42578125" bestFit="1" customWidth="1"/>
    <col min="9" max="9" width="1.28515625" customWidth="1"/>
    <col min="10" max="10" width="12.42578125" bestFit="1" customWidth="1"/>
    <col min="11" max="11" width="1.28515625" customWidth="1"/>
    <col min="12" max="12" width="17.28515625" bestFit="1" customWidth="1"/>
    <col min="13" max="13" width="1.28515625" customWidth="1"/>
    <col min="14" max="14" width="15.85546875" customWidth="1"/>
    <col min="15" max="15" width="1.140625" customWidth="1"/>
    <col min="16" max="17" width="8.28515625" customWidth="1"/>
    <col min="18" max="18" width="1.28515625" customWidth="1"/>
    <col min="19" max="19" width="14" customWidth="1"/>
    <col min="20" max="20" width="1.28515625" customWidth="1"/>
    <col min="21" max="21" width="12.42578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2" spans="1:23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1:23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23" ht="14.45" customHeight="1" x14ac:dyDescent="0.2"/>
    <row r="5" spans="1:23" ht="14.45" customHeight="1" x14ac:dyDescent="0.2">
      <c r="A5" s="1" t="s">
        <v>327</v>
      </c>
      <c r="B5" s="104" t="s">
        <v>328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</row>
    <row r="6" spans="1:23" ht="14.45" customHeight="1" x14ac:dyDescent="0.2">
      <c r="D6" s="98" t="s">
        <v>297</v>
      </c>
      <c r="E6" s="98"/>
      <c r="F6" s="98"/>
      <c r="G6" s="98"/>
      <c r="H6" s="98"/>
      <c r="I6" s="98"/>
      <c r="J6" s="98"/>
      <c r="K6" s="98"/>
      <c r="L6" s="98"/>
      <c r="N6" s="98" t="s">
        <v>298</v>
      </c>
      <c r="O6" s="106"/>
      <c r="P6" s="98"/>
      <c r="Q6" s="98"/>
      <c r="R6" s="98"/>
      <c r="S6" s="98"/>
      <c r="T6" s="98"/>
      <c r="U6" s="98"/>
      <c r="V6" s="98"/>
      <c r="W6" s="98"/>
    </row>
    <row r="7" spans="1:23" ht="14.45" customHeight="1" x14ac:dyDescent="0.2">
      <c r="D7" s="3"/>
      <c r="E7" s="3"/>
      <c r="F7" s="3"/>
      <c r="G7" s="3"/>
      <c r="H7" s="3"/>
      <c r="I7" s="3"/>
      <c r="J7" s="97" t="s">
        <v>63</v>
      </c>
      <c r="K7" s="97"/>
      <c r="L7" s="97"/>
      <c r="N7" s="3"/>
      <c r="P7" s="3"/>
      <c r="Q7" s="3"/>
      <c r="R7" s="3"/>
      <c r="S7" s="3"/>
      <c r="T7" s="3"/>
      <c r="U7" s="97" t="s">
        <v>63</v>
      </c>
      <c r="V7" s="97"/>
      <c r="W7" s="97"/>
    </row>
    <row r="8" spans="1:23" ht="14.45" customHeight="1" x14ac:dyDescent="0.2">
      <c r="A8" s="98" t="s">
        <v>234</v>
      </c>
      <c r="B8" s="98"/>
      <c r="D8" s="2" t="s">
        <v>329</v>
      </c>
      <c r="F8" s="2" t="s">
        <v>301</v>
      </c>
      <c r="H8" s="2" t="s">
        <v>302</v>
      </c>
      <c r="J8" s="4" t="s">
        <v>268</v>
      </c>
      <c r="K8" s="3"/>
      <c r="L8" s="4" t="s">
        <v>285</v>
      </c>
      <c r="N8" s="2" t="s">
        <v>329</v>
      </c>
      <c r="O8" s="38"/>
      <c r="P8" s="98" t="s">
        <v>301</v>
      </c>
      <c r="Q8" s="98"/>
      <c r="S8" s="2" t="s">
        <v>302</v>
      </c>
      <c r="U8" s="4" t="s">
        <v>268</v>
      </c>
      <c r="V8" s="3"/>
      <c r="W8" s="4" t="s">
        <v>285</v>
      </c>
    </row>
    <row r="9" spans="1:23" ht="21.75" customHeight="1" x14ac:dyDescent="0.2">
      <c r="A9" s="121" t="s">
        <v>237</v>
      </c>
      <c r="B9" s="121"/>
      <c r="D9" s="27">
        <v>0</v>
      </c>
      <c r="E9" s="26"/>
      <c r="F9" s="27">
        <v>0</v>
      </c>
      <c r="G9" s="26"/>
      <c r="H9" s="46">
        <v>-91137000</v>
      </c>
      <c r="I9" s="41"/>
      <c r="J9" s="46">
        <f>D9+F9+H9</f>
        <v>-91137000</v>
      </c>
      <c r="K9" s="41"/>
      <c r="L9" s="28">
        <v>-0.1</v>
      </c>
      <c r="M9" s="41"/>
      <c r="N9" s="46">
        <v>0</v>
      </c>
      <c r="O9" s="42"/>
      <c r="P9" s="120">
        <v>0</v>
      </c>
      <c r="Q9" s="120"/>
      <c r="R9" s="41"/>
      <c r="S9" s="46">
        <v>-91137000</v>
      </c>
      <c r="T9" s="41"/>
      <c r="U9" s="46">
        <f>N9+P9+S9</f>
        <v>-91137000</v>
      </c>
      <c r="V9" s="26"/>
      <c r="W9" s="28">
        <v>-0.01</v>
      </c>
    </row>
    <row r="10" spans="1:23" ht="21.75" customHeight="1" thickBot="1" x14ac:dyDescent="0.25">
      <c r="A10" s="95" t="s">
        <v>63</v>
      </c>
      <c r="B10" s="95"/>
      <c r="D10" s="24">
        <v>0</v>
      </c>
      <c r="E10" s="26"/>
      <c r="F10" s="24">
        <v>0</v>
      </c>
      <c r="G10" s="26"/>
      <c r="H10" s="44">
        <f>SUM(H9)</f>
        <v>-91137000</v>
      </c>
      <c r="I10" s="41"/>
      <c r="J10" s="44">
        <f>SUM(J9)</f>
        <v>-91137000</v>
      </c>
      <c r="K10" s="41"/>
      <c r="L10" s="25">
        <v>-0.1</v>
      </c>
      <c r="M10" s="41"/>
      <c r="N10" s="44">
        <v>0</v>
      </c>
      <c r="O10" s="42"/>
      <c r="P10" s="119">
        <v>0</v>
      </c>
      <c r="Q10" s="119"/>
      <c r="R10" s="41"/>
      <c r="S10" s="44">
        <f>SUM(S9)</f>
        <v>-91137000</v>
      </c>
      <c r="T10" s="41"/>
      <c r="U10" s="44">
        <f>SUM(U9)</f>
        <v>-91137000</v>
      </c>
      <c r="V10" s="26"/>
      <c r="W10" s="25">
        <v>-0.01</v>
      </c>
    </row>
    <row r="11" spans="1:23" ht="13.5" thickTop="1" x14ac:dyDescent="0.2">
      <c r="S11" s="35"/>
    </row>
    <row r="12" spans="1:23" x14ac:dyDescent="0.2">
      <c r="S12" s="35"/>
    </row>
    <row r="41" spans="19:19" x14ac:dyDescent="0.2">
      <c r="S41" s="39"/>
    </row>
  </sheetData>
  <mergeCells count="14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  <mergeCell ref="P10:Q10"/>
  </mergeCells>
  <pageMargins left="0.39" right="0.39" top="0.39" bottom="0.39" header="0" footer="0"/>
  <pageSetup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view="pageBreakPreview" zoomScaleNormal="100" zoomScaleSheetLayoutView="100" workbookViewId="0">
      <selection activeCell="P14" sqref="P14"/>
    </sheetView>
  </sheetViews>
  <sheetFormatPr defaultRowHeight="12.75" x14ac:dyDescent="0.2"/>
  <cols>
    <col min="1" max="1" width="6.7109375" bestFit="1" customWidth="1"/>
    <col min="2" max="2" width="23.42578125" customWidth="1"/>
    <col min="3" max="3" width="1.28515625" customWidth="1"/>
    <col min="4" max="4" width="15.7109375" style="45" bestFit="1" customWidth="1"/>
    <col min="5" max="5" width="1.28515625" style="45" customWidth="1"/>
    <col min="6" max="6" width="16.28515625" style="45" bestFit="1" customWidth="1"/>
    <col min="7" max="7" width="1.28515625" style="45" customWidth="1"/>
    <col min="8" max="8" width="11.28515625" style="45" bestFit="1" customWidth="1"/>
    <col min="9" max="9" width="1.28515625" style="45" customWidth="1"/>
    <col min="10" max="10" width="15.7109375" style="45" bestFit="1" customWidth="1"/>
    <col min="11" max="11" width="1.28515625" style="45" customWidth="1"/>
    <col min="12" max="12" width="16.7109375" style="45" bestFit="1" customWidth="1"/>
    <col min="13" max="13" width="1.28515625" style="45" customWidth="1"/>
    <col min="14" max="14" width="16.28515625" style="45" bestFit="1" customWidth="1"/>
    <col min="15" max="15" width="1.28515625" style="45" customWidth="1"/>
    <col min="16" max="16" width="16" style="45" bestFit="1" customWidth="1"/>
    <col min="17" max="17" width="1.28515625" style="45" customWidth="1"/>
    <col min="18" max="18" width="16.7109375" style="45" bestFit="1" customWidth="1"/>
    <col min="19" max="19" width="0.28515625" customWidth="1"/>
  </cols>
  <sheetData>
    <row r="1" spans="1:18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8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ht="14.45" customHeight="1" x14ac:dyDescent="0.2"/>
    <row r="5" spans="1:18" ht="14.45" customHeight="1" x14ac:dyDescent="0.2">
      <c r="A5" s="1" t="s">
        <v>330</v>
      </c>
      <c r="B5" s="104" t="s">
        <v>331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8" ht="14.45" customHeight="1" x14ac:dyDescent="0.2">
      <c r="D6" s="122" t="s">
        <v>297</v>
      </c>
      <c r="E6" s="122"/>
      <c r="F6" s="122"/>
      <c r="G6" s="122"/>
      <c r="H6" s="122"/>
      <c r="I6" s="122"/>
      <c r="J6" s="122"/>
      <c r="L6" s="122" t="s">
        <v>298</v>
      </c>
      <c r="M6" s="122"/>
      <c r="N6" s="122"/>
      <c r="O6" s="122"/>
      <c r="P6" s="122"/>
      <c r="Q6" s="122"/>
      <c r="R6" s="122"/>
    </row>
    <row r="7" spans="1:18" ht="14.45" customHeight="1" x14ac:dyDescent="0.2">
      <c r="D7" s="94"/>
      <c r="E7" s="94"/>
      <c r="F7" s="94"/>
      <c r="G7" s="94"/>
      <c r="H7" s="94"/>
      <c r="I7" s="94"/>
      <c r="J7" s="94"/>
      <c r="L7" s="94"/>
      <c r="M7" s="94"/>
      <c r="N7" s="94"/>
      <c r="O7" s="94"/>
      <c r="P7" s="94"/>
      <c r="Q7" s="94"/>
      <c r="R7" s="94"/>
    </row>
    <row r="8" spans="1:18" ht="14.45" customHeight="1" x14ac:dyDescent="0.2">
      <c r="A8" s="98" t="s">
        <v>332</v>
      </c>
      <c r="B8" s="98"/>
      <c r="D8" s="93" t="s">
        <v>333</v>
      </c>
      <c r="F8" s="93" t="s">
        <v>301</v>
      </c>
      <c r="H8" s="93" t="s">
        <v>302</v>
      </c>
      <c r="J8" s="93" t="s">
        <v>63</v>
      </c>
      <c r="L8" s="93" t="s">
        <v>333</v>
      </c>
      <c r="N8" s="93" t="s">
        <v>301</v>
      </c>
      <c r="P8" s="93" t="s">
        <v>302</v>
      </c>
      <c r="R8" s="93" t="s">
        <v>63</v>
      </c>
    </row>
    <row r="9" spans="1:18" ht="21.75" customHeight="1" x14ac:dyDescent="0.2">
      <c r="A9" s="115" t="s">
        <v>334</v>
      </c>
      <c r="B9" s="115"/>
      <c r="D9" s="40">
        <v>0</v>
      </c>
      <c r="E9" s="41"/>
      <c r="F9" s="40">
        <v>0</v>
      </c>
      <c r="G9" s="41"/>
      <c r="H9" s="40">
        <v>0</v>
      </c>
      <c r="I9" s="41"/>
      <c r="J9" s="42">
        <f>D9+F9+H9</f>
        <v>0</v>
      </c>
      <c r="K9" s="41"/>
      <c r="L9" s="40">
        <v>58136102723</v>
      </c>
      <c r="M9" s="41"/>
      <c r="N9" s="40">
        <v>0</v>
      </c>
      <c r="O9" s="41"/>
      <c r="P9" s="40">
        <v>18047050000</v>
      </c>
      <c r="Q9" s="41"/>
      <c r="R9" s="42">
        <f>L9+N9+P9</f>
        <v>76183152723</v>
      </c>
    </row>
    <row r="10" spans="1:18" ht="21.75" customHeight="1" x14ac:dyDescent="0.2">
      <c r="A10" s="116" t="s">
        <v>335</v>
      </c>
      <c r="B10" s="116"/>
      <c r="D10" s="42">
        <v>0</v>
      </c>
      <c r="E10" s="41"/>
      <c r="F10" s="42">
        <v>0</v>
      </c>
      <c r="G10" s="41"/>
      <c r="H10" s="42">
        <v>0</v>
      </c>
      <c r="I10" s="41"/>
      <c r="J10" s="42">
        <f t="shared" ref="J10:J13" si="0">D10+F10+H10</f>
        <v>0</v>
      </c>
      <c r="K10" s="41"/>
      <c r="L10" s="42">
        <v>3250244428</v>
      </c>
      <c r="M10" s="41"/>
      <c r="N10" s="42">
        <v>0</v>
      </c>
      <c r="O10" s="41"/>
      <c r="P10" s="42">
        <v>72500000</v>
      </c>
      <c r="Q10" s="41"/>
      <c r="R10" s="42">
        <f t="shared" ref="R10:R13" si="1">L10+N10+P10</f>
        <v>3322744428</v>
      </c>
    </row>
    <row r="11" spans="1:18" ht="21.75" customHeight="1" x14ac:dyDescent="0.2">
      <c r="A11" s="116" t="s">
        <v>247</v>
      </c>
      <c r="B11" s="116"/>
      <c r="D11" s="42">
        <v>10227533718</v>
      </c>
      <c r="E11" s="41"/>
      <c r="F11" s="42">
        <v>13387705039</v>
      </c>
      <c r="G11" s="41"/>
      <c r="H11" s="42">
        <v>0</v>
      </c>
      <c r="I11" s="41"/>
      <c r="J11" s="42">
        <f t="shared" si="0"/>
        <v>23615238757</v>
      </c>
      <c r="K11" s="41"/>
      <c r="L11" s="42">
        <v>37097154034</v>
      </c>
      <c r="M11" s="41"/>
      <c r="N11" s="42">
        <v>-134487500</v>
      </c>
      <c r="O11" s="41"/>
      <c r="P11" s="42">
        <v>-30812500</v>
      </c>
      <c r="Q11" s="41"/>
      <c r="R11" s="42">
        <f t="shared" si="1"/>
        <v>36931854034</v>
      </c>
    </row>
    <row r="12" spans="1:18" ht="21.75" customHeight="1" x14ac:dyDescent="0.2">
      <c r="A12" s="116" t="s">
        <v>251</v>
      </c>
      <c r="B12" s="116"/>
      <c r="D12" s="42">
        <v>9092463195</v>
      </c>
      <c r="E12" s="41"/>
      <c r="F12" s="42">
        <v>-14193306997</v>
      </c>
      <c r="G12" s="41"/>
      <c r="H12" s="42">
        <v>0</v>
      </c>
      <c r="I12" s="41"/>
      <c r="J12" s="42">
        <f t="shared" si="0"/>
        <v>-5100843802</v>
      </c>
      <c r="K12" s="41"/>
      <c r="L12" s="42">
        <v>128607888575</v>
      </c>
      <c r="M12" s="41"/>
      <c r="N12" s="42">
        <v>-28317995956</v>
      </c>
      <c r="O12" s="41"/>
      <c r="P12" s="42">
        <v>1448496986</v>
      </c>
      <c r="Q12" s="41"/>
      <c r="R12" s="42">
        <f t="shared" si="1"/>
        <v>101738389605</v>
      </c>
    </row>
    <row r="13" spans="1:18" ht="21.75" customHeight="1" x14ac:dyDescent="0.2">
      <c r="A13" s="117" t="s">
        <v>336</v>
      </c>
      <c r="B13" s="117"/>
      <c r="D13" s="43">
        <v>0</v>
      </c>
      <c r="E13" s="41"/>
      <c r="F13" s="43">
        <v>0</v>
      </c>
      <c r="G13" s="41"/>
      <c r="H13" s="43">
        <v>0</v>
      </c>
      <c r="I13" s="41"/>
      <c r="J13" s="42">
        <f t="shared" si="0"/>
        <v>0</v>
      </c>
      <c r="K13" s="41"/>
      <c r="L13" s="43">
        <v>588113533</v>
      </c>
      <c r="M13" s="41"/>
      <c r="N13" s="43">
        <v>0</v>
      </c>
      <c r="O13" s="41"/>
      <c r="P13" s="43">
        <v>0</v>
      </c>
      <c r="Q13" s="41"/>
      <c r="R13" s="42">
        <f t="shared" si="1"/>
        <v>588113533</v>
      </c>
    </row>
    <row r="14" spans="1:18" ht="21.75" customHeight="1" x14ac:dyDescent="0.2">
      <c r="A14" s="95" t="s">
        <v>63</v>
      </c>
      <c r="B14" s="95"/>
      <c r="D14" s="44">
        <f>SUM(D9:D13)</f>
        <v>19319996913</v>
      </c>
      <c r="E14" s="41"/>
      <c r="F14" s="44">
        <f>SUM(F9:F13)</f>
        <v>-805601958</v>
      </c>
      <c r="G14" s="41"/>
      <c r="H14" s="44">
        <f>SUM(H9:H13)</f>
        <v>0</v>
      </c>
      <c r="I14" s="41"/>
      <c r="J14" s="44">
        <f>SUM(J9:J13)</f>
        <v>18514394955</v>
      </c>
      <c r="K14" s="41"/>
      <c r="L14" s="44">
        <f>SUM(L9:L13)</f>
        <v>227679503293</v>
      </c>
      <c r="M14" s="41"/>
      <c r="N14" s="44">
        <f>SUM(N9:N13)</f>
        <v>-28452483456</v>
      </c>
      <c r="O14" s="41"/>
      <c r="P14" s="44">
        <f>SUM(P9:P13)</f>
        <v>19537234486</v>
      </c>
      <c r="Q14" s="41"/>
      <c r="R14" s="44">
        <f>SUM(R9:R13)</f>
        <v>218764254323</v>
      </c>
    </row>
  </sheetData>
  <mergeCells count="13"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1"/>
  <sheetViews>
    <sheetView rightToLeft="1" view="pageBreakPreview" zoomScale="60" zoomScaleNormal="100" workbookViewId="0">
      <selection activeCell="M14" sqref="L14:M29"/>
    </sheetView>
  </sheetViews>
  <sheetFormatPr defaultRowHeight="12.75" x14ac:dyDescent="0.2"/>
  <cols>
    <col min="1" max="1" width="5.140625" customWidth="1"/>
    <col min="2" max="2" width="50.71093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2" max="12" width="13.85546875" bestFit="1" customWidth="1"/>
  </cols>
  <sheetData>
    <row r="1" spans="1:10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4.45" customHeight="1" x14ac:dyDescent="0.2"/>
    <row r="5" spans="1:10" ht="14.45" customHeight="1" x14ac:dyDescent="0.2">
      <c r="A5" s="1" t="s">
        <v>337</v>
      </c>
      <c r="B5" s="104" t="s">
        <v>338</v>
      </c>
      <c r="C5" s="104"/>
      <c r="D5" s="104"/>
      <c r="E5" s="104"/>
      <c r="F5" s="104"/>
      <c r="G5" s="104"/>
      <c r="H5" s="104"/>
      <c r="I5" s="104"/>
      <c r="J5" s="104"/>
    </row>
    <row r="6" spans="1:10" ht="14.45" customHeight="1" x14ac:dyDescent="0.2">
      <c r="D6" s="98" t="s">
        <v>297</v>
      </c>
      <c r="E6" s="98"/>
      <c r="F6" s="98"/>
      <c r="H6" s="98" t="s">
        <v>298</v>
      </c>
      <c r="I6" s="98"/>
      <c r="J6" s="98"/>
    </row>
    <row r="7" spans="1:10" ht="36.4" customHeight="1" x14ac:dyDescent="0.2">
      <c r="A7" s="98" t="s">
        <v>339</v>
      </c>
      <c r="B7" s="98"/>
      <c r="D7" s="12" t="s">
        <v>340</v>
      </c>
      <c r="E7" s="3"/>
      <c r="F7" s="12" t="s">
        <v>341</v>
      </c>
      <c r="H7" s="12" t="s">
        <v>340</v>
      </c>
      <c r="I7" s="3"/>
      <c r="J7" s="12" t="s">
        <v>341</v>
      </c>
    </row>
    <row r="8" spans="1:10" ht="21.75" customHeight="1" x14ac:dyDescent="0.2">
      <c r="A8" s="115" t="s">
        <v>271</v>
      </c>
      <c r="B8" s="115"/>
      <c r="D8" s="17">
        <v>37356</v>
      </c>
      <c r="E8" s="26"/>
      <c r="F8" s="31">
        <f>(D8/$D$20)*100</f>
        <v>2.284265492605568E-3</v>
      </c>
      <c r="G8" s="26"/>
      <c r="H8" s="17">
        <v>9921391</v>
      </c>
      <c r="I8" s="26"/>
      <c r="J8" s="31">
        <f>(H8/$H$20)*100</f>
        <v>2.5996143900286282E-2</v>
      </c>
    </row>
    <row r="9" spans="1:10" ht="21.75" customHeight="1" x14ac:dyDescent="0.2">
      <c r="A9" s="116" t="s">
        <v>272</v>
      </c>
      <c r="B9" s="116"/>
      <c r="D9" s="21">
        <v>48845</v>
      </c>
      <c r="E9" s="26"/>
      <c r="F9" s="31">
        <f t="shared" ref="F9:F19" si="0">(D9/$D$20)*100</f>
        <v>2.9868012631523444E-3</v>
      </c>
      <c r="G9" s="26"/>
      <c r="H9" s="21">
        <v>140196096</v>
      </c>
      <c r="I9" s="26"/>
      <c r="J9" s="31">
        <f t="shared" ref="J9:J19" si="1">(H9/$H$20)*100</f>
        <v>0.36734343862411534</v>
      </c>
    </row>
    <row r="10" spans="1:10" ht="21.75" customHeight="1" x14ac:dyDescent="0.2">
      <c r="A10" s="116" t="s">
        <v>273</v>
      </c>
      <c r="B10" s="116"/>
      <c r="D10" s="21">
        <v>86065567</v>
      </c>
      <c r="E10" s="26"/>
      <c r="F10" s="31">
        <f t="shared" si="0"/>
        <v>5.2627852232474712</v>
      </c>
      <c r="G10" s="26"/>
      <c r="H10" s="21">
        <v>12852844051</v>
      </c>
      <c r="I10" s="26"/>
      <c r="J10" s="31">
        <f t="shared" si="1"/>
        <v>33.677171223040652</v>
      </c>
    </row>
    <row r="11" spans="1:10" ht="21.75" customHeight="1" x14ac:dyDescent="0.2">
      <c r="A11" s="116" t="s">
        <v>274</v>
      </c>
      <c r="B11" s="116"/>
      <c r="D11" s="21">
        <v>8116</v>
      </c>
      <c r="E11" s="26"/>
      <c r="F11" s="31">
        <f t="shared" si="0"/>
        <v>4.9628168802834328E-4</v>
      </c>
      <c r="G11" s="26"/>
      <c r="H11" s="21">
        <v>19499800</v>
      </c>
      <c r="I11" s="26"/>
      <c r="J11" s="31">
        <f t="shared" si="1"/>
        <v>5.1093602381642095E-2</v>
      </c>
    </row>
    <row r="12" spans="1:10" ht="21.75" customHeight="1" x14ac:dyDescent="0.2">
      <c r="A12" s="116" t="s">
        <v>275</v>
      </c>
      <c r="B12" s="116"/>
      <c r="D12" s="21">
        <v>21369</v>
      </c>
      <c r="E12" s="26"/>
      <c r="F12" s="31">
        <f t="shared" si="0"/>
        <v>1.3066835129962628E-3</v>
      </c>
      <c r="G12" s="26"/>
      <c r="H12" s="21">
        <v>51102</v>
      </c>
      <c r="I12" s="26"/>
      <c r="J12" s="31">
        <f t="shared" si="1"/>
        <v>1.3389805377012455E-4</v>
      </c>
    </row>
    <row r="13" spans="1:10" ht="21.75" customHeight="1" x14ac:dyDescent="0.2">
      <c r="A13" s="116" t="s">
        <v>342</v>
      </c>
      <c r="B13" s="116"/>
      <c r="D13" s="21">
        <v>0</v>
      </c>
      <c r="E13" s="26"/>
      <c r="F13" s="31">
        <f t="shared" si="0"/>
        <v>0</v>
      </c>
      <c r="G13" s="26"/>
      <c r="H13" s="21">
        <v>119799128</v>
      </c>
      <c r="I13" s="26"/>
      <c r="J13" s="31">
        <f t="shared" si="1"/>
        <v>0.31389906623142017</v>
      </c>
    </row>
    <row r="14" spans="1:10" ht="21.75" customHeight="1" x14ac:dyDescent="0.2">
      <c r="A14" s="116" t="s">
        <v>343</v>
      </c>
      <c r="B14" s="116"/>
      <c r="D14" s="21">
        <v>0</v>
      </c>
      <c r="E14" s="26"/>
      <c r="F14" s="31">
        <f t="shared" si="0"/>
        <v>0</v>
      </c>
      <c r="G14" s="26"/>
      <c r="H14" s="21">
        <v>7547945134</v>
      </c>
      <c r="I14" s="26"/>
      <c r="J14" s="31">
        <f t="shared" si="1"/>
        <v>19.777213482961173</v>
      </c>
    </row>
    <row r="15" spans="1:10" ht="21.75" customHeight="1" x14ac:dyDescent="0.2">
      <c r="A15" s="116" t="s">
        <v>276</v>
      </c>
      <c r="B15" s="116"/>
      <c r="D15" s="21">
        <v>0</v>
      </c>
      <c r="E15" s="26"/>
      <c r="F15" s="31">
        <f t="shared" si="0"/>
        <v>0</v>
      </c>
      <c r="G15" s="26"/>
      <c r="H15" s="21">
        <v>2863386425</v>
      </c>
      <c r="I15" s="26"/>
      <c r="J15" s="31">
        <f t="shared" si="1"/>
        <v>7.5026783589545358</v>
      </c>
    </row>
    <row r="16" spans="1:10" ht="21.75" customHeight="1" x14ac:dyDescent="0.2">
      <c r="A16" s="116" t="s">
        <v>344</v>
      </c>
      <c r="B16" s="116"/>
      <c r="D16" s="21">
        <v>0</v>
      </c>
      <c r="E16" s="26"/>
      <c r="F16" s="31">
        <f t="shared" si="0"/>
        <v>0</v>
      </c>
      <c r="G16" s="26"/>
      <c r="H16" s="21">
        <v>8383561643</v>
      </c>
      <c r="I16" s="26"/>
      <c r="J16" s="31">
        <f t="shared" si="1"/>
        <v>21.96670556259183</v>
      </c>
    </row>
    <row r="17" spans="1:12" ht="21.75" customHeight="1" x14ac:dyDescent="0.2">
      <c r="A17" s="116" t="s">
        <v>345</v>
      </c>
      <c r="B17" s="116"/>
      <c r="D17" s="21">
        <v>0</v>
      </c>
      <c r="E17" s="26"/>
      <c r="F17" s="31">
        <f t="shared" si="0"/>
        <v>0</v>
      </c>
      <c r="G17" s="26"/>
      <c r="H17" s="21">
        <v>4678471356</v>
      </c>
      <c r="I17" s="26"/>
      <c r="J17" s="31">
        <f t="shared" si="1"/>
        <v>12.258584970992828</v>
      </c>
    </row>
    <row r="18" spans="1:12" ht="21.75" customHeight="1" x14ac:dyDescent="0.2">
      <c r="A18" s="116" t="s">
        <v>278</v>
      </c>
      <c r="B18" s="116"/>
      <c r="D18" s="21">
        <v>1508196710</v>
      </c>
      <c r="E18" s="26"/>
      <c r="F18" s="31">
        <f t="shared" si="0"/>
        <v>92.224052380186521</v>
      </c>
      <c r="G18" s="26"/>
      <c r="H18" s="21">
        <v>1508196710</v>
      </c>
      <c r="I18" s="26"/>
      <c r="J18" s="31">
        <f t="shared" si="1"/>
        <v>3.951794531946009</v>
      </c>
    </row>
    <row r="19" spans="1:12" ht="21.75" customHeight="1" x14ac:dyDescent="0.2">
      <c r="A19" s="117" t="s">
        <v>279</v>
      </c>
      <c r="B19" s="117"/>
      <c r="D19" s="23">
        <v>40983606</v>
      </c>
      <c r="E19" s="26"/>
      <c r="F19" s="31">
        <f t="shared" si="0"/>
        <v>2.5060883646092336</v>
      </c>
      <c r="G19" s="26"/>
      <c r="H19" s="23">
        <v>40983606</v>
      </c>
      <c r="I19" s="26"/>
      <c r="J19" s="31">
        <f t="shared" si="1"/>
        <v>0.1073857203217408</v>
      </c>
    </row>
    <row r="20" spans="1:12" ht="21.75" customHeight="1" thickBot="1" x14ac:dyDescent="0.25">
      <c r="A20" s="95" t="s">
        <v>63</v>
      </c>
      <c r="B20" s="95"/>
      <c r="D20" s="24">
        <f>SUM(D8:D19)</f>
        <v>1635361569</v>
      </c>
      <c r="E20" s="26"/>
      <c r="F20" s="24">
        <f>SUM(F8:F19)</f>
        <v>100</v>
      </c>
      <c r="G20" s="26"/>
      <c r="H20" s="24">
        <f>SUM(H8:H19)</f>
        <v>38164856442</v>
      </c>
      <c r="I20" s="26"/>
      <c r="J20" s="33">
        <f>SUM(J8:J19)</f>
        <v>100</v>
      </c>
      <c r="L20" s="35"/>
    </row>
    <row r="21" spans="1:12" ht="13.5" thickTop="1" x14ac:dyDescent="0.2">
      <c r="L21" s="35"/>
    </row>
  </sheetData>
  <mergeCells count="20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39" right="0.39" top="0.39" bottom="0.39" header="0" footer="0"/>
  <pageSetup scale="9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2"/>
  <sheetViews>
    <sheetView rightToLeft="1" view="pageBreakPreview" topLeftCell="A4" zoomScaleNormal="100" zoomScaleSheetLayoutView="100" workbookViewId="0">
      <selection activeCell="J7" sqref="J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8" max="8" width="11.140625" bestFit="1" customWidth="1"/>
  </cols>
  <sheetData>
    <row r="1" spans="1:8" ht="29.1" customHeight="1" x14ac:dyDescent="0.2">
      <c r="A1" s="103" t="s">
        <v>0</v>
      </c>
      <c r="B1" s="103"/>
      <c r="C1" s="103"/>
      <c r="D1" s="103"/>
      <c r="E1" s="103"/>
      <c r="F1" s="103"/>
    </row>
    <row r="2" spans="1:8" ht="21.75" customHeight="1" x14ac:dyDescent="0.2">
      <c r="A2" s="103" t="s">
        <v>280</v>
      </c>
      <c r="B2" s="103"/>
      <c r="C2" s="103"/>
      <c r="D2" s="103"/>
      <c r="E2" s="103"/>
      <c r="F2" s="103"/>
    </row>
    <row r="3" spans="1:8" ht="21.75" customHeight="1" x14ac:dyDescent="0.2">
      <c r="A3" s="103" t="s">
        <v>2</v>
      </c>
      <c r="B3" s="103"/>
      <c r="C3" s="103"/>
      <c r="D3" s="103"/>
      <c r="E3" s="103"/>
      <c r="F3" s="103"/>
    </row>
    <row r="4" spans="1:8" ht="14.45" customHeight="1" x14ac:dyDescent="0.2"/>
    <row r="5" spans="1:8" ht="29.1" customHeight="1" x14ac:dyDescent="0.2">
      <c r="A5" s="1" t="s">
        <v>346</v>
      </c>
      <c r="B5" s="104" t="s">
        <v>295</v>
      </c>
      <c r="C5" s="104"/>
      <c r="D5" s="104"/>
      <c r="E5" s="104"/>
      <c r="F5" s="104"/>
    </row>
    <row r="6" spans="1:8" ht="14.45" customHeight="1" x14ac:dyDescent="0.2">
      <c r="D6" s="2" t="s">
        <v>297</v>
      </c>
      <c r="F6" s="2" t="s">
        <v>9</v>
      </c>
    </row>
    <row r="7" spans="1:8" ht="14.45" customHeight="1" x14ac:dyDescent="0.2">
      <c r="A7" s="98" t="s">
        <v>295</v>
      </c>
      <c r="B7" s="98"/>
      <c r="D7" s="4" t="s">
        <v>268</v>
      </c>
      <c r="F7" s="4" t="s">
        <v>268</v>
      </c>
    </row>
    <row r="8" spans="1:8" ht="21.75" customHeight="1" x14ac:dyDescent="0.2">
      <c r="A8" s="100" t="s">
        <v>295</v>
      </c>
      <c r="B8" s="100"/>
      <c r="C8" s="26"/>
      <c r="D8" s="17">
        <v>0</v>
      </c>
      <c r="E8" s="26"/>
      <c r="F8" s="17">
        <v>17555015</v>
      </c>
    </row>
    <row r="9" spans="1:8" ht="21.75" customHeight="1" x14ac:dyDescent="0.2">
      <c r="A9" s="96" t="s">
        <v>347</v>
      </c>
      <c r="B9" s="96"/>
      <c r="C9" s="26"/>
      <c r="D9" s="21">
        <v>0</v>
      </c>
      <c r="E9" s="26"/>
      <c r="F9" s="21">
        <v>17239751</v>
      </c>
    </row>
    <row r="10" spans="1:8" ht="21.75" customHeight="1" x14ac:dyDescent="0.2">
      <c r="A10" s="113" t="s">
        <v>348</v>
      </c>
      <c r="B10" s="113"/>
      <c r="C10" s="26"/>
      <c r="D10" s="23">
        <v>39493770</v>
      </c>
      <c r="E10" s="26"/>
      <c r="F10" s="23">
        <v>596925393</v>
      </c>
    </row>
    <row r="11" spans="1:8" ht="21.75" customHeight="1" thickBot="1" x14ac:dyDescent="0.25">
      <c r="A11" s="95" t="s">
        <v>63</v>
      </c>
      <c r="B11" s="95"/>
      <c r="C11" s="26"/>
      <c r="D11" s="24">
        <f>SUM(D8:D10)</f>
        <v>39493770</v>
      </c>
      <c r="E11" s="26"/>
      <c r="F11" s="24">
        <f>SUM(F8:F10)</f>
        <v>631720159</v>
      </c>
      <c r="H11" s="35"/>
    </row>
    <row r="12" spans="1:8" ht="13.5" thickTop="1" x14ac:dyDescent="0.2">
      <c r="H12" s="35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9"/>
  <sheetViews>
    <sheetView rightToLeft="1" view="pageBreakPreview" topLeftCell="A22" zoomScale="118" zoomScaleNormal="100" zoomScaleSheetLayoutView="118" workbookViewId="0">
      <selection activeCell="U28" sqref="U28:U42"/>
    </sheetView>
  </sheetViews>
  <sheetFormatPr defaultRowHeight="12.75" x14ac:dyDescent="0.2"/>
  <cols>
    <col min="1" max="1" width="24.28515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0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19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19" ht="14.45" customHeight="1" x14ac:dyDescent="0.2"/>
    <row r="5" spans="1:19" ht="14.45" customHeight="1" x14ac:dyDescent="0.2">
      <c r="A5" s="104" t="s">
        <v>300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ht="14.45" customHeight="1" x14ac:dyDescent="0.2">
      <c r="A6" s="98" t="s">
        <v>65</v>
      </c>
      <c r="C6" s="98" t="s">
        <v>349</v>
      </c>
      <c r="D6" s="98"/>
      <c r="E6" s="98"/>
      <c r="F6" s="98"/>
      <c r="G6" s="98"/>
      <c r="I6" s="98" t="s">
        <v>297</v>
      </c>
      <c r="J6" s="98"/>
      <c r="K6" s="98"/>
      <c r="L6" s="98"/>
      <c r="M6" s="98"/>
      <c r="O6" s="98" t="s">
        <v>298</v>
      </c>
      <c r="P6" s="98"/>
      <c r="Q6" s="98"/>
      <c r="R6" s="98"/>
      <c r="S6" s="98"/>
    </row>
    <row r="7" spans="1:19" ht="29.1" customHeight="1" x14ac:dyDescent="0.2">
      <c r="A7" s="98"/>
      <c r="C7" s="12" t="s">
        <v>350</v>
      </c>
      <c r="D7" s="3"/>
      <c r="E7" s="12" t="s">
        <v>351</v>
      </c>
      <c r="F7" s="3"/>
      <c r="G7" s="12" t="s">
        <v>352</v>
      </c>
      <c r="I7" s="12" t="s">
        <v>353</v>
      </c>
      <c r="J7" s="3"/>
      <c r="K7" s="12" t="s">
        <v>354</v>
      </c>
      <c r="L7" s="3"/>
      <c r="M7" s="12" t="s">
        <v>355</v>
      </c>
      <c r="O7" s="12" t="s">
        <v>353</v>
      </c>
      <c r="P7" s="3"/>
      <c r="Q7" s="12" t="s">
        <v>354</v>
      </c>
      <c r="R7" s="3"/>
      <c r="S7" s="12" t="s">
        <v>355</v>
      </c>
    </row>
    <row r="8" spans="1:19" ht="21.75" customHeight="1" x14ac:dyDescent="0.2">
      <c r="A8" s="5" t="s">
        <v>44</v>
      </c>
      <c r="C8" s="16" t="s">
        <v>356</v>
      </c>
      <c r="E8" s="17">
        <v>1300000</v>
      </c>
      <c r="F8" s="26"/>
      <c r="G8" s="17">
        <v>630</v>
      </c>
      <c r="H8" s="26"/>
      <c r="I8" s="17">
        <v>0</v>
      </c>
      <c r="J8" s="26"/>
      <c r="K8" s="17">
        <v>0</v>
      </c>
      <c r="L8" s="26"/>
      <c r="M8" s="17">
        <v>0</v>
      </c>
      <c r="N8" s="26"/>
      <c r="O8" s="17">
        <v>819000000</v>
      </c>
      <c r="P8" s="26"/>
      <c r="Q8" s="17">
        <v>0</v>
      </c>
      <c r="R8" s="26"/>
      <c r="S8" s="17">
        <v>819000000</v>
      </c>
    </row>
    <row r="9" spans="1:19" ht="21.75" customHeight="1" x14ac:dyDescent="0.2">
      <c r="A9" s="6" t="s">
        <v>53</v>
      </c>
      <c r="C9" s="20" t="s">
        <v>357</v>
      </c>
      <c r="E9" s="21">
        <v>1404000</v>
      </c>
      <c r="F9" s="26"/>
      <c r="G9" s="21">
        <v>370</v>
      </c>
      <c r="H9" s="26"/>
      <c r="I9" s="21">
        <v>0</v>
      </c>
      <c r="J9" s="26"/>
      <c r="K9" s="21">
        <v>0</v>
      </c>
      <c r="L9" s="26"/>
      <c r="M9" s="21">
        <v>0</v>
      </c>
      <c r="N9" s="26"/>
      <c r="O9" s="21">
        <v>519480000</v>
      </c>
      <c r="P9" s="26"/>
      <c r="Q9" s="21">
        <v>0</v>
      </c>
      <c r="R9" s="26"/>
      <c r="S9" s="21">
        <v>519480000</v>
      </c>
    </row>
    <row r="10" spans="1:19" ht="21.75" customHeight="1" x14ac:dyDescent="0.2">
      <c r="A10" s="6" t="s">
        <v>35</v>
      </c>
      <c r="C10" s="20" t="s">
        <v>358</v>
      </c>
      <c r="E10" s="21">
        <v>17400000</v>
      </c>
      <c r="F10" s="26"/>
      <c r="G10" s="21">
        <v>610</v>
      </c>
      <c r="H10" s="26"/>
      <c r="I10" s="21">
        <v>0</v>
      </c>
      <c r="J10" s="26"/>
      <c r="K10" s="21">
        <v>0</v>
      </c>
      <c r="L10" s="26"/>
      <c r="M10" s="21">
        <v>0</v>
      </c>
      <c r="N10" s="26"/>
      <c r="O10" s="21">
        <v>10614000000</v>
      </c>
      <c r="P10" s="26"/>
      <c r="Q10" s="21">
        <v>0</v>
      </c>
      <c r="R10" s="26"/>
      <c r="S10" s="21">
        <v>10614000000</v>
      </c>
    </row>
    <row r="11" spans="1:19" ht="21.75" customHeight="1" x14ac:dyDescent="0.2">
      <c r="A11" s="6" t="s">
        <v>49</v>
      </c>
      <c r="C11" s="20" t="s">
        <v>356</v>
      </c>
      <c r="E11" s="21">
        <v>2055643</v>
      </c>
      <c r="F11" s="26"/>
      <c r="G11" s="21">
        <v>400</v>
      </c>
      <c r="H11" s="26"/>
      <c r="I11" s="21">
        <v>0</v>
      </c>
      <c r="J11" s="26"/>
      <c r="K11" s="21">
        <v>0</v>
      </c>
      <c r="L11" s="26"/>
      <c r="M11" s="21">
        <v>0</v>
      </c>
      <c r="N11" s="26"/>
      <c r="O11" s="21">
        <v>822257200</v>
      </c>
      <c r="P11" s="26"/>
      <c r="Q11" s="21">
        <v>0</v>
      </c>
      <c r="R11" s="26"/>
      <c r="S11" s="21">
        <v>822257200</v>
      </c>
    </row>
    <row r="12" spans="1:19" ht="21.75" customHeight="1" x14ac:dyDescent="0.2">
      <c r="A12" s="6" t="s">
        <v>34</v>
      </c>
      <c r="C12" s="20" t="s">
        <v>359</v>
      </c>
      <c r="E12" s="21">
        <v>59609000</v>
      </c>
      <c r="F12" s="26"/>
      <c r="G12" s="21">
        <v>82</v>
      </c>
      <c r="H12" s="26"/>
      <c r="I12" s="21">
        <v>0</v>
      </c>
      <c r="J12" s="26"/>
      <c r="K12" s="21">
        <v>0</v>
      </c>
      <c r="L12" s="26"/>
      <c r="M12" s="21">
        <v>0</v>
      </c>
      <c r="N12" s="26"/>
      <c r="O12" s="21">
        <v>4887938000</v>
      </c>
      <c r="P12" s="26"/>
      <c r="Q12" s="21">
        <v>0</v>
      </c>
      <c r="R12" s="26"/>
      <c r="S12" s="21">
        <v>4887938000</v>
      </c>
    </row>
    <row r="13" spans="1:19" ht="21.75" customHeight="1" x14ac:dyDescent="0.2">
      <c r="A13" s="6" t="s">
        <v>32</v>
      </c>
      <c r="C13" s="20" t="s">
        <v>360</v>
      </c>
      <c r="E13" s="21">
        <v>237520000</v>
      </c>
      <c r="F13" s="26"/>
      <c r="G13" s="21">
        <v>66</v>
      </c>
      <c r="H13" s="26"/>
      <c r="I13" s="21">
        <v>0</v>
      </c>
      <c r="J13" s="26"/>
      <c r="K13" s="21">
        <v>0</v>
      </c>
      <c r="L13" s="26"/>
      <c r="M13" s="21">
        <v>0</v>
      </c>
      <c r="N13" s="26"/>
      <c r="O13" s="21">
        <v>15676320000</v>
      </c>
      <c r="P13" s="26"/>
      <c r="Q13" s="21">
        <v>0</v>
      </c>
      <c r="R13" s="26"/>
      <c r="S13" s="21">
        <v>15676320000</v>
      </c>
    </row>
    <row r="14" spans="1:19" ht="21.75" customHeight="1" x14ac:dyDescent="0.2">
      <c r="A14" s="6" t="s">
        <v>33</v>
      </c>
      <c r="C14" s="20" t="s">
        <v>359</v>
      </c>
      <c r="E14" s="21">
        <v>14595800</v>
      </c>
      <c r="F14" s="26"/>
      <c r="G14" s="21">
        <v>17</v>
      </c>
      <c r="H14" s="26"/>
      <c r="I14" s="21">
        <v>0</v>
      </c>
      <c r="J14" s="26"/>
      <c r="K14" s="21">
        <v>0</v>
      </c>
      <c r="L14" s="26"/>
      <c r="M14" s="21">
        <v>0</v>
      </c>
      <c r="N14" s="26"/>
      <c r="O14" s="21">
        <v>248128600</v>
      </c>
      <c r="P14" s="26"/>
      <c r="Q14" s="21">
        <v>0</v>
      </c>
      <c r="R14" s="26"/>
      <c r="S14" s="21">
        <v>248128600</v>
      </c>
    </row>
    <row r="15" spans="1:19" ht="21.75" customHeight="1" x14ac:dyDescent="0.2">
      <c r="A15" s="6" t="s">
        <v>324</v>
      </c>
      <c r="C15" s="20" t="s">
        <v>361</v>
      </c>
      <c r="E15" s="21">
        <v>3099000</v>
      </c>
      <c r="F15" s="26"/>
      <c r="G15" s="21">
        <v>1500</v>
      </c>
      <c r="H15" s="26"/>
      <c r="I15" s="21">
        <v>0</v>
      </c>
      <c r="J15" s="26"/>
      <c r="K15" s="21">
        <v>0</v>
      </c>
      <c r="L15" s="26"/>
      <c r="M15" s="21">
        <v>0</v>
      </c>
      <c r="N15" s="26"/>
      <c r="O15" s="21">
        <v>4648500000</v>
      </c>
      <c r="P15" s="26"/>
      <c r="Q15" s="21">
        <v>0</v>
      </c>
      <c r="R15" s="26"/>
      <c r="S15" s="21">
        <v>4648500000</v>
      </c>
    </row>
    <row r="16" spans="1:19" ht="21.75" customHeight="1" x14ac:dyDescent="0.2">
      <c r="A16" s="6" t="s">
        <v>39</v>
      </c>
      <c r="C16" s="20" t="s">
        <v>362</v>
      </c>
      <c r="E16" s="21">
        <v>1000000</v>
      </c>
      <c r="F16" s="26"/>
      <c r="G16" s="21">
        <v>4</v>
      </c>
      <c r="H16" s="26"/>
      <c r="I16" s="21">
        <v>0</v>
      </c>
      <c r="J16" s="26"/>
      <c r="K16" s="21">
        <v>0</v>
      </c>
      <c r="L16" s="26"/>
      <c r="M16" s="21">
        <v>0</v>
      </c>
      <c r="N16" s="26"/>
      <c r="O16" s="21">
        <v>4000000</v>
      </c>
      <c r="P16" s="26"/>
      <c r="Q16" s="21">
        <v>207792</v>
      </c>
      <c r="R16" s="26"/>
      <c r="S16" s="21">
        <v>3792208</v>
      </c>
    </row>
    <row r="17" spans="1:21" ht="21.75" customHeight="1" x14ac:dyDescent="0.2">
      <c r="A17" s="6" t="s">
        <v>326</v>
      </c>
      <c r="C17" s="20" t="s">
        <v>357</v>
      </c>
      <c r="E17" s="21">
        <v>680000</v>
      </c>
      <c r="F17" s="26"/>
      <c r="G17" s="21">
        <v>388</v>
      </c>
      <c r="H17" s="26"/>
      <c r="I17" s="21">
        <v>0</v>
      </c>
      <c r="J17" s="26"/>
      <c r="K17" s="21">
        <v>0</v>
      </c>
      <c r="L17" s="26"/>
      <c r="M17" s="21">
        <v>0</v>
      </c>
      <c r="N17" s="26"/>
      <c r="O17" s="21">
        <v>263840000</v>
      </c>
      <c r="P17" s="26"/>
      <c r="Q17" s="21">
        <v>0</v>
      </c>
      <c r="R17" s="26"/>
      <c r="S17" s="21">
        <v>263840000</v>
      </c>
    </row>
    <row r="18" spans="1:21" ht="21.75" customHeight="1" x14ac:dyDescent="0.2">
      <c r="A18" s="6" t="s">
        <v>323</v>
      </c>
      <c r="C18" s="20" t="s">
        <v>357</v>
      </c>
      <c r="E18" s="21">
        <v>2125925</v>
      </c>
      <c r="F18" s="26"/>
      <c r="G18" s="21">
        <v>260</v>
      </c>
      <c r="H18" s="26"/>
      <c r="I18" s="21">
        <v>0</v>
      </c>
      <c r="J18" s="26"/>
      <c r="K18" s="21">
        <v>0</v>
      </c>
      <c r="L18" s="26"/>
      <c r="M18" s="21">
        <v>0</v>
      </c>
      <c r="N18" s="26"/>
      <c r="O18" s="21">
        <v>552740500</v>
      </c>
      <c r="P18" s="26"/>
      <c r="Q18" s="21">
        <v>0</v>
      </c>
      <c r="R18" s="26"/>
      <c r="S18" s="21">
        <v>552740500</v>
      </c>
    </row>
    <row r="19" spans="1:21" ht="21.75" customHeight="1" x14ac:dyDescent="0.2">
      <c r="A19" s="6" t="s">
        <v>313</v>
      </c>
      <c r="C19" s="20" t="s">
        <v>363</v>
      </c>
      <c r="E19" s="21">
        <v>226000</v>
      </c>
      <c r="F19" s="26"/>
      <c r="G19" s="21">
        <v>105</v>
      </c>
      <c r="H19" s="26"/>
      <c r="I19" s="21">
        <v>0</v>
      </c>
      <c r="J19" s="26"/>
      <c r="K19" s="21">
        <v>0</v>
      </c>
      <c r="L19" s="26"/>
      <c r="M19" s="21">
        <v>0</v>
      </c>
      <c r="N19" s="26"/>
      <c r="O19" s="21">
        <v>23730000</v>
      </c>
      <c r="P19" s="26"/>
      <c r="Q19" s="21">
        <v>209430</v>
      </c>
      <c r="R19" s="26"/>
      <c r="S19" s="21">
        <v>23520570</v>
      </c>
    </row>
    <row r="20" spans="1:21" ht="21.75" customHeight="1" x14ac:dyDescent="0.2">
      <c r="A20" s="6" t="s">
        <v>316</v>
      </c>
      <c r="C20" s="20" t="s">
        <v>357</v>
      </c>
      <c r="E20" s="21">
        <v>4066000</v>
      </c>
      <c r="F20" s="26"/>
      <c r="G20" s="21">
        <v>22</v>
      </c>
      <c r="H20" s="26"/>
      <c r="I20" s="21">
        <v>0</v>
      </c>
      <c r="J20" s="26"/>
      <c r="K20" s="21">
        <v>0</v>
      </c>
      <c r="L20" s="26"/>
      <c r="M20" s="21">
        <v>0</v>
      </c>
      <c r="N20" s="26"/>
      <c r="O20" s="21">
        <v>89452000</v>
      </c>
      <c r="P20" s="26"/>
      <c r="Q20" s="21">
        <v>0</v>
      </c>
      <c r="R20" s="26"/>
      <c r="S20" s="21">
        <v>89452000</v>
      </c>
    </row>
    <row r="21" spans="1:21" ht="21.75" customHeight="1" x14ac:dyDescent="0.2">
      <c r="A21" s="6" t="s">
        <v>317</v>
      </c>
      <c r="C21" s="20" t="s">
        <v>364</v>
      </c>
      <c r="E21" s="21">
        <v>2000000</v>
      </c>
      <c r="F21" s="26"/>
      <c r="G21" s="21">
        <v>950</v>
      </c>
      <c r="H21" s="26"/>
      <c r="I21" s="21">
        <v>0</v>
      </c>
      <c r="J21" s="26"/>
      <c r="K21" s="21">
        <v>0</v>
      </c>
      <c r="L21" s="26"/>
      <c r="M21" s="21">
        <v>0</v>
      </c>
      <c r="N21" s="26"/>
      <c r="O21" s="21">
        <v>1900000000</v>
      </c>
      <c r="P21" s="26"/>
      <c r="Q21" s="21">
        <v>0</v>
      </c>
      <c r="R21" s="26"/>
      <c r="S21" s="21">
        <v>1900000000</v>
      </c>
    </row>
    <row r="22" spans="1:21" ht="21.75" customHeight="1" x14ac:dyDescent="0.2">
      <c r="A22" s="6" t="s">
        <v>303</v>
      </c>
      <c r="C22" s="20" t="s">
        <v>365</v>
      </c>
      <c r="E22" s="21">
        <v>20000</v>
      </c>
      <c r="F22" s="26"/>
      <c r="G22" s="21">
        <v>50</v>
      </c>
      <c r="H22" s="26"/>
      <c r="I22" s="21">
        <v>0</v>
      </c>
      <c r="J22" s="26"/>
      <c r="K22" s="21">
        <v>0</v>
      </c>
      <c r="L22" s="26"/>
      <c r="M22" s="21">
        <v>0</v>
      </c>
      <c r="N22" s="26"/>
      <c r="O22" s="21">
        <v>1000000</v>
      </c>
      <c r="P22" s="26"/>
      <c r="Q22" s="21">
        <v>0</v>
      </c>
      <c r="R22" s="26"/>
      <c r="S22" s="21">
        <v>1000000</v>
      </c>
    </row>
    <row r="23" spans="1:21" ht="21.75" customHeight="1" x14ac:dyDescent="0.2">
      <c r="A23" s="6" t="s">
        <v>41</v>
      </c>
      <c r="C23" s="20" t="s">
        <v>366</v>
      </c>
      <c r="E23" s="21">
        <v>746180000</v>
      </c>
      <c r="F23" s="26"/>
      <c r="G23" s="21">
        <v>150</v>
      </c>
      <c r="H23" s="26"/>
      <c r="I23" s="21">
        <v>0</v>
      </c>
      <c r="J23" s="26"/>
      <c r="K23" s="21">
        <v>0</v>
      </c>
      <c r="L23" s="26"/>
      <c r="M23" s="21">
        <v>0</v>
      </c>
      <c r="N23" s="26"/>
      <c r="O23" s="21">
        <v>111927000000</v>
      </c>
      <c r="P23" s="26"/>
      <c r="Q23" s="21">
        <v>0</v>
      </c>
      <c r="R23" s="26"/>
      <c r="S23" s="21">
        <v>111927000000</v>
      </c>
    </row>
    <row r="24" spans="1:21" ht="21.75" customHeight="1" x14ac:dyDescent="0.2">
      <c r="A24" s="6" t="s">
        <v>19</v>
      </c>
      <c r="C24" s="20" t="s">
        <v>367</v>
      </c>
      <c r="E24" s="21">
        <v>4001000</v>
      </c>
      <c r="F24" s="26"/>
      <c r="G24" s="21">
        <v>1060</v>
      </c>
      <c r="H24" s="26"/>
      <c r="I24" s="21">
        <v>0</v>
      </c>
      <c r="J24" s="26"/>
      <c r="K24" s="21">
        <v>0</v>
      </c>
      <c r="L24" s="26"/>
      <c r="M24" s="21">
        <v>0</v>
      </c>
      <c r="N24" s="26"/>
      <c r="O24" s="21">
        <v>4241060000</v>
      </c>
      <c r="P24" s="26"/>
      <c r="Q24" s="21">
        <v>0</v>
      </c>
      <c r="R24" s="26"/>
      <c r="S24" s="21">
        <v>4241060000</v>
      </c>
    </row>
    <row r="25" spans="1:21" ht="21.75" customHeight="1" x14ac:dyDescent="0.2">
      <c r="A25" s="6" t="s">
        <v>30</v>
      </c>
      <c r="C25" s="20" t="s">
        <v>358</v>
      </c>
      <c r="E25" s="21">
        <v>262260</v>
      </c>
      <c r="F25" s="26"/>
      <c r="G25" s="21">
        <v>110</v>
      </c>
      <c r="H25" s="26"/>
      <c r="I25" s="21">
        <v>0</v>
      </c>
      <c r="J25" s="26"/>
      <c r="K25" s="21">
        <v>0</v>
      </c>
      <c r="L25" s="26"/>
      <c r="M25" s="21">
        <v>0</v>
      </c>
      <c r="N25" s="26"/>
      <c r="O25" s="21">
        <v>28848600</v>
      </c>
      <c r="P25" s="26"/>
      <c r="Q25" s="21">
        <v>0</v>
      </c>
      <c r="R25" s="26"/>
      <c r="S25" s="21">
        <v>28848600</v>
      </c>
    </row>
    <row r="26" spans="1:21" ht="21.75" customHeight="1" x14ac:dyDescent="0.2">
      <c r="A26" s="6" t="s">
        <v>318</v>
      </c>
      <c r="C26" s="20" t="s">
        <v>368</v>
      </c>
      <c r="E26" s="21">
        <v>1564500</v>
      </c>
      <c r="F26" s="26"/>
      <c r="G26" s="21">
        <v>320</v>
      </c>
      <c r="H26" s="26"/>
      <c r="I26" s="21">
        <v>0</v>
      </c>
      <c r="J26" s="26"/>
      <c r="K26" s="21">
        <v>0</v>
      </c>
      <c r="L26" s="26"/>
      <c r="M26" s="21">
        <v>0</v>
      </c>
      <c r="N26" s="26"/>
      <c r="O26" s="21">
        <v>500640000</v>
      </c>
      <c r="P26" s="26"/>
      <c r="Q26" s="21">
        <v>0</v>
      </c>
      <c r="R26" s="26"/>
      <c r="S26" s="21">
        <v>500640000</v>
      </c>
    </row>
    <row r="27" spans="1:21" ht="21.75" customHeight="1" x14ac:dyDescent="0.2">
      <c r="A27" s="6" t="s">
        <v>55</v>
      </c>
      <c r="C27" s="20" t="s">
        <v>357</v>
      </c>
      <c r="E27" s="21">
        <v>200000</v>
      </c>
      <c r="F27" s="26"/>
      <c r="G27" s="21">
        <v>1000</v>
      </c>
      <c r="H27" s="26"/>
      <c r="I27" s="21">
        <v>0</v>
      </c>
      <c r="J27" s="26"/>
      <c r="K27" s="21">
        <v>0</v>
      </c>
      <c r="L27" s="26"/>
      <c r="M27" s="21">
        <v>0</v>
      </c>
      <c r="N27" s="26"/>
      <c r="O27" s="21">
        <v>200000000</v>
      </c>
      <c r="P27" s="26"/>
      <c r="Q27" s="21">
        <v>0</v>
      </c>
      <c r="R27" s="26"/>
      <c r="S27" s="21">
        <v>200000000</v>
      </c>
    </row>
    <row r="28" spans="1:21" ht="21.75" customHeight="1" x14ac:dyDescent="0.2">
      <c r="A28" s="7" t="s">
        <v>309</v>
      </c>
      <c r="C28" s="22" t="s">
        <v>369</v>
      </c>
      <c r="E28" s="23">
        <v>378695</v>
      </c>
      <c r="F28" s="26"/>
      <c r="G28" s="23">
        <v>70</v>
      </c>
      <c r="H28" s="26"/>
      <c r="I28" s="23">
        <v>0</v>
      </c>
      <c r="J28" s="26"/>
      <c r="K28" s="23">
        <v>0</v>
      </c>
      <c r="L28" s="26"/>
      <c r="M28" s="23">
        <v>0</v>
      </c>
      <c r="N28" s="26"/>
      <c r="O28" s="23">
        <v>26508650</v>
      </c>
      <c r="P28" s="26"/>
      <c r="Q28" s="23">
        <v>0</v>
      </c>
      <c r="R28" s="26"/>
      <c r="S28" s="23">
        <v>26508650</v>
      </c>
    </row>
    <row r="29" spans="1:21" ht="21.75" customHeight="1" x14ac:dyDescent="0.2">
      <c r="A29" s="9" t="s">
        <v>63</v>
      </c>
      <c r="C29" s="10"/>
      <c r="E29" s="24"/>
      <c r="F29" s="26"/>
      <c r="G29" s="24"/>
      <c r="H29" s="26"/>
      <c r="I29" s="24">
        <f>SUM(I8:I28)</f>
        <v>0</v>
      </c>
      <c r="J29" s="26"/>
      <c r="K29" s="24">
        <f>SUM(K8:K28)</f>
        <v>0</v>
      </c>
      <c r="L29" s="26"/>
      <c r="M29" s="24">
        <f>SUM(M8:M28)</f>
        <v>0</v>
      </c>
      <c r="N29" s="26"/>
      <c r="O29" s="24">
        <f>SUM(O8:O28)</f>
        <v>157994443550</v>
      </c>
      <c r="P29" s="26"/>
      <c r="Q29" s="24">
        <f>SUM(Q8:Q28)</f>
        <v>417222</v>
      </c>
      <c r="R29" s="26"/>
      <c r="S29" s="24">
        <f>SUM(S8:S28)</f>
        <v>157994026328</v>
      </c>
      <c r="U29" s="3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13"/>
  <sheetViews>
    <sheetView rightToLeft="1" view="pageBreakPreview" topLeftCell="A10" zoomScale="136" zoomScaleNormal="100" zoomScaleSheetLayoutView="136" workbookViewId="0">
      <selection activeCell="P13" sqref="P13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5" bestFit="1" customWidth="1"/>
    <col min="11" max="11" width="1.28515625" customWidth="1"/>
    <col min="12" max="12" width="10.7109375" bestFit="1" customWidth="1"/>
    <col min="13" max="13" width="1.28515625" customWidth="1"/>
    <col min="14" max="14" width="15" bestFit="1" customWidth="1"/>
    <col min="15" max="15" width="1.28515625" customWidth="1"/>
    <col min="16" max="16" width="16" bestFit="1" customWidth="1"/>
    <col min="17" max="17" width="1.28515625" customWidth="1"/>
    <col min="18" max="18" width="10.7109375" bestFit="1" customWidth="1"/>
    <col min="19" max="19" width="1.28515625" customWidth="1"/>
    <col min="20" max="20" width="16" bestFit="1" customWidth="1"/>
    <col min="21" max="21" width="0.28515625" customWidth="1"/>
  </cols>
  <sheetData>
    <row r="1" spans="1:22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2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2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1:22" ht="14.45" customHeight="1" x14ac:dyDescent="0.2"/>
    <row r="5" spans="1:22" ht="14.45" customHeight="1" x14ac:dyDescent="0.2">
      <c r="A5" s="104" t="s">
        <v>370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22" ht="14.45" customHeight="1" x14ac:dyDescent="0.2">
      <c r="A6" s="98" t="s">
        <v>283</v>
      </c>
      <c r="J6" s="98" t="s">
        <v>297</v>
      </c>
      <c r="K6" s="98"/>
      <c r="L6" s="98"/>
      <c r="M6" s="98"/>
      <c r="N6" s="98"/>
      <c r="P6" s="98" t="s">
        <v>298</v>
      </c>
      <c r="Q6" s="98"/>
      <c r="R6" s="98"/>
      <c r="S6" s="98"/>
      <c r="T6" s="98"/>
    </row>
    <row r="7" spans="1:22" ht="29.1" customHeight="1" x14ac:dyDescent="0.2">
      <c r="A7" s="98"/>
      <c r="C7" s="11" t="s">
        <v>371</v>
      </c>
      <c r="E7" s="123" t="s">
        <v>245</v>
      </c>
      <c r="F7" s="123"/>
      <c r="H7" s="11" t="s">
        <v>372</v>
      </c>
      <c r="J7" s="12" t="s">
        <v>373</v>
      </c>
      <c r="K7" s="3"/>
      <c r="L7" s="12" t="s">
        <v>354</v>
      </c>
      <c r="M7" s="3"/>
      <c r="N7" s="12" t="s">
        <v>374</v>
      </c>
      <c r="P7" s="12" t="s">
        <v>373</v>
      </c>
      <c r="Q7" s="3"/>
      <c r="R7" s="12" t="s">
        <v>354</v>
      </c>
      <c r="S7" s="3"/>
      <c r="T7" s="12" t="s">
        <v>374</v>
      </c>
    </row>
    <row r="8" spans="1:22" ht="21.75" customHeight="1" x14ac:dyDescent="0.2">
      <c r="A8" s="5" t="s">
        <v>247</v>
      </c>
      <c r="C8" s="3"/>
      <c r="E8" s="5" t="s">
        <v>250</v>
      </c>
      <c r="F8" s="3"/>
      <c r="H8" s="17">
        <v>23</v>
      </c>
      <c r="J8" s="17">
        <v>10227533718</v>
      </c>
      <c r="K8" s="26"/>
      <c r="L8" s="17">
        <v>0</v>
      </c>
      <c r="M8" s="26"/>
      <c r="N8" s="17">
        <v>10227533718</v>
      </c>
      <c r="O8" s="26"/>
      <c r="P8" s="17">
        <v>37097154034</v>
      </c>
      <c r="Q8" s="26"/>
      <c r="R8" s="17">
        <v>0</v>
      </c>
      <c r="S8" s="26"/>
      <c r="T8" s="17">
        <v>37097154034</v>
      </c>
    </row>
    <row r="9" spans="1:22" ht="21.75" customHeight="1" x14ac:dyDescent="0.2">
      <c r="A9" s="6" t="s">
        <v>335</v>
      </c>
      <c r="E9" s="6" t="s">
        <v>375</v>
      </c>
      <c r="H9" s="21">
        <v>23</v>
      </c>
      <c r="J9" s="21">
        <v>0</v>
      </c>
      <c r="K9" s="26"/>
      <c r="L9" s="21">
        <v>0</v>
      </c>
      <c r="M9" s="26"/>
      <c r="N9" s="21">
        <v>0</v>
      </c>
      <c r="O9" s="26"/>
      <c r="P9" s="21">
        <v>3250244428</v>
      </c>
      <c r="Q9" s="26"/>
      <c r="R9" s="21">
        <v>0</v>
      </c>
      <c r="S9" s="26"/>
      <c r="T9" s="21">
        <v>3250244428</v>
      </c>
    </row>
    <row r="10" spans="1:22" ht="21.75" customHeight="1" x14ac:dyDescent="0.2">
      <c r="A10" s="6" t="s">
        <v>251</v>
      </c>
      <c r="E10" s="6" t="s">
        <v>253</v>
      </c>
      <c r="H10" s="21">
        <v>23</v>
      </c>
      <c r="J10" s="21">
        <v>9092463195</v>
      </c>
      <c r="K10" s="26"/>
      <c r="L10" s="21">
        <v>0</v>
      </c>
      <c r="M10" s="26"/>
      <c r="N10" s="21">
        <v>9092463195</v>
      </c>
      <c r="O10" s="26"/>
      <c r="P10" s="21">
        <v>128607888575</v>
      </c>
      <c r="Q10" s="26"/>
      <c r="R10" s="21">
        <v>0</v>
      </c>
      <c r="S10" s="26"/>
      <c r="T10" s="21">
        <v>128607888575</v>
      </c>
    </row>
    <row r="11" spans="1:22" ht="21.75" customHeight="1" x14ac:dyDescent="0.2">
      <c r="A11" s="6" t="s">
        <v>336</v>
      </c>
      <c r="E11" s="6" t="s">
        <v>376</v>
      </c>
      <c r="H11" s="21">
        <v>23</v>
      </c>
      <c r="J11" s="21">
        <v>0</v>
      </c>
      <c r="K11" s="26"/>
      <c r="L11" s="21">
        <v>0</v>
      </c>
      <c r="M11" s="26"/>
      <c r="N11" s="21">
        <v>0</v>
      </c>
      <c r="O11" s="26"/>
      <c r="P11" s="21">
        <v>588113533</v>
      </c>
      <c r="Q11" s="26"/>
      <c r="R11" s="21">
        <v>0</v>
      </c>
      <c r="S11" s="26"/>
      <c r="T11" s="21">
        <v>588113533</v>
      </c>
    </row>
    <row r="12" spans="1:22" ht="21.75" customHeight="1" x14ac:dyDescent="0.2">
      <c r="A12" s="7" t="s">
        <v>334</v>
      </c>
      <c r="C12" s="8"/>
      <c r="E12" s="7" t="s">
        <v>377</v>
      </c>
      <c r="H12" s="23">
        <v>23</v>
      </c>
      <c r="J12" s="23">
        <v>0</v>
      </c>
      <c r="K12" s="26"/>
      <c r="L12" s="23">
        <v>0</v>
      </c>
      <c r="M12" s="26"/>
      <c r="N12" s="23">
        <v>0</v>
      </c>
      <c r="O12" s="26"/>
      <c r="P12" s="23">
        <v>58136102723</v>
      </c>
      <c r="Q12" s="26"/>
      <c r="R12" s="23">
        <v>0</v>
      </c>
      <c r="S12" s="26"/>
      <c r="T12" s="23">
        <v>58136102723</v>
      </c>
    </row>
    <row r="13" spans="1:22" ht="21.75" customHeight="1" x14ac:dyDescent="0.2">
      <c r="A13" s="9" t="s">
        <v>63</v>
      </c>
      <c r="C13" s="10"/>
      <c r="E13" s="10"/>
      <c r="H13" s="10"/>
      <c r="J13" s="24">
        <f>SUM(J8:J12)</f>
        <v>19319996913</v>
      </c>
      <c r="K13" s="26"/>
      <c r="L13" s="24">
        <f>SUM(L8:L12)</f>
        <v>0</v>
      </c>
      <c r="M13" s="26"/>
      <c r="N13" s="24">
        <f>SUM(N8:N12)</f>
        <v>19319996913</v>
      </c>
      <c r="O13" s="26"/>
      <c r="P13" s="24">
        <f>SUM(P8:P12)</f>
        <v>227679503293</v>
      </c>
      <c r="Q13" s="26"/>
      <c r="R13" s="24">
        <f>SUM(R8:R12)</f>
        <v>0</v>
      </c>
      <c r="S13" s="26"/>
      <c r="T13" s="24">
        <f>SUM(T8:T12)</f>
        <v>227679503293</v>
      </c>
      <c r="V13" s="35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0"/>
  <sheetViews>
    <sheetView rightToLeft="1" view="pageBreakPreview" topLeftCell="A13" zoomScale="106" zoomScaleNormal="100" zoomScaleSheetLayoutView="106" workbookViewId="0">
      <selection activeCell="I20" sqref="I20"/>
    </sheetView>
  </sheetViews>
  <sheetFormatPr defaultRowHeight="12.75" x14ac:dyDescent="0.2"/>
  <cols>
    <col min="1" max="1" width="53.42578125" customWidth="1"/>
    <col min="2" max="2" width="1.28515625" customWidth="1"/>
    <col min="3" max="3" width="13.7109375" bestFit="1" customWidth="1"/>
    <col min="4" max="4" width="1.28515625" customWidth="1"/>
    <col min="5" max="5" width="10.7109375" bestFit="1" customWidth="1"/>
    <col min="6" max="6" width="1.28515625" customWidth="1"/>
    <col min="7" max="7" width="13.85546875" bestFit="1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4.85546875" bestFit="1" customWidth="1"/>
    <col min="14" max="14" width="0.28515625" customWidth="1"/>
    <col min="15" max="15" width="11.28515625" bestFit="1" customWidth="1"/>
  </cols>
  <sheetData>
    <row r="1" spans="1:13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14.45" customHeight="1" x14ac:dyDescent="0.2"/>
    <row r="5" spans="1:13" ht="14.45" customHeight="1" x14ac:dyDescent="0.2">
      <c r="A5" s="104" t="s">
        <v>378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ht="14.45" customHeight="1" x14ac:dyDescent="0.2">
      <c r="A6" s="98" t="s">
        <v>283</v>
      </c>
      <c r="C6" s="98" t="s">
        <v>297</v>
      </c>
      <c r="D6" s="98"/>
      <c r="E6" s="98"/>
      <c r="F6" s="98"/>
      <c r="G6" s="98"/>
      <c r="I6" s="98" t="s">
        <v>298</v>
      </c>
      <c r="J6" s="98"/>
      <c r="K6" s="98"/>
      <c r="L6" s="98"/>
      <c r="M6" s="98"/>
    </row>
    <row r="7" spans="1:13" ht="29.1" customHeight="1" x14ac:dyDescent="0.2">
      <c r="A7" s="98"/>
      <c r="C7" s="12" t="s">
        <v>373</v>
      </c>
      <c r="D7" s="3"/>
      <c r="E7" s="12" t="s">
        <v>354</v>
      </c>
      <c r="F7" s="3"/>
      <c r="G7" s="12" t="s">
        <v>374</v>
      </c>
      <c r="I7" s="12" t="s">
        <v>373</v>
      </c>
      <c r="J7" s="3"/>
      <c r="K7" s="12" t="s">
        <v>354</v>
      </c>
      <c r="L7" s="3"/>
      <c r="M7" s="12" t="s">
        <v>374</v>
      </c>
    </row>
    <row r="8" spans="1:13" ht="21.75" customHeight="1" x14ac:dyDescent="0.2">
      <c r="A8" s="5" t="s">
        <v>271</v>
      </c>
      <c r="C8" s="17">
        <v>37356</v>
      </c>
      <c r="D8" s="26"/>
      <c r="E8" s="17">
        <v>0</v>
      </c>
      <c r="F8" s="26"/>
      <c r="G8" s="17">
        <v>37356</v>
      </c>
      <c r="H8" s="26"/>
      <c r="I8" s="17">
        <v>9921391</v>
      </c>
      <c r="J8" s="26"/>
      <c r="K8" s="17">
        <v>0</v>
      </c>
      <c r="L8" s="26"/>
      <c r="M8" s="17">
        <v>9921391</v>
      </c>
    </row>
    <row r="9" spans="1:13" ht="21.75" customHeight="1" x14ac:dyDescent="0.2">
      <c r="A9" s="6" t="s">
        <v>272</v>
      </c>
      <c r="C9" s="21">
        <v>48845</v>
      </c>
      <c r="D9" s="26"/>
      <c r="E9" s="21">
        <v>0</v>
      </c>
      <c r="F9" s="26"/>
      <c r="G9" s="21">
        <v>48845</v>
      </c>
      <c r="H9" s="26"/>
      <c r="I9" s="21">
        <v>140196096</v>
      </c>
      <c r="J9" s="26"/>
      <c r="K9" s="21">
        <v>0</v>
      </c>
      <c r="L9" s="26"/>
      <c r="M9" s="21">
        <v>140196096</v>
      </c>
    </row>
    <row r="10" spans="1:13" ht="21.75" customHeight="1" x14ac:dyDescent="0.2">
      <c r="A10" s="6" t="s">
        <v>273</v>
      </c>
      <c r="C10" s="21">
        <v>86065567</v>
      </c>
      <c r="D10" s="26"/>
      <c r="E10" s="21">
        <v>-392910</v>
      </c>
      <c r="F10" s="26"/>
      <c r="G10" s="21">
        <v>86458477</v>
      </c>
      <c r="H10" s="26"/>
      <c r="I10" s="21">
        <v>12852844051</v>
      </c>
      <c r="J10" s="26"/>
      <c r="K10" s="21">
        <v>177544</v>
      </c>
      <c r="L10" s="26"/>
      <c r="M10" s="21">
        <v>12852666507</v>
      </c>
    </row>
    <row r="11" spans="1:13" ht="21.75" customHeight="1" x14ac:dyDescent="0.2">
      <c r="A11" s="6" t="s">
        <v>274</v>
      </c>
      <c r="C11" s="21">
        <v>8116</v>
      </c>
      <c r="D11" s="26"/>
      <c r="E11" s="21">
        <v>0</v>
      </c>
      <c r="F11" s="26"/>
      <c r="G11" s="21">
        <v>8116</v>
      </c>
      <c r="H11" s="26"/>
      <c r="I11" s="21">
        <v>19499800</v>
      </c>
      <c r="J11" s="26"/>
      <c r="K11" s="21">
        <v>0</v>
      </c>
      <c r="L11" s="26"/>
      <c r="M11" s="21">
        <v>19499800</v>
      </c>
    </row>
    <row r="12" spans="1:13" ht="21.75" customHeight="1" x14ac:dyDescent="0.2">
      <c r="A12" s="6" t="s">
        <v>275</v>
      </c>
      <c r="C12" s="21">
        <v>21369</v>
      </c>
      <c r="D12" s="26"/>
      <c r="E12" s="21">
        <v>0</v>
      </c>
      <c r="F12" s="26"/>
      <c r="G12" s="21">
        <v>21369</v>
      </c>
      <c r="H12" s="26"/>
      <c r="I12" s="21">
        <v>51102</v>
      </c>
      <c r="J12" s="26"/>
      <c r="K12" s="21">
        <v>0</v>
      </c>
      <c r="L12" s="26"/>
      <c r="M12" s="21">
        <v>51102</v>
      </c>
    </row>
    <row r="13" spans="1:13" ht="21.75" customHeight="1" x14ac:dyDescent="0.2">
      <c r="A13" s="6" t="s">
        <v>342</v>
      </c>
      <c r="C13" s="21">
        <v>0</v>
      </c>
      <c r="D13" s="26"/>
      <c r="E13" s="21">
        <v>0</v>
      </c>
      <c r="F13" s="26"/>
      <c r="G13" s="21">
        <v>0</v>
      </c>
      <c r="H13" s="26"/>
      <c r="I13" s="21">
        <v>119799128</v>
      </c>
      <c r="J13" s="26"/>
      <c r="K13" s="21">
        <v>0</v>
      </c>
      <c r="L13" s="26"/>
      <c r="M13" s="21">
        <v>119799128</v>
      </c>
    </row>
    <row r="14" spans="1:13" ht="21.75" customHeight="1" x14ac:dyDescent="0.2">
      <c r="A14" s="6" t="s">
        <v>343</v>
      </c>
      <c r="C14" s="21">
        <v>0</v>
      </c>
      <c r="D14" s="26"/>
      <c r="E14" s="21">
        <v>-27567</v>
      </c>
      <c r="F14" s="26"/>
      <c r="G14" s="21">
        <v>27567</v>
      </c>
      <c r="H14" s="26"/>
      <c r="I14" s="21">
        <v>7547945134</v>
      </c>
      <c r="J14" s="26"/>
      <c r="K14" s="21">
        <v>5280484</v>
      </c>
      <c r="L14" s="26"/>
      <c r="M14" s="21">
        <v>7542664650</v>
      </c>
    </row>
    <row r="15" spans="1:13" ht="21.75" customHeight="1" x14ac:dyDescent="0.2">
      <c r="A15" s="6" t="s">
        <v>276</v>
      </c>
      <c r="C15" s="21">
        <v>0</v>
      </c>
      <c r="D15" s="26"/>
      <c r="E15" s="21">
        <v>-527889</v>
      </c>
      <c r="F15" s="26"/>
      <c r="G15" s="21">
        <v>527889</v>
      </c>
      <c r="H15" s="26"/>
      <c r="I15" s="21">
        <v>2863386425</v>
      </c>
      <c r="J15" s="26"/>
      <c r="K15" s="21">
        <v>0</v>
      </c>
      <c r="L15" s="26"/>
      <c r="M15" s="21">
        <v>2863386425</v>
      </c>
    </row>
    <row r="16" spans="1:13" ht="21.75" customHeight="1" x14ac:dyDescent="0.2">
      <c r="A16" s="6" t="s">
        <v>344</v>
      </c>
      <c r="C16" s="21">
        <v>0</v>
      </c>
      <c r="D16" s="26"/>
      <c r="E16" s="21">
        <v>0</v>
      </c>
      <c r="F16" s="26"/>
      <c r="G16" s="21">
        <v>0</v>
      </c>
      <c r="H16" s="26"/>
      <c r="I16" s="21">
        <v>8383561643</v>
      </c>
      <c r="J16" s="26"/>
      <c r="K16" s="21">
        <v>0</v>
      </c>
      <c r="L16" s="26"/>
      <c r="M16" s="21">
        <v>8383561643</v>
      </c>
    </row>
    <row r="17" spans="1:15" ht="21.75" customHeight="1" x14ac:dyDescent="0.2">
      <c r="A17" s="6" t="s">
        <v>345</v>
      </c>
      <c r="C17" s="21">
        <v>0</v>
      </c>
      <c r="D17" s="26"/>
      <c r="E17" s="21">
        <v>0</v>
      </c>
      <c r="F17" s="26"/>
      <c r="G17" s="21">
        <v>0</v>
      </c>
      <c r="H17" s="26"/>
      <c r="I17" s="21">
        <v>4678471356</v>
      </c>
      <c r="J17" s="26"/>
      <c r="K17" s="21">
        <v>0</v>
      </c>
      <c r="L17" s="26"/>
      <c r="M17" s="21">
        <v>4678471356</v>
      </c>
    </row>
    <row r="18" spans="1:15" ht="21.75" customHeight="1" x14ac:dyDescent="0.2">
      <c r="A18" s="6" t="s">
        <v>278</v>
      </c>
      <c r="C18" s="21">
        <v>1508196710</v>
      </c>
      <c r="D18" s="26"/>
      <c r="E18" s="21">
        <v>8604219</v>
      </c>
      <c r="F18" s="26"/>
      <c r="G18" s="21">
        <v>1499592491</v>
      </c>
      <c r="H18" s="26"/>
      <c r="I18" s="21">
        <v>1508196710</v>
      </c>
      <c r="J18" s="26"/>
      <c r="K18" s="21">
        <v>8604219</v>
      </c>
      <c r="L18" s="26"/>
      <c r="M18" s="21">
        <v>1499592491</v>
      </c>
    </row>
    <row r="19" spans="1:15" ht="21.75" customHeight="1" x14ac:dyDescent="0.2">
      <c r="A19" s="7" t="s">
        <v>279</v>
      </c>
      <c r="C19" s="23">
        <v>40983606</v>
      </c>
      <c r="D19" s="26"/>
      <c r="E19" s="23">
        <v>951581</v>
      </c>
      <c r="F19" s="26"/>
      <c r="G19" s="23">
        <v>40032025</v>
      </c>
      <c r="H19" s="26"/>
      <c r="I19" s="23">
        <v>40983606</v>
      </c>
      <c r="J19" s="26"/>
      <c r="K19" s="23">
        <v>951581</v>
      </c>
      <c r="L19" s="26"/>
      <c r="M19" s="23">
        <v>40032025</v>
      </c>
    </row>
    <row r="20" spans="1:15" ht="21.75" customHeight="1" x14ac:dyDescent="0.2">
      <c r="A20" s="9" t="s">
        <v>63</v>
      </c>
      <c r="C20" s="24">
        <f>SUM(C8:C19)</f>
        <v>1635361569</v>
      </c>
      <c r="D20" s="26"/>
      <c r="E20" s="24">
        <f>SUM(E8:E19)</f>
        <v>8607434</v>
      </c>
      <c r="F20" s="26"/>
      <c r="G20" s="24">
        <f>SUM(G8:G19)</f>
        <v>1626754135</v>
      </c>
      <c r="H20" s="26"/>
      <c r="I20" s="24">
        <f>SUM(I8:I19)</f>
        <v>38164856442</v>
      </c>
      <c r="J20" s="26"/>
      <c r="K20" s="24">
        <f>SUM(K8:K19)</f>
        <v>15013828</v>
      </c>
      <c r="L20" s="26"/>
      <c r="M20" s="24">
        <f>SUM(M8:M19)</f>
        <v>38149842614</v>
      </c>
      <c r="O20" s="3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70"/>
  <sheetViews>
    <sheetView rightToLeft="1" view="pageBreakPreview" topLeftCell="A55" zoomScaleNormal="100" zoomScaleSheetLayoutView="100" workbookViewId="0">
      <selection activeCell="S58" sqref="S58:S65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1.7109375" bestFit="1" customWidth="1"/>
    <col min="4" max="4" width="1.28515625" customWidth="1"/>
    <col min="5" max="5" width="16.7109375" bestFit="1" customWidth="1"/>
    <col min="6" max="6" width="1.28515625" customWidth="1"/>
    <col min="7" max="7" width="17.140625" bestFit="1" customWidth="1"/>
    <col min="8" max="8" width="1.28515625" customWidth="1"/>
    <col min="9" max="9" width="22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16.42578125" bestFit="1" customWidth="1"/>
    <col min="18" max="18" width="0.28515625" customWidth="1"/>
    <col min="19" max="19" width="16.7109375" bestFit="1" customWidth="1"/>
    <col min="20" max="20" width="21.28515625" customWidth="1"/>
    <col min="21" max="21" width="14.7109375" bestFit="1" customWidth="1"/>
    <col min="23" max="23" width="13.42578125" bestFit="1" customWidth="1"/>
  </cols>
  <sheetData>
    <row r="1" spans="1:23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23" ht="25.5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23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5" spans="1:23" ht="24" x14ac:dyDescent="0.2">
      <c r="A5" s="104" t="s">
        <v>379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23" ht="21" x14ac:dyDescent="0.2">
      <c r="A6" s="98" t="s">
        <v>283</v>
      </c>
      <c r="C6" s="98" t="s">
        <v>297</v>
      </c>
      <c r="D6" s="98"/>
      <c r="E6" s="98"/>
      <c r="F6" s="98"/>
      <c r="G6" s="98"/>
      <c r="H6" s="98"/>
      <c r="I6" s="98"/>
      <c r="K6" s="98" t="s">
        <v>298</v>
      </c>
      <c r="L6" s="98"/>
      <c r="M6" s="98"/>
      <c r="N6" s="98"/>
      <c r="O6" s="98"/>
      <c r="P6" s="98"/>
      <c r="Q6" s="98"/>
    </row>
    <row r="7" spans="1:23" ht="42" x14ac:dyDescent="0.2">
      <c r="A7" s="98"/>
      <c r="C7" s="12" t="s">
        <v>13</v>
      </c>
      <c r="D7" s="3"/>
      <c r="E7" s="12" t="s">
        <v>380</v>
      </c>
      <c r="F7" s="3"/>
      <c r="G7" s="12" t="s">
        <v>381</v>
      </c>
      <c r="H7" s="3"/>
      <c r="I7" s="12" t="s">
        <v>382</v>
      </c>
      <c r="K7" s="12" t="s">
        <v>13</v>
      </c>
      <c r="L7" s="3"/>
      <c r="M7" s="12" t="s">
        <v>380</v>
      </c>
      <c r="N7" s="3"/>
      <c r="O7" s="12" t="s">
        <v>381</v>
      </c>
      <c r="P7" s="3"/>
      <c r="Q7" s="12" t="s">
        <v>382</v>
      </c>
    </row>
    <row r="8" spans="1:23" ht="18.75" x14ac:dyDescent="0.2">
      <c r="A8" s="5" t="s">
        <v>38</v>
      </c>
      <c r="C8" s="42">
        <v>4000000</v>
      </c>
      <c r="D8" s="42"/>
      <c r="E8" s="42">
        <v>1912552244</v>
      </c>
      <c r="F8" s="42"/>
      <c r="G8" s="42">
        <v>1996153818</v>
      </c>
      <c r="H8" s="42"/>
      <c r="I8" s="42">
        <v>-83601574</v>
      </c>
      <c r="J8" s="41"/>
      <c r="K8" s="40">
        <v>4000000</v>
      </c>
      <c r="L8" s="41"/>
      <c r="M8" s="40">
        <v>1912552244</v>
      </c>
      <c r="N8" s="41"/>
      <c r="O8" s="42">
        <v>1996153818</v>
      </c>
      <c r="P8" s="41"/>
      <c r="Q8" s="42">
        <f>M8-O8</f>
        <v>-83601574</v>
      </c>
      <c r="U8" s="45"/>
      <c r="W8" s="45"/>
    </row>
    <row r="9" spans="1:23" ht="18.75" x14ac:dyDescent="0.2">
      <c r="A9" s="6" t="s">
        <v>37</v>
      </c>
      <c r="C9" s="42">
        <v>595000</v>
      </c>
      <c r="D9" s="42"/>
      <c r="E9" s="42">
        <v>18009949495</v>
      </c>
      <c r="F9" s="42"/>
      <c r="G9" s="42">
        <v>10523188671</v>
      </c>
      <c r="H9" s="42"/>
      <c r="I9" s="42">
        <v>7486760824</v>
      </c>
      <c r="J9" s="41"/>
      <c r="K9" s="42">
        <v>595000</v>
      </c>
      <c r="L9" s="41"/>
      <c r="M9" s="42">
        <v>18009949495</v>
      </c>
      <c r="N9" s="41"/>
      <c r="O9" s="42">
        <v>10523188671</v>
      </c>
      <c r="P9" s="41"/>
      <c r="Q9" s="42">
        <f t="shared" ref="Q9:Q58" si="0">M9-O9</f>
        <v>7486760824</v>
      </c>
      <c r="U9" s="45"/>
    </row>
    <row r="10" spans="1:23" ht="18.75" x14ac:dyDescent="0.2">
      <c r="A10" s="6" t="s">
        <v>46</v>
      </c>
      <c r="C10" s="42">
        <v>1935329</v>
      </c>
      <c r="D10" s="42"/>
      <c r="E10" s="42">
        <v>11942264683</v>
      </c>
      <c r="F10" s="42"/>
      <c r="G10" s="42">
        <v>11633167066</v>
      </c>
      <c r="H10" s="42"/>
      <c r="I10" s="42">
        <v>309097617</v>
      </c>
      <c r="J10" s="41"/>
      <c r="K10" s="42">
        <v>1935329</v>
      </c>
      <c r="L10" s="41"/>
      <c r="M10" s="42">
        <v>11942264683</v>
      </c>
      <c r="N10" s="41"/>
      <c r="O10" s="42">
        <v>11633167066</v>
      </c>
      <c r="P10" s="41"/>
      <c r="Q10" s="42">
        <f t="shared" si="0"/>
        <v>309097617</v>
      </c>
      <c r="U10" s="45"/>
    </row>
    <row r="11" spans="1:23" ht="18.75" x14ac:dyDescent="0.2">
      <c r="A11" s="6" t="s">
        <v>50</v>
      </c>
      <c r="C11" s="42">
        <v>430000</v>
      </c>
      <c r="D11" s="42"/>
      <c r="E11" s="42">
        <v>1837565353</v>
      </c>
      <c r="F11" s="42"/>
      <c r="G11" s="42">
        <v>1832527876</v>
      </c>
      <c r="H11" s="42"/>
      <c r="I11" s="42">
        <v>5037477</v>
      </c>
      <c r="J11" s="41"/>
      <c r="K11" s="42">
        <v>465909</v>
      </c>
      <c r="L11" s="41"/>
      <c r="M11" s="42">
        <v>2210214345</v>
      </c>
      <c r="N11" s="41"/>
      <c r="O11" s="42">
        <v>2158137642</v>
      </c>
      <c r="P11" s="41"/>
      <c r="Q11" s="42">
        <f t="shared" si="0"/>
        <v>52076703</v>
      </c>
      <c r="U11" s="45"/>
    </row>
    <row r="12" spans="1:23" ht="18.75" x14ac:dyDescent="0.2">
      <c r="A12" s="6" t="s">
        <v>42</v>
      </c>
      <c r="C12" s="42">
        <v>2676656</v>
      </c>
      <c r="D12" s="42"/>
      <c r="E12" s="42">
        <v>11626030307</v>
      </c>
      <c r="F12" s="42"/>
      <c r="G12" s="42">
        <v>11705072659</v>
      </c>
      <c r="H12" s="42"/>
      <c r="I12" s="42">
        <v>-79042352</v>
      </c>
      <c r="J12" s="41"/>
      <c r="K12" s="42">
        <v>12568656</v>
      </c>
      <c r="L12" s="41"/>
      <c r="M12" s="42">
        <v>46000031275</v>
      </c>
      <c r="N12" s="41"/>
      <c r="O12" s="42">
        <v>46757605191</v>
      </c>
      <c r="P12" s="41"/>
      <c r="Q12" s="42">
        <f t="shared" si="0"/>
        <v>-757573916</v>
      </c>
      <c r="U12" s="45"/>
    </row>
    <row r="13" spans="1:23" ht="18.75" x14ac:dyDescent="0.2">
      <c r="A13" s="6" t="s">
        <v>34</v>
      </c>
      <c r="C13" s="42">
        <v>19600000</v>
      </c>
      <c r="D13" s="42"/>
      <c r="E13" s="42">
        <v>56947436491</v>
      </c>
      <c r="F13" s="42"/>
      <c r="G13" s="42">
        <v>50833226547</v>
      </c>
      <c r="H13" s="42"/>
      <c r="I13" s="42">
        <v>6114209944</v>
      </c>
      <c r="J13" s="41"/>
      <c r="K13" s="42">
        <v>19600000</v>
      </c>
      <c r="L13" s="41"/>
      <c r="M13" s="42">
        <v>56947436491</v>
      </c>
      <c r="N13" s="41"/>
      <c r="O13" s="42">
        <v>50833226547</v>
      </c>
      <c r="P13" s="41"/>
      <c r="Q13" s="42">
        <f t="shared" si="0"/>
        <v>6114209944</v>
      </c>
      <c r="U13" s="45"/>
    </row>
    <row r="14" spans="1:23" ht="18.75" x14ac:dyDescent="0.2">
      <c r="A14" s="6" t="s">
        <v>54</v>
      </c>
      <c r="C14" s="42">
        <v>450000</v>
      </c>
      <c r="D14" s="42"/>
      <c r="E14" s="42">
        <v>4911601082</v>
      </c>
      <c r="F14" s="42"/>
      <c r="G14" s="42">
        <v>2678907993</v>
      </c>
      <c r="H14" s="42"/>
      <c r="I14" s="42">
        <v>2232693089</v>
      </c>
      <c r="J14" s="41"/>
      <c r="K14" s="42">
        <v>450000</v>
      </c>
      <c r="L14" s="41"/>
      <c r="M14" s="42">
        <v>4911601082</v>
      </c>
      <c r="N14" s="41"/>
      <c r="O14" s="42">
        <v>2678907993</v>
      </c>
      <c r="P14" s="41"/>
      <c r="Q14" s="42">
        <f t="shared" si="0"/>
        <v>2232693089</v>
      </c>
      <c r="U14" s="45"/>
    </row>
    <row r="15" spans="1:23" ht="18.75" x14ac:dyDescent="0.2">
      <c r="A15" s="6" t="s">
        <v>39</v>
      </c>
      <c r="C15" s="42">
        <v>934000</v>
      </c>
      <c r="D15" s="42"/>
      <c r="E15" s="42">
        <v>962795114</v>
      </c>
      <c r="F15" s="42"/>
      <c r="G15" s="42">
        <v>1045285657</v>
      </c>
      <c r="H15" s="42"/>
      <c r="I15" s="42">
        <v>-82490543</v>
      </c>
      <c r="J15" s="41"/>
      <c r="K15" s="42">
        <v>54976000</v>
      </c>
      <c r="L15" s="41"/>
      <c r="M15" s="42">
        <v>49017929965</v>
      </c>
      <c r="N15" s="41"/>
      <c r="O15" s="42">
        <v>61573809056</v>
      </c>
      <c r="P15" s="41"/>
      <c r="Q15" s="42">
        <f t="shared" si="0"/>
        <v>-12555879091</v>
      </c>
      <c r="U15" s="45"/>
    </row>
    <row r="16" spans="1:23" ht="18.75" x14ac:dyDescent="0.2">
      <c r="A16" s="6" t="s">
        <v>237</v>
      </c>
      <c r="C16" s="42">
        <v>364000</v>
      </c>
      <c r="D16" s="42"/>
      <c r="E16" s="42">
        <v>4590087794</v>
      </c>
      <c r="F16" s="42"/>
      <c r="G16" s="42">
        <v>4681224794</v>
      </c>
      <c r="H16" s="42"/>
      <c r="I16" s="42">
        <v>-91137000</v>
      </c>
      <c r="J16" s="41"/>
      <c r="K16" s="42">
        <v>364000</v>
      </c>
      <c r="L16" s="41"/>
      <c r="M16" s="42">
        <v>4590087794</v>
      </c>
      <c r="N16" s="41"/>
      <c r="O16" s="42">
        <v>4681224794</v>
      </c>
      <c r="P16" s="41"/>
      <c r="Q16" s="42">
        <f t="shared" si="0"/>
        <v>-91137000</v>
      </c>
      <c r="U16" s="45"/>
    </row>
    <row r="17" spans="1:21" ht="18.75" x14ac:dyDescent="0.2">
      <c r="A17" s="6" t="s">
        <v>36</v>
      </c>
      <c r="C17" s="42">
        <v>285750</v>
      </c>
      <c r="D17" s="42"/>
      <c r="E17" s="42">
        <v>16233445554</v>
      </c>
      <c r="F17" s="42"/>
      <c r="G17" s="42">
        <v>12205093869</v>
      </c>
      <c r="H17" s="42"/>
      <c r="I17" s="42">
        <v>4028351685</v>
      </c>
      <c r="J17" s="41"/>
      <c r="K17" s="42">
        <v>285750</v>
      </c>
      <c r="L17" s="41"/>
      <c r="M17" s="42">
        <v>16233445554</v>
      </c>
      <c r="N17" s="41"/>
      <c r="O17" s="42">
        <v>12205093869</v>
      </c>
      <c r="P17" s="41"/>
      <c r="Q17" s="42">
        <f t="shared" si="0"/>
        <v>4028351685</v>
      </c>
      <c r="U17" s="45"/>
    </row>
    <row r="18" spans="1:21" ht="18.75" x14ac:dyDescent="0.2">
      <c r="A18" s="6" t="s">
        <v>52</v>
      </c>
      <c r="C18" s="42">
        <v>800000</v>
      </c>
      <c r="D18" s="42"/>
      <c r="E18" s="42">
        <v>13982335604</v>
      </c>
      <c r="F18" s="42"/>
      <c r="G18" s="42">
        <v>11446967723</v>
      </c>
      <c r="H18" s="42"/>
      <c r="I18" s="42">
        <v>2535367881</v>
      </c>
      <c r="J18" s="41"/>
      <c r="K18" s="42">
        <v>800000</v>
      </c>
      <c r="L18" s="41"/>
      <c r="M18" s="42">
        <v>13982335604</v>
      </c>
      <c r="N18" s="41"/>
      <c r="O18" s="42">
        <v>11446967723</v>
      </c>
      <c r="P18" s="41"/>
      <c r="Q18" s="42">
        <f t="shared" si="0"/>
        <v>2535367881</v>
      </c>
      <c r="U18" s="45"/>
    </row>
    <row r="19" spans="1:21" ht="18.75" x14ac:dyDescent="0.2">
      <c r="A19" s="6" t="s">
        <v>48</v>
      </c>
      <c r="C19" s="42">
        <v>5120</v>
      </c>
      <c r="D19" s="42"/>
      <c r="E19" s="42">
        <v>18245990</v>
      </c>
      <c r="F19" s="42"/>
      <c r="G19" s="42">
        <v>16776838</v>
      </c>
      <c r="H19" s="42"/>
      <c r="I19" s="42">
        <v>1469152</v>
      </c>
      <c r="J19" s="41"/>
      <c r="K19" s="42">
        <v>5120</v>
      </c>
      <c r="L19" s="41"/>
      <c r="M19" s="42">
        <v>18245990</v>
      </c>
      <c r="N19" s="41"/>
      <c r="O19" s="42">
        <v>16776838</v>
      </c>
      <c r="P19" s="41"/>
      <c r="Q19" s="42">
        <f t="shared" si="0"/>
        <v>1469152</v>
      </c>
      <c r="U19" s="45"/>
    </row>
    <row r="20" spans="1:21" ht="18.75" x14ac:dyDescent="0.2">
      <c r="A20" s="6" t="s">
        <v>40</v>
      </c>
      <c r="C20" s="42">
        <v>10666480</v>
      </c>
      <c r="D20" s="42"/>
      <c r="E20" s="42">
        <v>30087448430</v>
      </c>
      <c r="F20" s="42"/>
      <c r="G20" s="42">
        <v>24786613792</v>
      </c>
      <c r="H20" s="42"/>
      <c r="I20" s="42">
        <v>5300834638</v>
      </c>
      <c r="J20" s="41"/>
      <c r="K20" s="42">
        <v>139754480</v>
      </c>
      <c r="L20" s="41"/>
      <c r="M20" s="42">
        <v>364541838935</v>
      </c>
      <c r="N20" s="41"/>
      <c r="O20" s="42">
        <v>325207916780</v>
      </c>
      <c r="P20" s="41"/>
      <c r="Q20" s="42">
        <f t="shared" si="0"/>
        <v>39333922155</v>
      </c>
      <c r="U20" s="45"/>
    </row>
    <row r="21" spans="1:21" ht="18.75" x14ac:dyDescent="0.2">
      <c r="A21" s="6" t="s">
        <v>303</v>
      </c>
      <c r="C21" s="42">
        <v>0</v>
      </c>
      <c r="D21" s="41"/>
      <c r="E21" s="42">
        <v>0</v>
      </c>
      <c r="F21" s="41"/>
      <c r="G21" s="42">
        <v>0</v>
      </c>
      <c r="H21" s="41"/>
      <c r="I21" s="42">
        <v>0</v>
      </c>
      <c r="J21" s="41"/>
      <c r="K21" s="42">
        <v>25143</v>
      </c>
      <c r="L21" s="41"/>
      <c r="M21" s="42">
        <v>117891573</v>
      </c>
      <c r="N21" s="41"/>
      <c r="O21" s="42">
        <v>136075638</v>
      </c>
      <c r="P21" s="41"/>
      <c r="Q21" s="42">
        <f t="shared" si="0"/>
        <v>-18184065</v>
      </c>
      <c r="U21" s="45"/>
    </row>
    <row r="22" spans="1:21" ht="18.75" x14ac:dyDescent="0.2">
      <c r="A22" s="6" t="s">
        <v>304</v>
      </c>
      <c r="C22" s="42">
        <v>0</v>
      </c>
      <c r="D22" s="41"/>
      <c r="E22" s="42">
        <v>0</v>
      </c>
      <c r="F22" s="41"/>
      <c r="G22" s="42">
        <v>0</v>
      </c>
      <c r="H22" s="41"/>
      <c r="I22" s="42">
        <v>0</v>
      </c>
      <c r="J22" s="41"/>
      <c r="K22" s="42">
        <v>30000000</v>
      </c>
      <c r="L22" s="41"/>
      <c r="M22" s="42">
        <v>44771508000</v>
      </c>
      <c r="N22" s="41"/>
      <c r="O22" s="42">
        <v>44771508000</v>
      </c>
      <c r="P22" s="41"/>
      <c r="Q22" s="42">
        <f t="shared" si="0"/>
        <v>0</v>
      </c>
      <c r="U22" s="45"/>
    </row>
    <row r="23" spans="1:21" ht="18.75" x14ac:dyDescent="0.2">
      <c r="A23" s="6" t="s">
        <v>305</v>
      </c>
      <c r="C23" s="42">
        <v>0</v>
      </c>
      <c r="D23" s="41"/>
      <c r="E23" s="42">
        <v>0</v>
      </c>
      <c r="F23" s="41"/>
      <c r="G23" s="42">
        <v>0</v>
      </c>
      <c r="H23" s="41"/>
      <c r="I23" s="42">
        <v>0</v>
      </c>
      <c r="J23" s="41"/>
      <c r="K23" s="42">
        <v>188</v>
      </c>
      <c r="L23" s="41"/>
      <c r="M23" s="42">
        <v>2825649</v>
      </c>
      <c r="N23" s="41"/>
      <c r="O23" s="42">
        <v>2745488</v>
      </c>
      <c r="P23" s="41"/>
      <c r="Q23" s="42">
        <f t="shared" si="0"/>
        <v>80161</v>
      </c>
      <c r="U23" s="45"/>
    </row>
    <row r="24" spans="1:21" ht="18.75" x14ac:dyDescent="0.2">
      <c r="A24" s="6" t="s">
        <v>306</v>
      </c>
      <c r="C24" s="42">
        <v>0</v>
      </c>
      <c r="D24" s="41"/>
      <c r="E24" s="42">
        <v>0</v>
      </c>
      <c r="F24" s="41"/>
      <c r="G24" s="42">
        <v>0</v>
      </c>
      <c r="H24" s="41"/>
      <c r="I24" s="42">
        <v>0</v>
      </c>
      <c r="J24" s="41"/>
      <c r="K24" s="42">
        <v>1200000</v>
      </c>
      <c r="L24" s="41"/>
      <c r="M24" s="42">
        <v>7749843199</v>
      </c>
      <c r="N24" s="41"/>
      <c r="O24" s="42">
        <v>7292269871</v>
      </c>
      <c r="P24" s="41"/>
      <c r="Q24" s="42">
        <f t="shared" si="0"/>
        <v>457573328</v>
      </c>
      <c r="U24" s="45"/>
    </row>
    <row r="25" spans="1:21" ht="18.75" x14ac:dyDescent="0.2">
      <c r="A25" s="6" t="s">
        <v>307</v>
      </c>
      <c r="C25" s="42">
        <v>0</v>
      </c>
      <c r="D25" s="41"/>
      <c r="E25" s="42">
        <v>0</v>
      </c>
      <c r="F25" s="41"/>
      <c r="G25" s="42">
        <v>0</v>
      </c>
      <c r="H25" s="41"/>
      <c r="I25" s="42">
        <v>0</v>
      </c>
      <c r="J25" s="41"/>
      <c r="K25" s="42">
        <v>28000</v>
      </c>
      <c r="L25" s="41"/>
      <c r="M25" s="42">
        <v>43460874</v>
      </c>
      <c r="N25" s="41"/>
      <c r="O25" s="42">
        <v>46416485</v>
      </c>
      <c r="P25" s="41"/>
      <c r="Q25" s="42">
        <f t="shared" si="0"/>
        <v>-2955611</v>
      </c>
      <c r="U25" s="45"/>
    </row>
    <row r="26" spans="1:21" ht="18.75" x14ac:dyDescent="0.2">
      <c r="A26" s="6" t="s">
        <v>308</v>
      </c>
      <c r="C26" s="42">
        <v>0</v>
      </c>
      <c r="D26" s="41"/>
      <c r="E26" s="42">
        <v>0</v>
      </c>
      <c r="F26" s="41"/>
      <c r="G26" s="42">
        <v>0</v>
      </c>
      <c r="H26" s="41"/>
      <c r="I26" s="42">
        <v>0</v>
      </c>
      <c r="J26" s="41"/>
      <c r="K26" s="42">
        <v>30000000</v>
      </c>
      <c r="L26" s="41"/>
      <c r="M26" s="42">
        <v>48684108731</v>
      </c>
      <c r="N26" s="41"/>
      <c r="O26" s="42">
        <v>44480105611</v>
      </c>
      <c r="P26" s="41"/>
      <c r="Q26" s="42">
        <f t="shared" si="0"/>
        <v>4204003120</v>
      </c>
      <c r="U26" s="45"/>
    </row>
    <row r="27" spans="1:21" ht="18.75" x14ac:dyDescent="0.2">
      <c r="A27" s="6" t="s">
        <v>309</v>
      </c>
      <c r="C27" s="42">
        <v>0</v>
      </c>
      <c r="D27" s="41"/>
      <c r="E27" s="42">
        <v>0</v>
      </c>
      <c r="F27" s="41"/>
      <c r="G27" s="42">
        <v>0</v>
      </c>
      <c r="H27" s="41"/>
      <c r="I27" s="42">
        <v>0</v>
      </c>
      <c r="J27" s="41"/>
      <c r="K27" s="42">
        <v>666218</v>
      </c>
      <c r="L27" s="41"/>
      <c r="M27" s="42">
        <v>1107695241</v>
      </c>
      <c r="N27" s="41"/>
      <c r="O27" s="42">
        <v>1110592302</v>
      </c>
      <c r="P27" s="41"/>
      <c r="Q27" s="42">
        <f t="shared" si="0"/>
        <v>-2897061</v>
      </c>
      <c r="U27" s="45"/>
    </row>
    <row r="28" spans="1:21" ht="18.75" x14ac:dyDescent="0.2">
      <c r="A28" s="6" t="s">
        <v>310</v>
      </c>
      <c r="C28" s="42">
        <v>0</v>
      </c>
      <c r="D28" s="41"/>
      <c r="E28" s="42">
        <v>0</v>
      </c>
      <c r="F28" s="41"/>
      <c r="G28" s="42">
        <v>0</v>
      </c>
      <c r="H28" s="41"/>
      <c r="I28" s="42">
        <v>0</v>
      </c>
      <c r="J28" s="41"/>
      <c r="K28" s="42">
        <v>65232</v>
      </c>
      <c r="L28" s="41"/>
      <c r="M28" s="42">
        <v>1174279370</v>
      </c>
      <c r="N28" s="41"/>
      <c r="O28" s="42">
        <v>1208793785</v>
      </c>
      <c r="P28" s="41"/>
      <c r="Q28" s="42">
        <f t="shared" si="0"/>
        <v>-34514415</v>
      </c>
      <c r="U28" s="45"/>
    </row>
    <row r="29" spans="1:21" ht="18.75" x14ac:dyDescent="0.2">
      <c r="A29" s="6" t="s">
        <v>311</v>
      </c>
      <c r="C29" s="42">
        <v>0</v>
      </c>
      <c r="D29" s="41"/>
      <c r="E29" s="42">
        <v>0</v>
      </c>
      <c r="F29" s="41"/>
      <c r="G29" s="42">
        <v>0</v>
      </c>
      <c r="H29" s="41"/>
      <c r="I29" s="42">
        <v>0</v>
      </c>
      <c r="J29" s="41"/>
      <c r="K29" s="42">
        <v>2600000</v>
      </c>
      <c r="L29" s="41"/>
      <c r="M29" s="42">
        <v>12349735463</v>
      </c>
      <c r="N29" s="41"/>
      <c r="O29" s="42">
        <v>11462344745</v>
      </c>
      <c r="P29" s="41"/>
      <c r="Q29" s="42">
        <f t="shared" si="0"/>
        <v>887390718</v>
      </c>
      <c r="U29" s="45"/>
    </row>
    <row r="30" spans="1:21" ht="18.75" x14ac:dyDescent="0.2">
      <c r="A30" s="6" t="s">
        <v>35</v>
      </c>
      <c r="C30" s="42">
        <v>0</v>
      </c>
      <c r="D30" s="41"/>
      <c r="E30" s="42">
        <v>0</v>
      </c>
      <c r="F30" s="41"/>
      <c r="G30" s="42">
        <v>0</v>
      </c>
      <c r="H30" s="41"/>
      <c r="I30" s="42">
        <v>0</v>
      </c>
      <c r="J30" s="41"/>
      <c r="K30" s="42">
        <v>1020002</v>
      </c>
      <c r="L30" s="41"/>
      <c r="M30" s="42">
        <v>5178652666</v>
      </c>
      <c r="N30" s="41"/>
      <c r="O30" s="42">
        <v>5555773446</v>
      </c>
      <c r="P30" s="41"/>
      <c r="Q30" s="42">
        <f t="shared" si="0"/>
        <v>-377120780</v>
      </c>
      <c r="U30" s="45"/>
    </row>
    <row r="31" spans="1:21" ht="18.75" x14ac:dyDescent="0.2">
      <c r="A31" s="6" t="s">
        <v>53</v>
      </c>
      <c r="C31" s="42">
        <v>0</v>
      </c>
      <c r="D31" s="41"/>
      <c r="E31" s="42">
        <v>0</v>
      </c>
      <c r="F31" s="41"/>
      <c r="G31" s="42">
        <v>0</v>
      </c>
      <c r="H31" s="41"/>
      <c r="I31" s="42">
        <v>0</v>
      </c>
      <c r="J31" s="41"/>
      <c r="K31" s="42">
        <v>1726882</v>
      </c>
      <c r="L31" s="41"/>
      <c r="M31" s="42">
        <v>12146042605</v>
      </c>
      <c r="N31" s="41"/>
      <c r="O31" s="42">
        <v>11771887375</v>
      </c>
      <c r="P31" s="41"/>
      <c r="Q31" s="42">
        <f t="shared" si="0"/>
        <v>374155230</v>
      </c>
      <c r="U31" s="45"/>
    </row>
    <row r="32" spans="1:21" ht="18.75" x14ac:dyDescent="0.2">
      <c r="A32" s="6" t="s">
        <v>312</v>
      </c>
      <c r="C32" s="42">
        <v>0</v>
      </c>
      <c r="D32" s="41"/>
      <c r="E32" s="42">
        <v>0</v>
      </c>
      <c r="F32" s="41"/>
      <c r="G32" s="42">
        <v>0</v>
      </c>
      <c r="H32" s="41"/>
      <c r="I32" s="42">
        <v>0</v>
      </c>
      <c r="J32" s="41"/>
      <c r="K32" s="42">
        <v>1</v>
      </c>
      <c r="L32" s="41"/>
      <c r="M32" s="42">
        <v>1</v>
      </c>
      <c r="N32" s="41"/>
      <c r="O32" s="42">
        <v>5282270</v>
      </c>
      <c r="P32" s="41"/>
      <c r="Q32" s="42">
        <f t="shared" si="0"/>
        <v>-5282269</v>
      </c>
      <c r="U32" s="45"/>
    </row>
    <row r="33" spans="1:21" ht="18.75" x14ac:dyDescent="0.2">
      <c r="A33" s="6" t="s">
        <v>30</v>
      </c>
      <c r="C33" s="42">
        <v>0</v>
      </c>
      <c r="D33" s="41"/>
      <c r="E33" s="42">
        <v>0</v>
      </c>
      <c r="F33" s="41"/>
      <c r="G33" s="42">
        <v>0</v>
      </c>
      <c r="H33" s="41"/>
      <c r="I33" s="42">
        <v>0</v>
      </c>
      <c r="J33" s="41"/>
      <c r="K33" s="42">
        <v>1</v>
      </c>
      <c r="L33" s="41"/>
      <c r="M33" s="42">
        <v>1</v>
      </c>
      <c r="N33" s="41"/>
      <c r="O33" s="42">
        <v>2004</v>
      </c>
      <c r="P33" s="41"/>
      <c r="Q33" s="42">
        <f t="shared" si="0"/>
        <v>-2003</v>
      </c>
      <c r="U33" s="45"/>
    </row>
    <row r="34" spans="1:21" ht="18.75" x14ac:dyDescent="0.2">
      <c r="A34" s="6" t="s">
        <v>313</v>
      </c>
      <c r="C34" s="42">
        <v>0</v>
      </c>
      <c r="D34" s="41"/>
      <c r="E34" s="42">
        <v>0</v>
      </c>
      <c r="F34" s="41"/>
      <c r="G34" s="42">
        <v>0</v>
      </c>
      <c r="H34" s="41"/>
      <c r="I34" s="42">
        <v>0</v>
      </c>
      <c r="J34" s="41"/>
      <c r="K34" s="42">
        <v>226000</v>
      </c>
      <c r="L34" s="41"/>
      <c r="M34" s="42">
        <v>799098905</v>
      </c>
      <c r="N34" s="41"/>
      <c r="O34" s="42">
        <v>1089288216</v>
      </c>
      <c r="P34" s="41"/>
      <c r="Q34" s="42">
        <f t="shared" si="0"/>
        <v>-290189311</v>
      </c>
      <c r="U34" s="45"/>
    </row>
    <row r="35" spans="1:21" ht="18.75" x14ac:dyDescent="0.2">
      <c r="A35" s="6" t="s">
        <v>314</v>
      </c>
      <c r="C35" s="42">
        <v>0</v>
      </c>
      <c r="D35" s="41"/>
      <c r="E35" s="42">
        <v>0</v>
      </c>
      <c r="F35" s="41"/>
      <c r="G35" s="42">
        <v>0</v>
      </c>
      <c r="H35" s="41"/>
      <c r="I35" s="42">
        <v>0</v>
      </c>
      <c r="J35" s="41"/>
      <c r="K35" s="42">
        <v>796200</v>
      </c>
      <c r="L35" s="41"/>
      <c r="M35" s="42">
        <v>4848061800</v>
      </c>
      <c r="N35" s="41"/>
      <c r="O35" s="42">
        <v>4848061800</v>
      </c>
      <c r="P35" s="41"/>
      <c r="Q35" s="42">
        <f t="shared" si="0"/>
        <v>0</v>
      </c>
      <c r="U35" s="45"/>
    </row>
    <row r="36" spans="1:21" ht="18.75" x14ac:dyDescent="0.2">
      <c r="A36" s="6" t="s">
        <v>315</v>
      </c>
      <c r="C36" s="42">
        <v>0</v>
      </c>
      <c r="D36" s="41"/>
      <c r="E36" s="42">
        <v>0</v>
      </c>
      <c r="F36" s="41"/>
      <c r="G36" s="42">
        <v>0</v>
      </c>
      <c r="H36" s="41"/>
      <c r="I36" s="42">
        <v>0</v>
      </c>
      <c r="J36" s="41"/>
      <c r="K36" s="42">
        <v>266438</v>
      </c>
      <c r="L36" s="41"/>
      <c r="M36" s="42">
        <v>1282621522</v>
      </c>
      <c r="N36" s="41"/>
      <c r="O36" s="42">
        <v>1438524073</v>
      </c>
      <c r="P36" s="41"/>
      <c r="Q36" s="42">
        <f t="shared" si="0"/>
        <v>-155902551</v>
      </c>
      <c r="U36" s="45"/>
    </row>
    <row r="37" spans="1:21" ht="18.75" x14ac:dyDescent="0.2">
      <c r="A37" s="6" t="s">
        <v>33</v>
      </c>
      <c r="C37" s="42">
        <v>0</v>
      </c>
      <c r="D37" s="41"/>
      <c r="E37" s="42">
        <v>0</v>
      </c>
      <c r="F37" s="41"/>
      <c r="G37" s="42">
        <v>0</v>
      </c>
      <c r="H37" s="41"/>
      <c r="I37" s="42">
        <v>0</v>
      </c>
      <c r="J37" s="41"/>
      <c r="K37" s="42">
        <v>1200002</v>
      </c>
      <c r="L37" s="41"/>
      <c r="M37" s="42">
        <v>2004402455</v>
      </c>
      <c r="N37" s="41"/>
      <c r="O37" s="42">
        <v>1990816672</v>
      </c>
      <c r="P37" s="41"/>
      <c r="Q37" s="42">
        <f t="shared" si="0"/>
        <v>13585783</v>
      </c>
      <c r="U37" s="45"/>
    </row>
    <row r="38" spans="1:21" ht="18.75" x14ac:dyDescent="0.2">
      <c r="A38" s="6" t="s">
        <v>316</v>
      </c>
      <c r="C38" s="42">
        <v>0</v>
      </c>
      <c r="D38" s="41"/>
      <c r="E38" s="42">
        <v>0</v>
      </c>
      <c r="F38" s="41"/>
      <c r="G38" s="42">
        <v>0</v>
      </c>
      <c r="H38" s="41"/>
      <c r="I38" s="42">
        <v>0</v>
      </c>
      <c r="J38" s="41"/>
      <c r="K38" s="42">
        <v>3942000</v>
      </c>
      <c r="L38" s="41"/>
      <c r="M38" s="42">
        <v>2849113560</v>
      </c>
      <c r="N38" s="41"/>
      <c r="O38" s="42">
        <v>3301954211</v>
      </c>
      <c r="P38" s="41"/>
      <c r="Q38" s="42">
        <f t="shared" si="0"/>
        <v>-452840651</v>
      </c>
      <c r="U38" s="45"/>
    </row>
    <row r="39" spans="1:21" ht="18.75" x14ac:dyDescent="0.2">
      <c r="A39" s="6" t="s">
        <v>31</v>
      </c>
      <c r="C39" s="42">
        <v>0</v>
      </c>
      <c r="D39" s="41"/>
      <c r="E39" s="42">
        <v>0</v>
      </c>
      <c r="F39" s="41"/>
      <c r="G39" s="42">
        <v>0</v>
      </c>
      <c r="H39" s="41"/>
      <c r="I39" s="42">
        <v>0</v>
      </c>
      <c r="J39" s="41"/>
      <c r="K39" s="42">
        <v>4166719</v>
      </c>
      <c r="L39" s="41"/>
      <c r="M39" s="42">
        <v>12122063304</v>
      </c>
      <c r="N39" s="41"/>
      <c r="O39" s="42">
        <v>11211532354</v>
      </c>
      <c r="P39" s="41"/>
      <c r="Q39" s="42">
        <f t="shared" si="0"/>
        <v>910530950</v>
      </c>
      <c r="U39" s="45"/>
    </row>
    <row r="40" spans="1:21" ht="18.75" x14ac:dyDescent="0.2">
      <c r="A40" s="6" t="s">
        <v>317</v>
      </c>
      <c r="C40" s="42">
        <v>0</v>
      </c>
      <c r="D40" s="41"/>
      <c r="E40" s="42">
        <v>0</v>
      </c>
      <c r="F40" s="41"/>
      <c r="G40" s="42">
        <v>0</v>
      </c>
      <c r="H40" s="41"/>
      <c r="I40" s="42">
        <v>0</v>
      </c>
      <c r="J40" s="41"/>
      <c r="K40" s="42">
        <v>2000000</v>
      </c>
      <c r="L40" s="41"/>
      <c r="M40" s="42">
        <v>20352035764</v>
      </c>
      <c r="N40" s="41"/>
      <c r="O40" s="42">
        <v>15703456824</v>
      </c>
      <c r="P40" s="41"/>
      <c r="Q40" s="42">
        <f t="shared" si="0"/>
        <v>4648578940</v>
      </c>
      <c r="U40" s="45"/>
    </row>
    <row r="41" spans="1:21" ht="18.75" x14ac:dyDescent="0.2">
      <c r="A41" s="6" t="s">
        <v>318</v>
      </c>
      <c r="C41" s="42">
        <v>0</v>
      </c>
      <c r="D41" s="41"/>
      <c r="E41" s="42">
        <v>0</v>
      </c>
      <c r="F41" s="41"/>
      <c r="G41" s="42">
        <v>0</v>
      </c>
      <c r="H41" s="41"/>
      <c r="I41" s="42">
        <v>0</v>
      </c>
      <c r="J41" s="41"/>
      <c r="K41" s="42">
        <v>3127000</v>
      </c>
      <c r="L41" s="41"/>
      <c r="M41" s="42">
        <v>9701833214</v>
      </c>
      <c r="N41" s="41"/>
      <c r="O41" s="42">
        <v>7319358792</v>
      </c>
      <c r="P41" s="41"/>
      <c r="Q41" s="42">
        <f t="shared" si="0"/>
        <v>2382474422</v>
      </c>
      <c r="U41" s="45"/>
    </row>
    <row r="42" spans="1:21" ht="18.75" x14ac:dyDescent="0.2">
      <c r="A42" s="6" t="s">
        <v>319</v>
      </c>
      <c r="C42" s="42">
        <v>0</v>
      </c>
      <c r="D42" s="41"/>
      <c r="E42" s="42">
        <v>0</v>
      </c>
      <c r="F42" s="41"/>
      <c r="G42" s="42">
        <v>0</v>
      </c>
      <c r="H42" s="41"/>
      <c r="I42" s="42">
        <v>0</v>
      </c>
      <c r="J42" s="41"/>
      <c r="K42" s="42">
        <v>15803000</v>
      </c>
      <c r="L42" s="41"/>
      <c r="M42" s="42">
        <v>11901613497</v>
      </c>
      <c r="N42" s="41"/>
      <c r="O42" s="42">
        <v>14977957270</v>
      </c>
      <c r="P42" s="41"/>
      <c r="Q42" s="42">
        <f t="shared" si="0"/>
        <v>-3076343773</v>
      </c>
      <c r="U42" s="45"/>
    </row>
    <row r="43" spans="1:21" ht="18.75" x14ac:dyDescent="0.2">
      <c r="A43" s="6" t="s">
        <v>43</v>
      </c>
      <c r="C43" s="42">
        <v>0</v>
      </c>
      <c r="D43" s="41"/>
      <c r="E43" s="42">
        <v>0</v>
      </c>
      <c r="F43" s="41"/>
      <c r="G43" s="42">
        <v>0</v>
      </c>
      <c r="H43" s="41"/>
      <c r="I43" s="42">
        <v>0</v>
      </c>
      <c r="J43" s="41"/>
      <c r="K43" s="42">
        <v>249000</v>
      </c>
      <c r="L43" s="41"/>
      <c r="M43" s="42">
        <v>2316772718</v>
      </c>
      <c r="N43" s="41"/>
      <c r="O43" s="42">
        <v>1756485329</v>
      </c>
      <c r="P43" s="41"/>
      <c r="Q43" s="42">
        <f t="shared" si="0"/>
        <v>560287389</v>
      </c>
      <c r="U43" s="45"/>
    </row>
    <row r="44" spans="1:21" ht="18.75" x14ac:dyDescent="0.2">
      <c r="A44" s="6" t="s">
        <v>49</v>
      </c>
      <c r="C44" s="42">
        <v>0</v>
      </c>
      <c r="D44" s="41"/>
      <c r="E44" s="42">
        <v>0</v>
      </c>
      <c r="F44" s="41"/>
      <c r="G44" s="42">
        <v>0</v>
      </c>
      <c r="H44" s="41"/>
      <c r="I44" s="42">
        <v>0</v>
      </c>
      <c r="J44" s="41"/>
      <c r="K44" s="42">
        <v>509717</v>
      </c>
      <c r="L44" s="41"/>
      <c r="M44" s="42">
        <v>2523810881</v>
      </c>
      <c r="N44" s="41"/>
      <c r="O44" s="42">
        <v>2437378448</v>
      </c>
      <c r="P44" s="41"/>
      <c r="Q44" s="42">
        <f t="shared" si="0"/>
        <v>86432433</v>
      </c>
      <c r="U44" s="45"/>
    </row>
    <row r="45" spans="1:21" ht="18.75" x14ac:dyDescent="0.2">
      <c r="A45" s="6" t="s">
        <v>320</v>
      </c>
      <c r="C45" s="42">
        <v>0</v>
      </c>
      <c r="D45" s="41"/>
      <c r="E45" s="42">
        <v>0</v>
      </c>
      <c r="F45" s="41"/>
      <c r="G45" s="42">
        <v>0</v>
      </c>
      <c r="H45" s="41"/>
      <c r="I45" s="42">
        <v>0</v>
      </c>
      <c r="J45" s="41"/>
      <c r="K45" s="42">
        <v>13796000</v>
      </c>
      <c r="L45" s="41"/>
      <c r="M45" s="42">
        <v>8909768926</v>
      </c>
      <c r="N45" s="41"/>
      <c r="O45" s="42">
        <v>10257541230</v>
      </c>
      <c r="P45" s="41"/>
      <c r="Q45" s="42">
        <f t="shared" si="0"/>
        <v>-1347772304</v>
      </c>
      <c r="U45" s="45"/>
    </row>
    <row r="46" spans="1:21" ht="18.75" x14ac:dyDescent="0.2">
      <c r="A46" s="6" t="s">
        <v>321</v>
      </c>
      <c r="C46" s="42">
        <v>0</v>
      </c>
      <c r="D46" s="41"/>
      <c r="E46" s="42">
        <v>0</v>
      </c>
      <c r="F46" s="41"/>
      <c r="G46" s="42">
        <v>0</v>
      </c>
      <c r="H46" s="41"/>
      <c r="I46" s="42">
        <v>0</v>
      </c>
      <c r="J46" s="41"/>
      <c r="K46" s="42">
        <v>430683</v>
      </c>
      <c r="L46" s="41"/>
      <c r="M46" s="42">
        <v>2252873323</v>
      </c>
      <c r="N46" s="41"/>
      <c r="O46" s="42">
        <v>2044002160</v>
      </c>
      <c r="P46" s="41"/>
      <c r="Q46" s="42">
        <f t="shared" si="0"/>
        <v>208871163</v>
      </c>
      <c r="U46" s="45"/>
    </row>
    <row r="47" spans="1:21" ht="18.75" x14ac:dyDescent="0.2">
      <c r="A47" s="6" t="s">
        <v>322</v>
      </c>
      <c r="C47" s="42">
        <v>0</v>
      </c>
      <c r="D47" s="41"/>
      <c r="E47" s="42">
        <v>0</v>
      </c>
      <c r="F47" s="41"/>
      <c r="G47" s="42">
        <v>0</v>
      </c>
      <c r="H47" s="41"/>
      <c r="I47" s="42">
        <v>0</v>
      </c>
      <c r="J47" s="41"/>
      <c r="K47" s="42">
        <v>518</v>
      </c>
      <c r="L47" s="41"/>
      <c r="M47" s="42">
        <v>3104958</v>
      </c>
      <c r="N47" s="41"/>
      <c r="O47" s="42">
        <v>3020688</v>
      </c>
      <c r="P47" s="41"/>
      <c r="Q47" s="42">
        <f t="shared" si="0"/>
        <v>84270</v>
      </c>
      <c r="U47" s="45"/>
    </row>
    <row r="48" spans="1:21" ht="18.75" x14ac:dyDescent="0.2">
      <c r="A48" s="6" t="s">
        <v>323</v>
      </c>
      <c r="C48" s="42">
        <v>0</v>
      </c>
      <c r="D48" s="41"/>
      <c r="E48" s="42">
        <v>0</v>
      </c>
      <c r="F48" s="41"/>
      <c r="G48" s="42">
        <v>0</v>
      </c>
      <c r="H48" s="41"/>
      <c r="I48" s="42">
        <v>0</v>
      </c>
      <c r="J48" s="41"/>
      <c r="K48" s="42">
        <v>3292781</v>
      </c>
      <c r="L48" s="41"/>
      <c r="M48" s="42">
        <v>7748102490</v>
      </c>
      <c r="N48" s="41"/>
      <c r="O48" s="42">
        <v>9053088312</v>
      </c>
      <c r="P48" s="41"/>
      <c r="Q48" s="42">
        <f t="shared" si="0"/>
        <v>-1304985822</v>
      </c>
      <c r="U48" s="45"/>
    </row>
    <row r="49" spans="1:21" ht="18.75" x14ac:dyDescent="0.2">
      <c r="A49" s="6" t="s">
        <v>19</v>
      </c>
      <c r="C49" s="42">
        <v>0</v>
      </c>
      <c r="D49" s="41"/>
      <c r="E49" s="42">
        <v>0</v>
      </c>
      <c r="F49" s="41"/>
      <c r="G49" s="42">
        <v>0</v>
      </c>
      <c r="H49" s="41"/>
      <c r="I49" s="42">
        <v>0</v>
      </c>
      <c r="J49" s="41"/>
      <c r="K49" s="42">
        <v>4001000</v>
      </c>
      <c r="L49" s="41"/>
      <c r="M49" s="42">
        <v>23526101585</v>
      </c>
      <c r="N49" s="41"/>
      <c r="O49" s="42">
        <v>31144619571</v>
      </c>
      <c r="P49" s="41"/>
      <c r="Q49" s="42">
        <f t="shared" si="0"/>
        <v>-7618517986</v>
      </c>
      <c r="U49" s="45"/>
    </row>
    <row r="50" spans="1:21" ht="18.75" x14ac:dyDescent="0.2">
      <c r="A50" s="6" t="s">
        <v>55</v>
      </c>
      <c r="C50" s="42">
        <v>0</v>
      </c>
      <c r="D50" s="41"/>
      <c r="E50" s="42">
        <v>0</v>
      </c>
      <c r="F50" s="41"/>
      <c r="G50" s="42">
        <v>0</v>
      </c>
      <c r="H50" s="41"/>
      <c r="I50" s="42">
        <v>0</v>
      </c>
      <c r="J50" s="41"/>
      <c r="K50" s="42">
        <v>100000</v>
      </c>
      <c r="L50" s="41"/>
      <c r="M50" s="42">
        <v>2618327766</v>
      </c>
      <c r="N50" s="41"/>
      <c r="O50" s="42">
        <v>1877179906</v>
      </c>
      <c r="P50" s="41"/>
      <c r="Q50" s="42">
        <f t="shared" si="0"/>
        <v>741147860</v>
      </c>
      <c r="U50" s="45"/>
    </row>
    <row r="51" spans="1:21" ht="18.75" x14ac:dyDescent="0.2">
      <c r="A51" s="6" t="s">
        <v>32</v>
      </c>
      <c r="C51" s="42">
        <v>0</v>
      </c>
      <c r="D51" s="41"/>
      <c r="E51" s="42">
        <v>0</v>
      </c>
      <c r="F51" s="41"/>
      <c r="G51" s="42">
        <v>0</v>
      </c>
      <c r="H51" s="41"/>
      <c r="I51" s="42">
        <v>0</v>
      </c>
      <c r="J51" s="41"/>
      <c r="K51" s="42">
        <v>77520000</v>
      </c>
      <c r="L51" s="41"/>
      <c r="M51" s="42">
        <v>112754015604</v>
      </c>
      <c r="N51" s="41"/>
      <c r="O51" s="42">
        <v>93966155162</v>
      </c>
      <c r="P51" s="41"/>
      <c r="Q51" s="42">
        <f t="shared" si="0"/>
        <v>18787860442</v>
      </c>
      <c r="U51" s="45"/>
    </row>
    <row r="52" spans="1:21" ht="18.75" x14ac:dyDescent="0.2">
      <c r="A52" s="6" t="s">
        <v>56</v>
      </c>
      <c r="C52" s="42">
        <v>0</v>
      </c>
      <c r="D52" s="41"/>
      <c r="E52" s="42">
        <v>0</v>
      </c>
      <c r="F52" s="41"/>
      <c r="G52" s="42">
        <v>0</v>
      </c>
      <c r="H52" s="41"/>
      <c r="I52" s="42">
        <v>0</v>
      </c>
      <c r="J52" s="41"/>
      <c r="K52" s="42">
        <v>149000</v>
      </c>
      <c r="L52" s="41"/>
      <c r="M52" s="42">
        <v>2786014021</v>
      </c>
      <c r="N52" s="41"/>
      <c r="O52" s="42">
        <v>1840406388</v>
      </c>
      <c r="P52" s="41"/>
      <c r="Q52" s="42">
        <f t="shared" si="0"/>
        <v>945607633</v>
      </c>
      <c r="U52" s="45"/>
    </row>
    <row r="53" spans="1:21" ht="18.75" x14ac:dyDescent="0.2">
      <c r="A53" s="6" t="s">
        <v>324</v>
      </c>
      <c r="C53" s="42">
        <v>0</v>
      </c>
      <c r="D53" s="41"/>
      <c r="E53" s="42">
        <v>0</v>
      </c>
      <c r="F53" s="41"/>
      <c r="G53" s="42">
        <v>0</v>
      </c>
      <c r="H53" s="41"/>
      <c r="I53" s="42">
        <v>0</v>
      </c>
      <c r="J53" s="41"/>
      <c r="K53" s="42">
        <v>3299000</v>
      </c>
      <c r="L53" s="41"/>
      <c r="M53" s="42">
        <v>24893037270</v>
      </c>
      <c r="N53" s="41"/>
      <c r="O53" s="42">
        <v>34022045629</v>
      </c>
      <c r="P53" s="41"/>
      <c r="Q53" s="42">
        <f t="shared" si="0"/>
        <v>-9129008359</v>
      </c>
      <c r="U53" s="45"/>
    </row>
    <row r="54" spans="1:21" ht="18.75" x14ac:dyDescent="0.2">
      <c r="A54" s="6" t="s">
        <v>325</v>
      </c>
      <c r="C54" s="42">
        <v>0</v>
      </c>
      <c r="D54" s="41"/>
      <c r="E54" s="42">
        <v>0</v>
      </c>
      <c r="F54" s="41"/>
      <c r="G54" s="42">
        <v>0</v>
      </c>
      <c r="H54" s="41"/>
      <c r="I54" s="42">
        <v>0</v>
      </c>
      <c r="J54" s="41"/>
      <c r="K54" s="42">
        <v>1</v>
      </c>
      <c r="L54" s="41"/>
      <c r="M54" s="42">
        <v>1</v>
      </c>
      <c r="N54" s="41"/>
      <c r="O54" s="42">
        <v>4256</v>
      </c>
      <c r="P54" s="41"/>
      <c r="Q54" s="42">
        <f t="shared" si="0"/>
        <v>-4255</v>
      </c>
      <c r="U54" s="45"/>
    </row>
    <row r="55" spans="1:21" ht="18.75" x14ac:dyDescent="0.2">
      <c r="A55" s="6" t="s">
        <v>334</v>
      </c>
      <c r="C55" s="42">
        <v>0</v>
      </c>
      <c r="D55" s="41"/>
      <c r="E55" s="42">
        <v>0</v>
      </c>
      <c r="F55" s="41"/>
      <c r="G55" s="42">
        <v>0</v>
      </c>
      <c r="H55" s="41"/>
      <c r="I55" s="42">
        <v>0</v>
      </c>
      <c r="J55" s="41"/>
      <c r="K55" s="42">
        <v>650000</v>
      </c>
      <c r="L55" s="41"/>
      <c r="M55" s="42">
        <v>649882187500</v>
      </c>
      <c r="N55" s="41"/>
      <c r="O55" s="42">
        <v>631835137500</v>
      </c>
      <c r="P55" s="41"/>
      <c r="Q55" s="42">
        <f t="shared" si="0"/>
        <v>18047050000</v>
      </c>
      <c r="U55" s="45"/>
    </row>
    <row r="56" spans="1:21" ht="18.75" x14ac:dyDescent="0.2">
      <c r="A56" s="6" t="s">
        <v>335</v>
      </c>
      <c r="C56" s="42">
        <v>0</v>
      </c>
      <c r="D56" s="41"/>
      <c r="E56" s="42">
        <v>0</v>
      </c>
      <c r="F56" s="41"/>
      <c r="G56" s="42">
        <v>0</v>
      </c>
      <c r="H56" s="41"/>
      <c r="I56" s="42">
        <v>0</v>
      </c>
      <c r="J56" s="41"/>
      <c r="K56" s="42">
        <v>400000</v>
      </c>
      <c r="L56" s="41"/>
      <c r="M56" s="42">
        <v>399980000000</v>
      </c>
      <c r="N56" s="41"/>
      <c r="O56" s="42">
        <v>399907500000</v>
      </c>
      <c r="P56" s="41"/>
      <c r="Q56" s="42">
        <f t="shared" si="0"/>
        <v>72500000</v>
      </c>
      <c r="U56" s="45"/>
    </row>
    <row r="57" spans="1:21" ht="18.75" x14ac:dyDescent="0.2">
      <c r="A57" s="6" t="s">
        <v>247</v>
      </c>
      <c r="C57" s="42">
        <v>0</v>
      </c>
      <c r="D57" s="41"/>
      <c r="E57" s="42">
        <v>0</v>
      </c>
      <c r="F57" s="41"/>
      <c r="G57" s="42">
        <v>0</v>
      </c>
      <c r="H57" s="41"/>
      <c r="I57" s="42">
        <v>0</v>
      </c>
      <c r="J57" s="41"/>
      <c r="K57" s="42">
        <v>170000</v>
      </c>
      <c r="L57" s="41"/>
      <c r="M57" s="42">
        <v>169969187500</v>
      </c>
      <c r="N57" s="41"/>
      <c r="O57" s="42">
        <v>170000000000</v>
      </c>
      <c r="P57" s="41"/>
      <c r="Q57" s="42">
        <f t="shared" si="0"/>
        <v>-30812500</v>
      </c>
      <c r="U57" s="45"/>
    </row>
    <row r="58" spans="1:21" ht="18.75" x14ac:dyDescent="0.2">
      <c r="A58" s="7" t="s">
        <v>251</v>
      </c>
      <c r="C58" s="43">
        <v>0</v>
      </c>
      <c r="D58" s="41"/>
      <c r="E58" s="43">
        <v>0</v>
      </c>
      <c r="F58" s="41"/>
      <c r="G58" s="43">
        <v>0</v>
      </c>
      <c r="H58" s="41"/>
      <c r="I58" s="43">
        <v>0</v>
      </c>
      <c r="J58" s="41"/>
      <c r="K58" s="43">
        <v>620000</v>
      </c>
      <c r="L58" s="41"/>
      <c r="M58" s="43">
        <v>602816830626</v>
      </c>
      <c r="N58" s="41"/>
      <c r="O58" s="42">
        <v>601368333640</v>
      </c>
      <c r="P58" s="41"/>
      <c r="Q58" s="42">
        <f t="shared" si="0"/>
        <v>1448496986</v>
      </c>
      <c r="U58" s="45"/>
    </row>
    <row r="59" spans="1:21" ht="21.75" thickBot="1" x14ac:dyDescent="0.25">
      <c r="A59" s="9" t="s">
        <v>63</v>
      </c>
      <c r="C59" s="44">
        <f>SUM(C8:C58)</f>
        <v>42742335</v>
      </c>
      <c r="D59" s="41"/>
      <c r="E59" s="44">
        <f>SUM(E8:E58)</f>
        <v>173061758141</v>
      </c>
      <c r="F59" s="41"/>
      <c r="G59" s="44">
        <f>SUM(G8:G58)</f>
        <v>145384207303</v>
      </c>
      <c r="H59" s="41"/>
      <c r="I59" s="44">
        <f>SUM(I8:I58)</f>
        <v>27677550838</v>
      </c>
      <c r="J59" s="41"/>
      <c r="K59" s="44">
        <f>SUM(K8:K58)</f>
        <v>439846970</v>
      </c>
      <c r="L59" s="41"/>
      <c r="M59" s="44">
        <f>SUM(M8:M58)</f>
        <v>2802484956020</v>
      </c>
      <c r="N59" s="41"/>
      <c r="O59" s="44">
        <f>SUM(O8:O58)</f>
        <v>2722949821439</v>
      </c>
      <c r="P59" s="41"/>
      <c r="Q59" s="44">
        <f>SUM(Q8:Q58)</f>
        <v>79535134581</v>
      </c>
      <c r="S59" s="42"/>
    </row>
    <row r="60" spans="1:21" ht="19.5" thickTop="1" x14ac:dyDescent="0.2">
      <c r="Q60" s="45"/>
      <c r="S60" s="42"/>
    </row>
    <row r="61" spans="1:21" ht="18.75" x14ac:dyDescent="0.2">
      <c r="Q61" s="45"/>
      <c r="S61" s="42"/>
    </row>
    <row r="62" spans="1:21" ht="18.75" x14ac:dyDescent="0.2">
      <c r="M62" s="35"/>
      <c r="Q62" s="35"/>
      <c r="S62" s="42"/>
    </row>
    <row r="63" spans="1:21" ht="18.75" x14ac:dyDescent="0.2">
      <c r="M63" s="35"/>
      <c r="O63" s="45"/>
      <c r="Q63" s="35"/>
      <c r="S63" s="42"/>
    </row>
    <row r="64" spans="1:21" ht="18.75" x14ac:dyDescent="0.2">
      <c r="M64" s="35"/>
      <c r="Q64" s="35"/>
      <c r="S64" s="42"/>
    </row>
    <row r="65" spans="13:19" ht="18.75" x14ac:dyDescent="0.2">
      <c r="M65" s="35"/>
      <c r="Q65" s="35"/>
      <c r="S65" s="42"/>
    </row>
    <row r="66" spans="13:19" ht="18.75" x14ac:dyDescent="0.2">
      <c r="Q66" s="45"/>
      <c r="S66" s="42"/>
    </row>
    <row r="67" spans="13:19" ht="18.75" x14ac:dyDescent="0.2">
      <c r="S67" s="42"/>
    </row>
    <row r="68" spans="13:19" ht="18.75" x14ac:dyDescent="0.2">
      <c r="S68" s="42"/>
    </row>
    <row r="69" spans="13:19" ht="18.75" x14ac:dyDescent="0.2">
      <c r="S69" s="42"/>
    </row>
    <row r="70" spans="13:19" ht="18.75" x14ac:dyDescent="0.2">
      <c r="S70" s="4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470"/>
  <sheetViews>
    <sheetView rightToLeft="1" view="pageBreakPreview" topLeftCell="A459" zoomScale="95" zoomScaleNormal="100" zoomScaleSheetLayoutView="95" workbookViewId="0">
      <selection activeCell="U466" sqref="U466:U471"/>
    </sheetView>
  </sheetViews>
  <sheetFormatPr defaultRowHeight="12.75" x14ac:dyDescent="0.2"/>
  <cols>
    <col min="1" max="1" width="12.7109375" bestFit="1" customWidth="1"/>
    <col min="2" max="2" width="1.28515625" customWidth="1"/>
    <col min="3" max="3" width="15.85546875" bestFit="1" customWidth="1"/>
    <col min="4" max="4" width="1.28515625" customWidth="1"/>
    <col min="5" max="5" width="10.7109375" bestFit="1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18.28515625" bestFit="1" customWidth="1"/>
    <col min="12" max="12" width="1.28515625" customWidth="1"/>
    <col min="13" max="13" width="14" bestFit="1" customWidth="1"/>
    <col min="14" max="14" width="1.28515625" customWidth="1"/>
    <col min="15" max="15" width="14.140625" bestFit="1" customWidth="1"/>
    <col min="16" max="16" width="1.28515625" customWidth="1"/>
    <col min="17" max="17" width="17.570312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0.28515625" customWidth="1"/>
    <col min="23" max="23" width="14" bestFit="1" customWidth="1"/>
    <col min="24" max="24" width="14.140625" bestFit="1" customWidth="1"/>
    <col min="25" max="25" width="14.7109375" bestFit="1" customWidth="1"/>
  </cols>
  <sheetData>
    <row r="1" spans="1:23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3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3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3" ht="7.35" customHeight="1" x14ac:dyDescent="0.2"/>
    <row r="5" spans="1:23" ht="14.45" customHeight="1" x14ac:dyDescent="0.2">
      <c r="A5" s="92" t="s">
        <v>383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3" ht="7.35" customHeight="1" x14ac:dyDescent="0.2"/>
    <row r="7" spans="1:23" ht="14.45" customHeight="1" x14ac:dyDescent="0.2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U7" s="2" t="s">
        <v>298</v>
      </c>
    </row>
    <row r="8" spans="1:23" ht="29.1" customHeight="1" x14ac:dyDescent="0.2">
      <c r="A8" s="2" t="s">
        <v>384</v>
      </c>
      <c r="B8" s="3"/>
      <c r="C8" s="12" t="s">
        <v>13</v>
      </c>
      <c r="D8" s="3"/>
      <c r="E8" s="12" t="s">
        <v>67</v>
      </c>
      <c r="F8" s="3"/>
      <c r="G8" s="12" t="s">
        <v>385</v>
      </c>
      <c r="H8" s="3"/>
      <c r="I8" s="12" t="s">
        <v>386</v>
      </c>
      <c r="J8" s="3"/>
      <c r="K8" s="12" t="s">
        <v>387</v>
      </c>
      <c r="L8" s="3"/>
      <c r="M8" s="12" t="s">
        <v>388</v>
      </c>
      <c r="N8" s="3"/>
      <c r="O8" s="12" t="s">
        <v>389</v>
      </c>
      <c r="P8" s="3"/>
      <c r="Q8" s="12" t="s">
        <v>390</v>
      </c>
      <c r="R8" s="3"/>
      <c r="S8" s="12" t="s">
        <v>391</v>
      </c>
      <c r="U8" s="12" t="s">
        <v>391</v>
      </c>
    </row>
    <row r="9" spans="1:23" ht="21.75" customHeight="1" x14ac:dyDescent="0.2">
      <c r="A9" s="5" t="s">
        <v>398</v>
      </c>
      <c r="C9" s="42">
        <v>10917000</v>
      </c>
      <c r="D9" s="42"/>
      <c r="E9" s="42">
        <v>136.99180000000001</v>
      </c>
      <c r="F9" s="42"/>
      <c r="G9" s="42">
        <v>1495539480.5999999</v>
      </c>
      <c r="H9" s="42"/>
      <c r="I9" s="42">
        <v>2147060922</v>
      </c>
      <c r="J9" s="42"/>
      <c r="K9" s="42">
        <v>0</v>
      </c>
      <c r="L9" s="42"/>
      <c r="M9" s="42">
        <v>385074</v>
      </c>
      <c r="N9" s="42"/>
      <c r="O9" s="42">
        <v>796092</v>
      </c>
      <c r="P9" s="42"/>
      <c r="Q9" s="42">
        <v>0</v>
      </c>
      <c r="R9" s="42"/>
      <c r="S9" s="42">
        <v>651135848</v>
      </c>
      <c r="T9" s="42"/>
      <c r="U9" s="42">
        <v>651135848</v>
      </c>
      <c r="W9" s="45"/>
    </row>
    <row r="10" spans="1:23" ht="21.75" customHeight="1" x14ac:dyDescent="0.2">
      <c r="A10" s="6" t="s">
        <v>464</v>
      </c>
      <c r="C10" s="42">
        <v>20000</v>
      </c>
      <c r="D10" s="42"/>
      <c r="E10" s="42">
        <v>1800</v>
      </c>
      <c r="F10" s="42"/>
      <c r="G10" s="42">
        <v>36000000</v>
      </c>
      <c r="H10" s="42"/>
      <c r="I10" s="42">
        <v>4200000</v>
      </c>
      <c r="J10" s="42"/>
      <c r="K10" s="42">
        <v>52218460</v>
      </c>
      <c r="L10" s="42"/>
      <c r="M10" s="42">
        <v>18000</v>
      </c>
      <c r="N10" s="42"/>
      <c r="O10" s="42">
        <v>1081</v>
      </c>
      <c r="P10" s="42"/>
      <c r="Q10" s="42">
        <v>180000</v>
      </c>
      <c r="R10" s="42"/>
      <c r="S10" s="42">
        <v>-12018460</v>
      </c>
      <c r="T10" s="42"/>
      <c r="U10" s="42">
        <v>-12018460</v>
      </c>
      <c r="W10" s="45"/>
    </row>
    <row r="11" spans="1:23" ht="21.75" customHeight="1" x14ac:dyDescent="0.2">
      <c r="A11" s="6" t="s">
        <v>465</v>
      </c>
      <c r="C11" s="42">
        <v>451000</v>
      </c>
      <c r="D11" s="42"/>
      <c r="E11" s="42">
        <v>1900</v>
      </c>
      <c r="F11" s="42"/>
      <c r="G11" s="42">
        <v>856900000</v>
      </c>
      <c r="H11" s="42"/>
      <c r="I11" s="42">
        <v>428155000</v>
      </c>
      <c r="J11" s="42"/>
      <c r="K11" s="42">
        <v>1177526293</v>
      </c>
      <c r="L11" s="42"/>
      <c r="M11" s="42">
        <v>428450</v>
      </c>
      <c r="N11" s="42"/>
      <c r="O11" s="42">
        <v>110239</v>
      </c>
      <c r="P11" s="42"/>
      <c r="Q11" s="42">
        <v>4284500</v>
      </c>
      <c r="R11" s="42"/>
      <c r="S11" s="42">
        <v>107528707</v>
      </c>
      <c r="T11" s="42"/>
      <c r="U11" s="42">
        <v>107528707</v>
      </c>
      <c r="W11" s="45"/>
    </row>
    <row r="12" spans="1:23" ht="21.75" customHeight="1" x14ac:dyDescent="0.2">
      <c r="A12" s="6" t="s">
        <v>466</v>
      </c>
      <c r="C12" s="42">
        <v>4991000</v>
      </c>
      <c r="D12" s="42"/>
      <c r="E12" s="42">
        <v>2880.5</v>
      </c>
      <c r="F12" s="42"/>
      <c r="G12" s="6">
        <v>7735000000</v>
      </c>
      <c r="H12" s="42"/>
      <c r="I12" s="42">
        <v>6859248000</v>
      </c>
      <c r="J12" s="42"/>
      <c r="K12" s="42">
        <v>7798827139</v>
      </c>
      <c r="L12" s="42"/>
      <c r="M12" s="42">
        <v>3440444</v>
      </c>
      <c r="N12" s="42"/>
      <c r="O12" s="42">
        <v>5298621</v>
      </c>
      <c r="P12" s="42"/>
      <c r="Q12" s="42">
        <v>29870000</v>
      </c>
      <c r="R12" s="42"/>
      <c r="S12" s="42">
        <v>3272967417</v>
      </c>
      <c r="T12" s="42"/>
      <c r="U12" s="42">
        <v>3272967417</v>
      </c>
      <c r="W12" s="45"/>
    </row>
    <row r="13" spans="1:23" ht="21.75" customHeight="1" x14ac:dyDescent="0.2">
      <c r="A13" s="6" t="s">
        <v>467</v>
      </c>
      <c r="C13" s="42">
        <v>50000</v>
      </c>
      <c r="D13" s="42"/>
      <c r="E13" s="42">
        <v>684</v>
      </c>
      <c r="F13" s="42"/>
      <c r="G13" s="42">
        <v>34200000</v>
      </c>
      <c r="H13" s="42"/>
      <c r="I13" s="42">
        <v>30640000</v>
      </c>
      <c r="J13" s="42"/>
      <c r="K13" s="42">
        <v>0</v>
      </c>
      <c r="L13" s="42"/>
      <c r="M13" s="42">
        <v>8806</v>
      </c>
      <c r="N13" s="42"/>
      <c r="O13" s="42">
        <v>7886</v>
      </c>
      <c r="P13" s="42"/>
      <c r="Q13" s="42">
        <v>0</v>
      </c>
      <c r="R13" s="42"/>
      <c r="S13" s="42">
        <v>-3568806</v>
      </c>
      <c r="T13" s="42"/>
      <c r="U13" s="42">
        <v>-3568806</v>
      </c>
      <c r="W13" s="45"/>
    </row>
    <row r="14" spans="1:23" ht="21.75" customHeight="1" x14ac:dyDescent="0.2">
      <c r="A14" s="6" t="s">
        <v>468</v>
      </c>
      <c r="C14" s="42">
        <v>16376000</v>
      </c>
      <c r="D14" s="42"/>
      <c r="E14" s="42">
        <v>3608.87</v>
      </c>
      <c r="F14" s="42"/>
      <c r="G14" s="42">
        <v>11611244366.200001</v>
      </c>
      <c r="H14" s="42"/>
      <c r="I14" s="42">
        <v>12866668000</v>
      </c>
      <c r="J14" s="42"/>
      <c r="K14" s="42">
        <v>2190564435</v>
      </c>
      <c r="L14" s="42"/>
      <c r="M14" s="42">
        <v>3478094</v>
      </c>
      <c r="N14" s="42"/>
      <c r="O14" s="42">
        <v>13252220</v>
      </c>
      <c r="P14" s="42"/>
      <c r="Q14" s="42">
        <v>10068000</v>
      </c>
      <c r="R14" s="42"/>
      <c r="S14" s="42">
        <v>3089588271</v>
      </c>
      <c r="T14" s="42"/>
      <c r="U14" s="42">
        <v>3089588271</v>
      </c>
      <c r="W14" s="45"/>
    </row>
    <row r="15" spans="1:23" ht="21.75" customHeight="1" x14ac:dyDescent="0.2">
      <c r="A15" s="6" t="s">
        <v>469</v>
      </c>
      <c r="C15" s="42">
        <v>16648000</v>
      </c>
      <c r="D15" s="42"/>
      <c r="E15" s="42">
        <v>3421.5541000000003</v>
      </c>
      <c r="F15" s="42"/>
      <c r="G15" s="42">
        <v>19376274206.299999</v>
      </c>
      <c r="H15" s="42"/>
      <c r="I15" s="42">
        <v>6753687000</v>
      </c>
      <c r="J15" s="42"/>
      <c r="K15" s="42">
        <v>14934479823</v>
      </c>
      <c r="L15" s="42"/>
      <c r="M15" s="42">
        <v>8595787</v>
      </c>
      <c r="N15" s="42"/>
      <c r="O15" s="42">
        <v>6956012</v>
      </c>
      <c r="P15" s="42"/>
      <c r="Q15" s="42">
        <v>74360000</v>
      </c>
      <c r="R15" s="42"/>
      <c r="S15" s="42">
        <v>2185773390</v>
      </c>
      <c r="T15" s="42"/>
      <c r="U15" s="42">
        <v>2185773390</v>
      </c>
      <c r="W15" s="45"/>
    </row>
    <row r="16" spans="1:23" ht="21.75" customHeight="1" x14ac:dyDescent="0.2">
      <c r="A16" s="6" t="s">
        <v>470</v>
      </c>
      <c r="C16" s="42">
        <v>14052000</v>
      </c>
      <c r="D16" s="42"/>
      <c r="E16" s="42">
        <v>3245.6176</v>
      </c>
      <c r="F16" s="42"/>
      <c r="G16" s="42">
        <v>6521826136</v>
      </c>
      <c r="H16" s="42"/>
      <c r="I16" s="42">
        <v>7383845000</v>
      </c>
      <c r="J16" s="42"/>
      <c r="K16" s="42">
        <v>4608279176</v>
      </c>
      <c r="L16" s="42"/>
      <c r="M16" s="42">
        <v>2877764</v>
      </c>
      <c r="N16" s="42"/>
      <c r="O16" s="42">
        <v>7605288</v>
      </c>
      <c r="P16" s="42"/>
      <c r="Q16" s="42">
        <v>24710000</v>
      </c>
      <c r="R16" s="42"/>
      <c r="S16" s="42">
        <v>6137333060</v>
      </c>
      <c r="T16" s="42"/>
      <c r="U16" s="42">
        <v>6137333060</v>
      </c>
      <c r="W16" s="45"/>
    </row>
    <row r="17" spans="1:23" ht="21.75" customHeight="1" x14ac:dyDescent="0.2">
      <c r="A17" s="6" t="s">
        <v>471</v>
      </c>
      <c r="C17" s="42">
        <v>34590000</v>
      </c>
      <c r="D17" s="42"/>
      <c r="E17" s="42">
        <v>3002.4412000000002</v>
      </c>
      <c r="F17" s="42"/>
      <c r="G17" s="42">
        <v>107000800</v>
      </c>
      <c r="H17" s="42"/>
      <c r="I17" s="42">
        <v>17556386602</v>
      </c>
      <c r="J17" s="42"/>
      <c r="K17" s="42">
        <v>20887383</v>
      </c>
      <c r="L17" s="42"/>
      <c r="M17" s="42">
        <v>33205</v>
      </c>
      <c r="N17" s="42"/>
      <c r="O17" s="42">
        <v>18754986</v>
      </c>
      <c r="P17" s="42"/>
      <c r="Q17" s="42">
        <v>120000</v>
      </c>
      <c r="R17" s="42"/>
      <c r="S17" s="42">
        <v>17476478014</v>
      </c>
      <c r="T17" s="42"/>
      <c r="U17" s="42">
        <v>17236708098</v>
      </c>
      <c r="W17" s="45"/>
    </row>
    <row r="18" spans="1:23" ht="21.75" customHeight="1" x14ac:dyDescent="0.2">
      <c r="A18" s="6" t="s">
        <v>472</v>
      </c>
      <c r="C18" s="42">
        <v>24104000</v>
      </c>
      <c r="D18" s="42"/>
      <c r="E18" s="42">
        <v>3251</v>
      </c>
      <c r="F18" s="42"/>
      <c r="G18" s="42">
        <v>22250000</v>
      </c>
      <c r="H18" s="42"/>
      <c r="I18" s="42">
        <v>9628585737</v>
      </c>
      <c r="J18" s="42"/>
      <c r="K18" s="42">
        <v>13054615</v>
      </c>
      <c r="L18" s="42"/>
      <c r="M18" s="42">
        <v>9635</v>
      </c>
      <c r="N18" s="42"/>
      <c r="O18" s="42">
        <v>7818978</v>
      </c>
      <c r="P18" s="42"/>
      <c r="Q18" s="42">
        <v>81250</v>
      </c>
      <c r="R18" s="42"/>
      <c r="S18" s="42">
        <v>9625779612</v>
      </c>
      <c r="T18" s="42"/>
      <c r="U18" s="42">
        <v>9627921310</v>
      </c>
      <c r="W18" s="45"/>
    </row>
    <row r="19" spans="1:23" ht="21.75" customHeight="1" x14ac:dyDescent="0.2">
      <c r="A19" s="6" t="s">
        <v>473</v>
      </c>
      <c r="C19" s="42">
        <v>2648000</v>
      </c>
      <c r="D19" s="42"/>
      <c r="E19" s="42">
        <v>1</v>
      </c>
      <c r="F19" s="42"/>
      <c r="G19" s="42">
        <v>2648000</v>
      </c>
      <c r="H19" s="42"/>
      <c r="I19" s="42">
        <v>827197000</v>
      </c>
      <c r="J19" s="42"/>
      <c r="K19" s="42">
        <v>0</v>
      </c>
      <c r="L19" s="42"/>
      <c r="M19" s="42">
        <v>677</v>
      </c>
      <c r="N19" s="42"/>
      <c r="O19" s="42">
        <v>212990</v>
      </c>
      <c r="P19" s="42"/>
      <c r="Q19" s="42">
        <v>0</v>
      </c>
      <c r="R19" s="42"/>
      <c r="S19" s="42">
        <v>824548323</v>
      </c>
      <c r="T19" s="42"/>
      <c r="U19" s="42">
        <v>824548323</v>
      </c>
      <c r="W19" s="45"/>
    </row>
    <row r="20" spans="1:23" ht="21.75" customHeight="1" x14ac:dyDescent="0.2">
      <c r="A20" s="6" t="s">
        <v>474</v>
      </c>
      <c r="C20" s="42">
        <v>26030000</v>
      </c>
      <c r="D20" s="42"/>
      <c r="E20" s="42">
        <v>1</v>
      </c>
      <c r="F20" s="42"/>
      <c r="G20" s="42">
        <v>10000000</v>
      </c>
      <c r="H20" s="42"/>
      <c r="I20" s="42">
        <v>4589745463</v>
      </c>
      <c r="J20" s="42"/>
      <c r="K20" s="42">
        <v>0</v>
      </c>
      <c r="L20" s="42"/>
      <c r="M20" s="42">
        <v>2530</v>
      </c>
      <c r="N20" s="42"/>
      <c r="O20" s="42">
        <v>2514142</v>
      </c>
      <c r="P20" s="42"/>
      <c r="Q20" s="42">
        <v>0</v>
      </c>
      <c r="R20" s="42"/>
      <c r="S20" s="42">
        <v>4579742933</v>
      </c>
      <c r="T20" s="42"/>
      <c r="U20" s="42">
        <v>4545739401</v>
      </c>
      <c r="W20" s="45"/>
    </row>
    <row r="21" spans="1:23" ht="21.75" customHeight="1" x14ac:dyDescent="0.2">
      <c r="A21" s="6" t="s">
        <v>475</v>
      </c>
      <c r="C21" s="42">
        <v>5052000</v>
      </c>
      <c r="D21" s="42"/>
      <c r="E21" s="42">
        <v>3400</v>
      </c>
      <c r="F21" s="42"/>
      <c r="G21" s="42">
        <v>17176800000</v>
      </c>
      <c r="H21" s="42"/>
      <c r="I21" s="42">
        <v>1500302393</v>
      </c>
      <c r="J21" s="42"/>
      <c r="K21" s="42">
        <v>22308116400</v>
      </c>
      <c r="L21" s="42"/>
      <c r="M21" s="42">
        <v>8588400</v>
      </c>
      <c r="N21" s="42"/>
      <c r="O21" s="42">
        <v>0</v>
      </c>
      <c r="P21" s="42"/>
      <c r="Q21" s="42">
        <v>0</v>
      </c>
      <c r="R21" s="42"/>
      <c r="S21" s="42">
        <v>3622425607</v>
      </c>
      <c r="T21" s="42"/>
      <c r="U21" s="42">
        <v>3626041546</v>
      </c>
      <c r="W21" s="45"/>
    </row>
    <row r="22" spans="1:23" ht="21.75" customHeight="1" x14ac:dyDescent="0.2">
      <c r="A22" s="6" t="s">
        <v>476</v>
      </c>
      <c r="C22" s="42">
        <v>150000</v>
      </c>
      <c r="D22" s="42"/>
      <c r="E22" s="42">
        <v>3600</v>
      </c>
      <c r="F22" s="42"/>
      <c r="G22" s="42">
        <v>540000000</v>
      </c>
      <c r="H22" s="42"/>
      <c r="I22" s="42">
        <v>37500000</v>
      </c>
      <c r="J22" s="42"/>
      <c r="K22" s="42">
        <v>654639538</v>
      </c>
      <c r="L22" s="42"/>
      <c r="M22" s="42">
        <v>270000</v>
      </c>
      <c r="N22" s="42"/>
      <c r="O22" s="42">
        <v>11587</v>
      </c>
      <c r="P22" s="42"/>
      <c r="Q22" s="42">
        <v>2700000</v>
      </c>
      <c r="R22" s="42"/>
      <c r="S22" s="42">
        <v>-77139538</v>
      </c>
      <c r="T22" s="42"/>
      <c r="U22" s="42">
        <v>-77141469</v>
      </c>
      <c r="W22" s="45"/>
    </row>
    <row r="23" spans="1:23" ht="21.75" customHeight="1" x14ac:dyDescent="0.2">
      <c r="A23" s="6" t="s">
        <v>477</v>
      </c>
      <c r="C23" s="42">
        <v>650000</v>
      </c>
      <c r="D23" s="42"/>
      <c r="E23" s="42">
        <v>3800</v>
      </c>
      <c r="F23" s="42"/>
      <c r="G23" s="42">
        <v>2363600000</v>
      </c>
      <c r="H23" s="42"/>
      <c r="I23" s="42">
        <v>97500000</v>
      </c>
      <c r="J23" s="42"/>
      <c r="K23" s="42">
        <v>2714571952</v>
      </c>
      <c r="L23" s="42"/>
      <c r="M23" s="42">
        <v>1181800</v>
      </c>
      <c r="N23" s="42"/>
      <c r="O23" s="42">
        <v>50208</v>
      </c>
      <c r="P23" s="42"/>
      <c r="Q23" s="42">
        <v>11818000</v>
      </c>
      <c r="R23" s="42"/>
      <c r="S23" s="42">
        <v>-253471952</v>
      </c>
      <c r="T23" s="42"/>
      <c r="U23" s="42">
        <v>-253471952</v>
      </c>
      <c r="W23" s="45"/>
    </row>
    <row r="24" spans="1:23" ht="21.75" customHeight="1" x14ac:dyDescent="0.2">
      <c r="A24" s="6" t="s">
        <v>478</v>
      </c>
      <c r="C24" s="42">
        <v>3000000</v>
      </c>
      <c r="D24" s="42"/>
      <c r="E24" s="42">
        <v>4000</v>
      </c>
      <c r="F24" s="42"/>
      <c r="G24" s="42">
        <v>12000000000</v>
      </c>
      <c r="H24" s="42"/>
      <c r="I24" s="42">
        <v>300077247</v>
      </c>
      <c r="J24" s="42"/>
      <c r="K24" s="42">
        <v>13248000000</v>
      </c>
      <c r="L24" s="42"/>
      <c r="M24" s="42">
        <v>6000000</v>
      </c>
      <c r="N24" s="42"/>
      <c r="O24" s="42">
        <v>0</v>
      </c>
      <c r="P24" s="42"/>
      <c r="Q24" s="42">
        <v>0</v>
      </c>
      <c r="R24" s="42"/>
      <c r="S24" s="42">
        <v>941922753</v>
      </c>
      <c r="T24" s="42"/>
      <c r="U24" s="42">
        <v>941922753</v>
      </c>
      <c r="W24" s="45"/>
    </row>
    <row r="25" spans="1:23" ht="21.75" customHeight="1" x14ac:dyDescent="0.2">
      <c r="A25" s="6" t="s">
        <v>479</v>
      </c>
      <c r="C25" s="42">
        <v>9665000</v>
      </c>
      <c r="D25" s="42"/>
      <c r="E25" s="42">
        <v>9</v>
      </c>
      <c r="F25" s="42"/>
      <c r="G25" s="42">
        <v>33665000</v>
      </c>
      <c r="H25" s="42"/>
      <c r="I25" s="42">
        <v>7741150000</v>
      </c>
      <c r="J25" s="42"/>
      <c r="K25" s="42">
        <v>0</v>
      </c>
      <c r="L25" s="42"/>
      <c r="M25" s="42">
        <v>8627</v>
      </c>
      <c r="N25" s="42"/>
      <c r="O25" s="42">
        <v>5979948</v>
      </c>
      <c r="P25" s="42"/>
      <c r="Q25" s="42">
        <v>0</v>
      </c>
      <c r="R25" s="42"/>
      <c r="S25" s="42">
        <v>7707476373</v>
      </c>
      <c r="T25" s="42"/>
      <c r="U25" s="42">
        <v>7707476373</v>
      </c>
      <c r="W25" s="45"/>
    </row>
    <row r="26" spans="1:23" ht="21.75" customHeight="1" x14ac:dyDescent="0.2">
      <c r="A26" s="6" t="s">
        <v>480</v>
      </c>
      <c r="C26" s="42">
        <v>430000</v>
      </c>
      <c r="D26" s="42"/>
      <c r="E26" s="42">
        <v>2</v>
      </c>
      <c r="F26" s="42"/>
      <c r="G26" s="42">
        <v>430000</v>
      </c>
      <c r="H26" s="42"/>
      <c r="I26" s="42">
        <v>215000000</v>
      </c>
      <c r="J26" s="42"/>
      <c r="K26" s="42">
        <v>0</v>
      </c>
      <c r="L26" s="42"/>
      <c r="M26" s="42">
        <v>102</v>
      </c>
      <c r="N26" s="42"/>
      <c r="O26" s="42">
        <v>110724</v>
      </c>
      <c r="P26" s="42"/>
      <c r="Q26" s="42">
        <v>0</v>
      </c>
      <c r="R26" s="42"/>
      <c r="S26" s="42">
        <v>214569898</v>
      </c>
      <c r="T26" s="42"/>
      <c r="U26" s="42">
        <v>214569898</v>
      </c>
      <c r="W26" s="45"/>
    </row>
    <row r="27" spans="1:23" ht="21.75" customHeight="1" x14ac:dyDescent="0.2">
      <c r="A27" s="6" t="s">
        <v>481</v>
      </c>
      <c r="C27" s="42">
        <v>181650</v>
      </c>
      <c r="D27" s="42"/>
      <c r="E27" s="42">
        <v>413</v>
      </c>
      <c r="F27" s="42"/>
      <c r="G27" s="42">
        <v>75021450</v>
      </c>
      <c r="H27" s="42"/>
      <c r="I27" s="42">
        <v>12900007</v>
      </c>
      <c r="J27" s="42"/>
      <c r="K27" s="42">
        <v>107467251</v>
      </c>
      <c r="L27" s="42"/>
      <c r="M27" s="42">
        <v>37511</v>
      </c>
      <c r="N27" s="42"/>
      <c r="O27" s="42">
        <v>3319</v>
      </c>
      <c r="P27" s="42"/>
      <c r="Q27" s="42">
        <v>375107</v>
      </c>
      <c r="R27" s="42"/>
      <c r="S27" s="42">
        <v>-19545794</v>
      </c>
      <c r="T27" s="42"/>
      <c r="U27" s="42">
        <v>-19545794</v>
      </c>
      <c r="W27" s="45"/>
    </row>
    <row r="28" spans="1:23" ht="21.75" customHeight="1" x14ac:dyDescent="0.2">
      <c r="A28" s="6" t="s">
        <v>482</v>
      </c>
      <c r="C28" s="42">
        <v>1089900</v>
      </c>
      <c r="D28" s="42"/>
      <c r="E28" s="42">
        <v>495</v>
      </c>
      <c r="F28" s="42"/>
      <c r="G28" s="42">
        <v>530508825</v>
      </c>
      <c r="H28" s="42"/>
      <c r="I28" s="42">
        <v>57000038</v>
      </c>
      <c r="J28" s="42"/>
      <c r="K28" s="42">
        <v>634056779</v>
      </c>
      <c r="L28" s="42"/>
      <c r="M28" s="42">
        <v>265254</v>
      </c>
      <c r="N28" s="42"/>
      <c r="O28" s="42">
        <v>29354</v>
      </c>
      <c r="P28" s="42"/>
      <c r="Q28" s="42">
        <v>2652544</v>
      </c>
      <c r="R28" s="42"/>
      <c r="S28" s="42">
        <v>-46547916</v>
      </c>
      <c r="T28" s="42"/>
      <c r="U28" s="42">
        <v>-46547916</v>
      </c>
      <c r="W28" s="45"/>
    </row>
    <row r="29" spans="1:23" ht="21.75" customHeight="1" x14ac:dyDescent="0.2">
      <c r="A29" s="6" t="s">
        <v>483</v>
      </c>
      <c r="C29" s="42">
        <v>22317519</v>
      </c>
      <c r="D29" s="42"/>
      <c r="E29" s="42">
        <v>523</v>
      </c>
      <c r="F29" s="42"/>
      <c r="G29" s="42">
        <v>9542096298</v>
      </c>
      <c r="H29" s="42"/>
      <c r="I29" s="42">
        <v>639863772</v>
      </c>
      <c r="J29" s="42"/>
      <c r="K29" s="42">
        <v>10794010666</v>
      </c>
      <c r="L29" s="42"/>
      <c r="M29" s="42">
        <v>4771048</v>
      </c>
      <c r="N29" s="42"/>
      <c r="O29" s="42">
        <v>329522</v>
      </c>
      <c r="P29" s="42"/>
      <c r="Q29" s="42">
        <v>47710481</v>
      </c>
      <c r="R29" s="42"/>
      <c r="S29" s="42">
        <v>-612050596</v>
      </c>
      <c r="T29" s="42"/>
      <c r="U29" s="42">
        <v>-612050596</v>
      </c>
      <c r="W29" s="45"/>
    </row>
    <row r="30" spans="1:23" ht="21.75" customHeight="1" x14ac:dyDescent="0.2">
      <c r="A30" s="6" t="s">
        <v>484</v>
      </c>
      <c r="C30" s="42">
        <v>11077017</v>
      </c>
      <c r="D30" s="42"/>
      <c r="E30" s="42">
        <v>551</v>
      </c>
      <c r="F30" s="42"/>
      <c r="G30" s="42">
        <v>3495113118</v>
      </c>
      <c r="H30" s="42"/>
      <c r="I30" s="42">
        <v>1184655383</v>
      </c>
      <c r="J30" s="42"/>
      <c r="K30" s="42">
        <v>3752756397</v>
      </c>
      <c r="L30" s="42"/>
      <c r="M30" s="42">
        <v>1747557</v>
      </c>
      <c r="N30" s="42"/>
      <c r="O30" s="42">
        <v>610066</v>
      </c>
      <c r="P30" s="42"/>
      <c r="Q30" s="42">
        <v>17475566</v>
      </c>
      <c r="R30" s="42"/>
      <c r="S30" s="42">
        <v>927012104</v>
      </c>
      <c r="T30" s="42"/>
      <c r="U30" s="42">
        <v>927012104</v>
      </c>
      <c r="W30" s="45"/>
    </row>
    <row r="31" spans="1:23" ht="21.75" customHeight="1" x14ac:dyDescent="0.2">
      <c r="A31" s="6" t="s">
        <v>485</v>
      </c>
      <c r="C31" s="42">
        <v>106029105</v>
      </c>
      <c r="D31" s="42"/>
      <c r="E31" s="42">
        <v>606</v>
      </c>
      <c r="F31" s="42"/>
      <c r="G31" s="42">
        <v>12260699262</v>
      </c>
      <c r="H31" s="42"/>
      <c r="I31" s="42">
        <v>7165623665</v>
      </c>
      <c r="J31" s="42"/>
      <c r="K31" s="42">
        <v>11969702389</v>
      </c>
      <c r="L31" s="42"/>
      <c r="M31" s="42">
        <v>6130350</v>
      </c>
      <c r="N31" s="42"/>
      <c r="O31" s="42">
        <v>3690120</v>
      </c>
      <c r="P31" s="42"/>
      <c r="Q31" s="42">
        <v>61303496</v>
      </c>
      <c r="R31" s="42"/>
      <c r="S31" s="42">
        <v>7456620538</v>
      </c>
      <c r="T31" s="42"/>
      <c r="U31" s="42">
        <v>7456620538</v>
      </c>
      <c r="W31" s="45"/>
    </row>
    <row r="32" spans="1:23" ht="21.75" customHeight="1" x14ac:dyDescent="0.2">
      <c r="A32" s="6" t="s">
        <v>486</v>
      </c>
      <c r="C32" s="42">
        <v>66829035</v>
      </c>
      <c r="D32" s="42"/>
      <c r="E32" s="42">
        <v>661</v>
      </c>
      <c r="F32" s="42"/>
      <c r="G32" s="42">
        <v>1061424546</v>
      </c>
      <c r="H32" s="42"/>
      <c r="I32" s="42">
        <v>4430008344</v>
      </c>
      <c r="J32" s="42"/>
      <c r="K32" s="42">
        <v>950010497</v>
      </c>
      <c r="L32" s="42"/>
      <c r="M32" s="42">
        <v>530712</v>
      </c>
      <c r="N32" s="42"/>
      <c r="O32" s="42">
        <v>2401808</v>
      </c>
      <c r="P32" s="42"/>
      <c r="Q32" s="42">
        <v>5307123</v>
      </c>
      <c r="R32" s="42"/>
      <c r="S32" s="42">
        <v>4541422393</v>
      </c>
      <c r="T32" s="42"/>
      <c r="U32" s="42">
        <v>4553393194</v>
      </c>
      <c r="W32" s="45"/>
    </row>
    <row r="33" spans="1:23" ht="21.75" customHeight="1" x14ac:dyDescent="0.2">
      <c r="A33" s="6" t="s">
        <v>487</v>
      </c>
      <c r="C33" s="42">
        <v>157446954</v>
      </c>
      <c r="D33" s="42"/>
      <c r="E33" s="42">
        <v>716</v>
      </c>
      <c r="F33" s="42"/>
      <c r="G33" s="42">
        <v>296539992</v>
      </c>
      <c r="H33" s="42"/>
      <c r="I33" s="42">
        <v>8695510442</v>
      </c>
      <c r="J33" s="42"/>
      <c r="K33" s="42">
        <v>245025331</v>
      </c>
      <c r="L33" s="42"/>
      <c r="M33" s="42">
        <v>148270</v>
      </c>
      <c r="N33" s="42"/>
      <c r="O33" s="42">
        <v>4477976</v>
      </c>
      <c r="P33" s="42"/>
      <c r="Q33" s="42">
        <v>1482700</v>
      </c>
      <c r="R33" s="42"/>
      <c r="S33" s="42">
        <v>8747025103</v>
      </c>
      <c r="T33" s="42"/>
      <c r="U33" s="42">
        <v>8747025103</v>
      </c>
      <c r="W33" s="45"/>
    </row>
    <row r="34" spans="1:23" ht="21.75" customHeight="1" x14ac:dyDescent="0.2">
      <c r="A34" s="6" t="s">
        <v>488</v>
      </c>
      <c r="C34" s="42">
        <v>121091523</v>
      </c>
      <c r="D34" s="42"/>
      <c r="E34" s="42">
        <v>771</v>
      </c>
      <c r="F34" s="42"/>
      <c r="G34" s="42">
        <v>224083440</v>
      </c>
      <c r="H34" s="42"/>
      <c r="I34" s="42">
        <v>3101457185</v>
      </c>
      <c r="J34" s="42"/>
      <c r="K34" s="42">
        <v>171947601</v>
      </c>
      <c r="L34" s="42"/>
      <c r="M34" s="42">
        <v>112042</v>
      </c>
      <c r="N34" s="42"/>
      <c r="O34" s="42">
        <v>1597114</v>
      </c>
      <c r="P34" s="42"/>
      <c r="Q34" s="42">
        <v>1120417</v>
      </c>
      <c r="R34" s="42"/>
      <c r="S34" s="42">
        <v>3153593024</v>
      </c>
      <c r="T34" s="42"/>
      <c r="U34" s="42">
        <v>3153593024</v>
      </c>
      <c r="W34" s="45"/>
    </row>
    <row r="35" spans="1:23" ht="21.75" customHeight="1" x14ac:dyDescent="0.2">
      <c r="A35" s="6" t="s">
        <v>489</v>
      </c>
      <c r="C35" s="42">
        <v>1000</v>
      </c>
      <c r="D35" s="42"/>
      <c r="E35" s="42">
        <v>650</v>
      </c>
      <c r="F35" s="42"/>
      <c r="G35" s="42">
        <v>650000</v>
      </c>
      <c r="H35" s="42"/>
      <c r="I35" s="42">
        <v>350000</v>
      </c>
      <c r="J35" s="42"/>
      <c r="K35" s="42">
        <v>1059786</v>
      </c>
      <c r="L35" s="42"/>
      <c r="M35" s="42">
        <v>325</v>
      </c>
      <c r="N35" s="42"/>
      <c r="O35" s="42">
        <v>89</v>
      </c>
      <c r="P35" s="42"/>
      <c r="Q35" s="42">
        <v>3250</v>
      </c>
      <c r="R35" s="42"/>
      <c r="S35" s="42">
        <v>-59786</v>
      </c>
      <c r="T35" s="42"/>
      <c r="U35" s="42">
        <v>-59786</v>
      </c>
      <c r="W35" s="45"/>
    </row>
    <row r="36" spans="1:23" ht="21.75" customHeight="1" x14ac:dyDescent="0.2">
      <c r="A36" s="6" t="s">
        <v>490</v>
      </c>
      <c r="C36" s="42">
        <v>600000</v>
      </c>
      <c r="D36" s="42"/>
      <c r="E36" s="42">
        <v>500</v>
      </c>
      <c r="F36" s="42"/>
      <c r="G36" s="42">
        <v>300000000</v>
      </c>
      <c r="H36" s="42"/>
      <c r="I36" s="42">
        <v>90000000</v>
      </c>
      <c r="J36" s="42"/>
      <c r="K36" s="42">
        <v>0</v>
      </c>
      <c r="L36" s="42"/>
      <c r="M36" s="42">
        <v>77249</v>
      </c>
      <c r="N36" s="42"/>
      <c r="O36" s="42">
        <v>23175</v>
      </c>
      <c r="P36" s="42"/>
      <c r="Q36" s="42">
        <v>0</v>
      </c>
      <c r="R36" s="42"/>
      <c r="S36" s="42">
        <v>-210077249</v>
      </c>
      <c r="T36" s="42"/>
      <c r="U36" s="42">
        <v>-210077249</v>
      </c>
      <c r="W36" s="45"/>
    </row>
    <row r="37" spans="1:23" ht="21.75" customHeight="1" x14ac:dyDescent="0.2">
      <c r="A37" s="6" t="s">
        <v>491</v>
      </c>
      <c r="C37" s="42">
        <v>403000</v>
      </c>
      <c r="D37" s="42"/>
      <c r="E37" s="42">
        <v>950</v>
      </c>
      <c r="F37" s="42"/>
      <c r="G37" s="42">
        <v>378100000</v>
      </c>
      <c r="H37" s="42"/>
      <c r="I37" s="42">
        <v>40300000</v>
      </c>
      <c r="J37" s="42"/>
      <c r="K37" s="42">
        <v>421794828</v>
      </c>
      <c r="L37" s="42"/>
      <c r="M37" s="42">
        <v>189050</v>
      </c>
      <c r="N37" s="42"/>
      <c r="O37" s="42">
        <v>20752</v>
      </c>
      <c r="P37" s="42"/>
      <c r="Q37" s="42">
        <v>1890500</v>
      </c>
      <c r="R37" s="42"/>
      <c r="S37" s="42">
        <v>-3394828</v>
      </c>
      <c r="T37" s="42"/>
      <c r="U37" s="42">
        <v>-3394828</v>
      </c>
      <c r="W37" s="45"/>
    </row>
    <row r="38" spans="1:23" ht="21.75" customHeight="1" x14ac:dyDescent="0.2">
      <c r="A38" s="6" t="s">
        <v>492</v>
      </c>
      <c r="C38" s="42">
        <v>115995000</v>
      </c>
      <c r="D38" s="42"/>
      <c r="E38" s="42">
        <v>989.84300000000007</v>
      </c>
      <c r="F38" s="42"/>
      <c r="G38" s="42">
        <v>36143813887.899994</v>
      </c>
      <c r="H38" s="42"/>
      <c r="I38" s="42">
        <v>8424681339</v>
      </c>
      <c r="J38" s="42"/>
      <c r="K38" s="42">
        <v>0</v>
      </c>
      <c r="L38" s="42"/>
      <c r="M38" s="42">
        <v>9300191</v>
      </c>
      <c r="N38" s="42"/>
      <c r="O38" s="42">
        <v>6507693</v>
      </c>
      <c r="P38" s="42"/>
      <c r="Q38" s="42">
        <v>0</v>
      </c>
      <c r="R38" s="42"/>
      <c r="S38" s="42">
        <v>-27728434859</v>
      </c>
      <c r="T38" s="42"/>
      <c r="U38" s="42">
        <v>-27728681274</v>
      </c>
      <c r="W38" s="45"/>
    </row>
    <row r="39" spans="1:23" ht="21.75" customHeight="1" x14ac:dyDescent="0.2">
      <c r="A39" s="6" t="s">
        <v>493</v>
      </c>
      <c r="C39" s="42">
        <v>7027000</v>
      </c>
      <c r="D39" s="42"/>
      <c r="E39" s="42">
        <v>203.83709999999999</v>
      </c>
      <c r="F39" s="42"/>
      <c r="G39" s="42">
        <v>1432363301.7</v>
      </c>
      <c r="H39" s="42"/>
      <c r="I39" s="42">
        <v>116682001</v>
      </c>
      <c r="J39" s="42"/>
      <c r="K39" s="42">
        <v>0</v>
      </c>
      <c r="L39" s="42"/>
      <c r="M39" s="42">
        <v>368817</v>
      </c>
      <c r="N39" s="42"/>
      <c r="O39" s="42">
        <v>30021</v>
      </c>
      <c r="P39" s="42"/>
      <c r="Q39" s="42">
        <v>0</v>
      </c>
      <c r="R39" s="42"/>
      <c r="S39" s="42">
        <v>-1316049817</v>
      </c>
      <c r="T39" s="42"/>
      <c r="U39" s="42">
        <v>-1316049817</v>
      </c>
      <c r="W39" s="45"/>
    </row>
    <row r="40" spans="1:23" ht="21.75" customHeight="1" x14ac:dyDescent="0.2">
      <c r="A40" s="6" t="s">
        <v>494</v>
      </c>
      <c r="C40" s="42">
        <v>19278000</v>
      </c>
      <c r="D40" s="42"/>
      <c r="E40" s="42">
        <v>248.64590000000001</v>
      </c>
      <c r="F40" s="42"/>
      <c r="G40" s="42">
        <v>2667724091.9000001</v>
      </c>
      <c r="H40" s="42"/>
      <c r="I40" s="42">
        <v>2335656999</v>
      </c>
      <c r="J40" s="42"/>
      <c r="K40" s="42">
        <v>0</v>
      </c>
      <c r="L40" s="42"/>
      <c r="M40" s="42">
        <v>680561</v>
      </c>
      <c r="N40" s="42"/>
      <c r="O40" s="42">
        <v>1202768</v>
      </c>
      <c r="P40" s="42"/>
      <c r="Q40" s="42">
        <v>0</v>
      </c>
      <c r="R40" s="42"/>
      <c r="S40" s="42">
        <v>-332747561</v>
      </c>
      <c r="T40" s="42"/>
      <c r="U40" s="42">
        <v>-332747561</v>
      </c>
      <c r="W40" s="45"/>
    </row>
    <row r="41" spans="1:23" ht="21.75" customHeight="1" x14ac:dyDescent="0.2">
      <c r="A41" s="6" t="s">
        <v>495</v>
      </c>
      <c r="C41" s="42">
        <v>66116000</v>
      </c>
      <c r="D41" s="42"/>
      <c r="E41" s="42">
        <v>25.4481</v>
      </c>
      <c r="F41" s="42"/>
      <c r="G41" s="42">
        <v>1682526579.5999999</v>
      </c>
      <c r="H41" s="42"/>
      <c r="I41" s="42">
        <v>11789696003</v>
      </c>
      <c r="J41" s="42"/>
      <c r="K41" s="42">
        <v>0</v>
      </c>
      <c r="L41" s="42"/>
      <c r="M41" s="42">
        <v>432955</v>
      </c>
      <c r="N41" s="42"/>
      <c r="O41" s="42">
        <v>3035549</v>
      </c>
      <c r="P41" s="42"/>
      <c r="Q41" s="42">
        <v>0</v>
      </c>
      <c r="R41" s="42"/>
      <c r="S41" s="42">
        <v>10106735045</v>
      </c>
      <c r="T41" s="42"/>
      <c r="U41" s="42">
        <v>10106735045</v>
      </c>
      <c r="W41" s="45"/>
    </row>
    <row r="42" spans="1:23" ht="21.75" customHeight="1" x14ac:dyDescent="0.2">
      <c r="A42" s="6" t="s">
        <v>496</v>
      </c>
      <c r="C42" s="42">
        <v>73566000</v>
      </c>
      <c r="D42" s="42"/>
      <c r="E42" s="42">
        <v>1</v>
      </c>
      <c r="F42" s="42"/>
      <c r="G42" s="42">
        <v>73566000</v>
      </c>
      <c r="H42" s="42"/>
      <c r="I42" s="42">
        <v>11267427988</v>
      </c>
      <c r="J42" s="42"/>
      <c r="K42" s="42">
        <v>0</v>
      </c>
      <c r="L42" s="42"/>
      <c r="M42" s="42">
        <v>18548</v>
      </c>
      <c r="N42" s="42"/>
      <c r="O42" s="42">
        <v>2901076</v>
      </c>
      <c r="P42" s="42"/>
      <c r="Q42" s="42">
        <v>0</v>
      </c>
      <c r="R42" s="42"/>
      <c r="S42" s="42">
        <v>11193843452</v>
      </c>
      <c r="T42" s="42"/>
      <c r="U42" s="42">
        <v>11193843452</v>
      </c>
      <c r="W42" s="45"/>
    </row>
    <row r="43" spans="1:23" ht="21.75" customHeight="1" x14ac:dyDescent="0.2">
      <c r="A43" s="6" t="s">
        <v>497</v>
      </c>
      <c r="C43" s="42">
        <v>14787000</v>
      </c>
      <c r="D43" s="42"/>
      <c r="E43" s="42">
        <v>2</v>
      </c>
      <c r="F43" s="42"/>
      <c r="G43" s="42">
        <v>29574000</v>
      </c>
      <c r="H43" s="42"/>
      <c r="I43" s="42">
        <v>1876215980</v>
      </c>
      <c r="J43" s="42"/>
      <c r="K43" s="42">
        <v>0</v>
      </c>
      <c r="L43" s="42"/>
      <c r="M43" s="42">
        <v>7539</v>
      </c>
      <c r="N43" s="42"/>
      <c r="O43" s="42">
        <v>483033</v>
      </c>
      <c r="P43" s="42"/>
      <c r="Q43" s="42">
        <v>0</v>
      </c>
      <c r="R43" s="42"/>
      <c r="S43" s="42">
        <v>1846634461</v>
      </c>
      <c r="T43" s="42"/>
      <c r="U43" s="42">
        <v>1846634461</v>
      </c>
      <c r="W43" s="45"/>
    </row>
    <row r="44" spans="1:23" ht="21.75" customHeight="1" x14ac:dyDescent="0.2">
      <c r="A44" s="6" t="s">
        <v>498</v>
      </c>
      <c r="C44" s="42">
        <v>7150000</v>
      </c>
      <c r="D44" s="42"/>
      <c r="E44" s="42">
        <v>1</v>
      </c>
      <c r="F44" s="42"/>
      <c r="G44" s="42">
        <v>7150000</v>
      </c>
      <c r="H44" s="42"/>
      <c r="I44" s="42">
        <v>633767999</v>
      </c>
      <c r="J44" s="42"/>
      <c r="K44" s="42">
        <v>0</v>
      </c>
      <c r="L44" s="42"/>
      <c r="M44" s="42">
        <v>1809</v>
      </c>
      <c r="N44" s="42"/>
      <c r="O44" s="42">
        <v>163176</v>
      </c>
      <c r="P44" s="42"/>
      <c r="Q44" s="42">
        <v>0</v>
      </c>
      <c r="R44" s="42"/>
      <c r="S44" s="42">
        <v>626616191</v>
      </c>
      <c r="T44" s="42"/>
      <c r="U44" s="42">
        <v>626616191</v>
      </c>
      <c r="W44" s="45"/>
    </row>
    <row r="45" spans="1:23" ht="21.75" customHeight="1" x14ac:dyDescent="0.2">
      <c r="A45" s="6" t="s">
        <v>393</v>
      </c>
      <c r="C45" s="42">
        <v>1125000</v>
      </c>
      <c r="D45" s="42"/>
      <c r="E45" s="42">
        <v>479.11110000000002</v>
      </c>
      <c r="F45" s="42"/>
      <c r="G45" s="42">
        <v>538999987.5</v>
      </c>
      <c r="H45" s="42"/>
      <c r="I45" s="42">
        <v>155083215</v>
      </c>
      <c r="J45" s="42"/>
      <c r="K45" s="42">
        <v>0</v>
      </c>
      <c r="L45" s="42"/>
      <c r="M45" s="42">
        <v>138792</v>
      </c>
      <c r="N45" s="42"/>
      <c r="O45" s="42">
        <v>249004</v>
      </c>
      <c r="P45" s="42"/>
      <c r="Q45" s="42">
        <v>0</v>
      </c>
      <c r="R45" s="42"/>
      <c r="S45" s="42">
        <v>-384055577</v>
      </c>
      <c r="T45" s="42"/>
      <c r="U45" s="42">
        <v>-384055577</v>
      </c>
      <c r="W45" s="45"/>
    </row>
    <row r="46" spans="1:23" ht="21.75" customHeight="1" x14ac:dyDescent="0.2">
      <c r="A46" s="6" t="s">
        <v>394</v>
      </c>
      <c r="C46" s="42">
        <v>30000000</v>
      </c>
      <c r="D46" s="42"/>
      <c r="E46" s="42">
        <v>3</v>
      </c>
      <c r="F46" s="42"/>
      <c r="G46" s="42">
        <v>90000000</v>
      </c>
      <c r="H46" s="42"/>
      <c r="I46" s="42">
        <v>2065325460</v>
      </c>
      <c r="J46" s="42"/>
      <c r="K46" s="42">
        <v>0</v>
      </c>
      <c r="L46" s="42"/>
      <c r="M46" s="42">
        <v>23070</v>
      </c>
      <c r="N46" s="42"/>
      <c r="O46" s="42">
        <v>2256717</v>
      </c>
      <c r="P46" s="42"/>
      <c r="Q46" s="42">
        <v>0</v>
      </c>
      <c r="R46" s="42"/>
      <c r="S46" s="42">
        <v>1975302390</v>
      </c>
      <c r="T46" s="42"/>
      <c r="U46" s="42">
        <v>1975302390</v>
      </c>
      <c r="W46" s="45"/>
    </row>
    <row r="47" spans="1:23" ht="21.75" customHeight="1" x14ac:dyDescent="0.2">
      <c r="A47" s="6" t="s">
        <v>499</v>
      </c>
      <c r="C47" s="42">
        <v>5715000</v>
      </c>
      <c r="D47" s="42"/>
      <c r="E47" s="42">
        <v>1.175</v>
      </c>
      <c r="F47" s="42"/>
      <c r="G47" s="42">
        <v>6715125</v>
      </c>
      <c r="H47" s="42"/>
      <c r="I47" s="42">
        <v>225617003</v>
      </c>
      <c r="J47" s="42"/>
      <c r="K47" s="42">
        <v>0</v>
      </c>
      <c r="L47" s="42"/>
      <c r="M47" s="42">
        <v>1721</v>
      </c>
      <c r="N47" s="42"/>
      <c r="O47" s="42">
        <v>117670</v>
      </c>
      <c r="P47" s="42"/>
      <c r="Q47" s="42">
        <v>0</v>
      </c>
      <c r="R47" s="42"/>
      <c r="S47" s="42">
        <v>218900279</v>
      </c>
      <c r="T47" s="42"/>
      <c r="U47" s="42">
        <v>238665788</v>
      </c>
      <c r="W47" s="45"/>
    </row>
    <row r="48" spans="1:23" ht="21.75" customHeight="1" x14ac:dyDescent="0.2">
      <c r="A48" s="6" t="s">
        <v>500</v>
      </c>
      <c r="C48" s="42">
        <v>9000000</v>
      </c>
      <c r="D48" s="42"/>
      <c r="E48" s="42">
        <v>2</v>
      </c>
      <c r="F48" s="42"/>
      <c r="G48" s="42">
        <v>18000000</v>
      </c>
      <c r="H48" s="42"/>
      <c r="I48" s="42">
        <v>144000000</v>
      </c>
      <c r="J48" s="42"/>
      <c r="K48" s="42">
        <v>0</v>
      </c>
      <c r="L48" s="42"/>
      <c r="M48" s="42">
        <v>4599</v>
      </c>
      <c r="N48" s="42"/>
      <c r="O48" s="42">
        <v>37041</v>
      </c>
      <c r="P48" s="42"/>
      <c r="Q48" s="42">
        <v>0</v>
      </c>
      <c r="R48" s="42"/>
      <c r="S48" s="42">
        <v>125995401</v>
      </c>
      <c r="T48" s="42"/>
      <c r="U48" s="42">
        <v>125995401</v>
      </c>
      <c r="W48" s="45"/>
    </row>
    <row r="49" spans="1:23" ht="21.75" customHeight="1" x14ac:dyDescent="0.2">
      <c r="A49" s="6" t="s">
        <v>501</v>
      </c>
      <c r="C49" s="42">
        <v>16308000</v>
      </c>
      <c r="D49" s="42"/>
      <c r="E49" s="42">
        <v>4507.1163999999999</v>
      </c>
      <c r="F49" s="42"/>
      <c r="G49" s="42">
        <v>31209418008.400002</v>
      </c>
      <c r="H49" s="42"/>
      <c r="I49" s="42">
        <v>4454032000</v>
      </c>
      <c r="J49" s="42"/>
      <c r="K49" s="42">
        <v>32012659594</v>
      </c>
      <c r="L49" s="42"/>
      <c r="M49" s="42">
        <v>15284541</v>
      </c>
      <c r="N49" s="42"/>
      <c r="O49" s="42">
        <v>6881118</v>
      </c>
      <c r="P49" s="42"/>
      <c r="Q49" s="42">
        <v>149446000</v>
      </c>
      <c r="R49" s="42"/>
      <c r="S49" s="42">
        <v>1010014465</v>
      </c>
      <c r="T49" s="42"/>
      <c r="U49" s="42">
        <v>1010014465</v>
      </c>
      <c r="W49" s="45"/>
    </row>
    <row r="50" spans="1:23" ht="21.75" customHeight="1" x14ac:dyDescent="0.2">
      <c r="A50" s="6" t="s">
        <v>502</v>
      </c>
      <c r="C50" s="42">
        <v>1000000</v>
      </c>
      <c r="D50" s="42"/>
      <c r="E50" s="42">
        <v>2711</v>
      </c>
      <c r="F50" s="42"/>
      <c r="G50" s="42">
        <v>1993936000</v>
      </c>
      <c r="H50" s="42"/>
      <c r="I50" s="42">
        <v>115000000</v>
      </c>
      <c r="J50" s="42"/>
      <c r="K50" s="42">
        <v>1903888483</v>
      </c>
      <c r="L50" s="42"/>
      <c r="M50" s="42">
        <v>983686</v>
      </c>
      <c r="N50" s="42"/>
      <c r="O50" s="42">
        <v>88836</v>
      </c>
      <c r="P50" s="42"/>
      <c r="Q50" s="42">
        <v>9696000</v>
      </c>
      <c r="R50" s="42"/>
      <c r="S50" s="42">
        <v>95561431</v>
      </c>
      <c r="T50" s="42"/>
      <c r="U50" s="42">
        <v>95561431</v>
      </c>
      <c r="W50" s="45"/>
    </row>
    <row r="51" spans="1:23" ht="21.75" customHeight="1" x14ac:dyDescent="0.2">
      <c r="A51" s="6" t="s">
        <v>503</v>
      </c>
      <c r="C51" s="42">
        <v>4023000</v>
      </c>
      <c r="D51" s="42"/>
      <c r="E51" s="42">
        <v>313.01519999999999</v>
      </c>
      <c r="F51" s="42"/>
      <c r="G51" s="42">
        <v>580081949.60000002</v>
      </c>
      <c r="H51" s="42"/>
      <c r="I51" s="42">
        <v>562806000</v>
      </c>
      <c r="J51" s="42"/>
      <c r="K51" s="42">
        <v>0</v>
      </c>
      <c r="L51" s="42"/>
      <c r="M51" s="42">
        <v>149347</v>
      </c>
      <c r="N51" s="42"/>
      <c r="O51" s="42">
        <v>289826</v>
      </c>
      <c r="P51" s="42"/>
      <c r="Q51" s="42">
        <v>0</v>
      </c>
      <c r="R51" s="42"/>
      <c r="S51" s="42">
        <v>-17425347</v>
      </c>
      <c r="T51" s="42"/>
      <c r="U51" s="42">
        <v>-17425347</v>
      </c>
      <c r="W51" s="45"/>
    </row>
    <row r="52" spans="1:23" ht="21.75" customHeight="1" x14ac:dyDescent="0.2">
      <c r="A52" s="6" t="s">
        <v>504</v>
      </c>
      <c r="C52" s="42">
        <v>5004000</v>
      </c>
      <c r="D52" s="42"/>
      <c r="E52" s="42">
        <v>1</v>
      </c>
      <c r="F52" s="42"/>
      <c r="G52" s="42">
        <v>5004000</v>
      </c>
      <c r="H52" s="42"/>
      <c r="I52" s="42">
        <v>1025800002</v>
      </c>
      <c r="J52" s="42"/>
      <c r="K52" s="42">
        <v>0</v>
      </c>
      <c r="L52" s="42"/>
      <c r="M52" s="42">
        <v>1263</v>
      </c>
      <c r="N52" s="42"/>
      <c r="O52" s="42">
        <v>264133</v>
      </c>
      <c r="P52" s="42"/>
      <c r="Q52" s="42">
        <v>0</v>
      </c>
      <c r="R52" s="42"/>
      <c r="S52" s="42">
        <v>1020794737</v>
      </c>
      <c r="T52" s="42"/>
      <c r="U52" s="42">
        <v>1020794737</v>
      </c>
      <c r="W52" s="45"/>
    </row>
    <row r="53" spans="1:23" ht="21.75" customHeight="1" x14ac:dyDescent="0.2">
      <c r="A53" s="6" t="s">
        <v>505</v>
      </c>
      <c r="C53" s="42">
        <v>2000000</v>
      </c>
      <c r="D53" s="42"/>
      <c r="E53" s="42">
        <v>1</v>
      </c>
      <c r="F53" s="42"/>
      <c r="G53" s="42">
        <v>2000000</v>
      </c>
      <c r="H53" s="42"/>
      <c r="I53" s="42">
        <v>335000000</v>
      </c>
      <c r="J53" s="42"/>
      <c r="K53" s="42">
        <v>0</v>
      </c>
      <c r="L53" s="42"/>
      <c r="M53" s="42">
        <v>504</v>
      </c>
      <c r="N53" s="42"/>
      <c r="O53" s="42">
        <v>86258</v>
      </c>
      <c r="P53" s="42"/>
      <c r="Q53" s="42">
        <v>0</v>
      </c>
      <c r="R53" s="42"/>
      <c r="S53" s="42">
        <v>332999496</v>
      </c>
      <c r="T53" s="42"/>
      <c r="U53" s="42">
        <v>332999496</v>
      </c>
      <c r="W53" s="45"/>
    </row>
    <row r="54" spans="1:23" ht="21.75" customHeight="1" x14ac:dyDescent="0.2">
      <c r="A54" s="6" t="s">
        <v>395</v>
      </c>
      <c r="C54" s="42">
        <v>33000</v>
      </c>
      <c r="D54" s="42"/>
      <c r="E54" s="42">
        <v>221</v>
      </c>
      <c r="F54" s="42"/>
      <c r="G54" s="42">
        <v>7293000</v>
      </c>
      <c r="H54" s="42"/>
      <c r="I54" s="42">
        <v>6272834</v>
      </c>
      <c r="J54" s="42"/>
      <c r="K54" s="42">
        <v>0</v>
      </c>
      <c r="L54" s="42"/>
      <c r="M54" s="42">
        <v>1874</v>
      </c>
      <c r="N54" s="42"/>
      <c r="O54" s="42">
        <v>67248</v>
      </c>
      <c r="P54" s="42"/>
      <c r="Q54" s="42">
        <v>0</v>
      </c>
      <c r="R54" s="42"/>
      <c r="S54" s="42">
        <v>-1022040</v>
      </c>
      <c r="T54" s="42"/>
      <c r="U54" s="42">
        <v>-1022040</v>
      </c>
      <c r="W54" s="45"/>
    </row>
    <row r="55" spans="1:23" ht="21.75" customHeight="1" x14ac:dyDescent="0.2">
      <c r="A55" s="6" t="s">
        <v>506</v>
      </c>
      <c r="C55" s="42">
        <v>15029000</v>
      </c>
      <c r="D55" s="42"/>
      <c r="E55" s="42">
        <v>1651.0093999999999</v>
      </c>
      <c r="F55" s="42"/>
      <c r="G55" s="42">
        <v>4316235420.6000004</v>
      </c>
      <c r="H55" s="42"/>
      <c r="I55" s="42">
        <v>5655464930</v>
      </c>
      <c r="J55" s="42"/>
      <c r="K55" s="42">
        <v>0</v>
      </c>
      <c r="L55" s="42"/>
      <c r="M55" s="42">
        <v>1111410</v>
      </c>
      <c r="N55" s="42"/>
      <c r="O55" s="42">
        <v>8748906</v>
      </c>
      <c r="P55" s="42"/>
      <c r="Q55" s="42">
        <v>0</v>
      </c>
      <c r="R55" s="42"/>
      <c r="S55" s="42">
        <v>1338118520</v>
      </c>
      <c r="T55" s="42"/>
      <c r="U55" s="42">
        <v>1338602780</v>
      </c>
      <c r="W55" s="45"/>
    </row>
    <row r="56" spans="1:23" ht="21.75" customHeight="1" x14ac:dyDescent="0.2">
      <c r="A56" s="6" t="s">
        <v>507</v>
      </c>
      <c r="C56" s="42">
        <v>12040000</v>
      </c>
      <c r="D56" s="42"/>
      <c r="E56" s="42">
        <v>630.42079999999999</v>
      </c>
      <c r="F56" s="42"/>
      <c r="G56" s="42">
        <v>1737879770.8</v>
      </c>
      <c r="H56" s="42"/>
      <c r="I56" s="42">
        <v>1706485811</v>
      </c>
      <c r="J56" s="42"/>
      <c r="K56" s="42">
        <v>0</v>
      </c>
      <c r="L56" s="42"/>
      <c r="M56" s="42">
        <v>447479</v>
      </c>
      <c r="N56" s="42"/>
      <c r="O56" s="42">
        <v>1820900</v>
      </c>
      <c r="P56" s="42"/>
      <c r="Q56" s="42">
        <v>0</v>
      </c>
      <c r="R56" s="42"/>
      <c r="S56" s="42">
        <v>31438011</v>
      </c>
      <c r="T56" s="42"/>
      <c r="U56" s="42">
        <v>31438011</v>
      </c>
      <c r="W56" s="45"/>
    </row>
    <row r="57" spans="1:23" ht="21.75" customHeight="1" x14ac:dyDescent="0.2">
      <c r="A57" s="6" t="s">
        <v>508</v>
      </c>
      <c r="C57" s="42">
        <v>64822000</v>
      </c>
      <c r="D57" s="42"/>
      <c r="E57" s="42">
        <v>435.73540000000003</v>
      </c>
      <c r="F57" s="42"/>
      <c r="G57" s="42">
        <v>4890721296.9000006</v>
      </c>
      <c r="H57" s="42"/>
      <c r="I57" s="42">
        <v>7086452081</v>
      </c>
      <c r="J57" s="42"/>
      <c r="K57" s="42">
        <v>0</v>
      </c>
      <c r="L57" s="42"/>
      <c r="M57" s="42">
        <v>1259043</v>
      </c>
      <c r="N57" s="42"/>
      <c r="O57" s="42">
        <v>11453070</v>
      </c>
      <c r="P57" s="42"/>
      <c r="Q57" s="42">
        <v>0</v>
      </c>
      <c r="R57" s="42"/>
      <c r="S57" s="42">
        <v>2194473038</v>
      </c>
      <c r="T57" s="42"/>
      <c r="U57" s="42">
        <v>1897622254</v>
      </c>
      <c r="W57" s="45"/>
    </row>
    <row r="58" spans="1:23" ht="21.75" customHeight="1" x14ac:dyDescent="0.2">
      <c r="A58" s="6" t="s">
        <v>509</v>
      </c>
      <c r="C58" s="42">
        <v>153982000</v>
      </c>
      <c r="D58" s="42"/>
      <c r="E58" s="42">
        <v>24.914400000000001</v>
      </c>
      <c r="F58" s="42"/>
      <c r="G58" s="42">
        <v>949570724.79999995</v>
      </c>
      <c r="H58" s="42"/>
      <c r="I58" s="42">
        <v>18425508849</v>
      </c>
      <c r="J58" s="42"/>
      <c r="K58" s="42">
        <v>0</v>
      </c>
      <c r="L58" s="42"/>
      <c r="M58" s="42">
        <v>243706</v>
      </c>
      <c r="N58" s="42"/>
      <c r="O58" s="42">
        <v>19065376</v>
      </c>
      <c r="P58" s="42"/>
      <c r="Q58" s="42">
        <v>0</v>
      </c>
      <c r="R58" s="42"/>
      <c r="S58" s="42">
        <v>17475692140</v>
      </c>
      <c r="T58" s="42"/>
      <c r="U58" s="42">
        <v>17461011038</v>
      </c>
      <c r="W58" s="45"/>
    </row>
    <row r="59" spans="1:23" ht="21.75" customHeight="1" x14ac:dyDescent="0.2">
      <c r="A59" s="6" t="s">
        <v>510</v>
      </c>
      <c r="C59" s="42">
        <v>107182000</v>
      </c>
      <c r="D59" s="42"/>
      <c r="E59" s="42">
        <v>30.572299999999998</v>
      </c>
      <c r="F59" s="42"/>
      <c r="G59" s="42">
        <v>1053004300</v>
      </c>
      <c r="H59" s="42"/>
      <c r="I59" s="42">
        <v>8329078178</v>
      </c>
      <c r="J59" s="42"/>
      <c r="K59" s="42">
        <v>0</v>
      </c>
      <c r="L59" s="42"/>
      <c r="M59" s="42">
        <v>270789</v>
      </c>
      <c r="N59" s="42"/>
      <c r="O59" s="42">
        <v>6932406</v>
      </c>
      <c r="P59" s="42"/>
      <c r="Q59" s="42">
        <v>0</v>
      </c>
      <c r="R59" s="42"/>
      <c r="S59" s="42">
        <v>7275805389</v>
      </c>
      <c r="T59" s="42"/>
      <c r="U59" s="42">
        <v>7388136732</v>
      </c>
      <c r="W59" s="45"/>
    </row>
    <row r="60" spans="1:23" ht="21.75" customHeight="1" x14ac:dyDescent="0.2">
      <c r="A60" s="6" t="s">
        <v>511</v>
      </c>
      <c r="C60" s="42">
        <v>14858000</v>
      </c>
      <c r="D60" s="42"/>
      <c r="E60" s="42">
        <v>5</v>
      </c>
      <c r="F60" s="42"/>
      <c r="G60" s="42">
        <v>74290000</v>
      </c>
      <c r="H60" s="42"/>
      <c r="I60" s="42">
        <v>771910775</v>
      </c>
      <c r="J60" s="42"/>
      <c r="K60" s="42">
        <v>0</v>
      </c>
      <c r="L60" s="42"/>
      <c r="M60" s="42">
        <v>19078</v>
      </c>
      <c r="N60" s="42"/>
      <c r="O60" s="42">
        <v>278933</v>
      </c>
      <c r="P60" s="42"/>
      <c r="Q60" s="42">
        <v>0</v>
      </c>
      <c r="R60" s="42"/>
      <c r="S60" s="42">
        <v>697601700</v>
      </c>
      <c r="T60" s="42"/>
      <c r="U60" s="42">
        <v>973307676</v>
      </c>
      <c r="W60" s="45"/>
    </row>
    <row r="61" spans="1:23" ht="21.75" customHeight="1" x14ac:dyDescent="0.2">
      <c r="A61" s="6" t="s">
        <v>512</v>
      </c>
      <c r="C61" s="42">
        <v>1562000</v>
      </c>
      <c r="D61" s="42"/>
      <c r="E61" s="42">
        <v>2</v>
      </c>
      <c r="F61" s="42"/>
      <c r="G61" s="42">
        <v>3124000</v>
      </c>
      <c r="H61" s="42"/>
      <c r="I61" s="42">
        <v>74071616</v>
      </c>
      <c r="J61" s="42"/>
      <c r="K61" s="42">
        <v>0</v>
      </c>
      <c r="L61" s="42"/>
      <c r="M61" s="42">
        <v>797</v>
      </c>
      <c r="N61" s="42"/>
      <c r="O61" s="42">
        <v>149943</v>
      </c>
      <c r="P61" s="42"/>
      <c r="Q61" s="42">
        <v>0</v>
      </c>
      <c r="R61" s="42"/>
      <c r="S61" s="42">
        <v>70946819</v>
      </c>
      <c r="T61" s="42"/>
      <c r="U61" s="42">
        <v>536322189</v>
      </c>
      <c r="W61" s="45"/>
    </row>
    <row r="62" spans="1:23" ht="21.75" customHeight="1" x14ac:dyDescent="0.2">
      <c r="A62" s="6" t="s">
        <v>397</v>
      </c>
      <c r="C62" s="42">
        <v>118236000</v>
      </c>
      <c r="D62" s="42"/>
      <c r="E62" s="42">
        <v>24.711200000000002</v>
      </c>
      <c r="F62" s="42"/>
      <c r="G62" s="42">
        <v>937122400</v>
      </c>
      <c r="H62" s="42"/>
      <c r="I62" s="42">
        <v>5573360414</v>
      </c>
      <c r="J62" s="42"/>
      <c r="K62" s="42">
        <v>0</v>
      </c>
      <c r="L62" s="42"/>
      <c r="M62" s="42">
        <v>240921</v>
      </c>
      <c r="N62" s="42"/>
      <c r="O62" s="42">
        <v>4340163</v>
      </c>
      <c r="P62" s="42"/>
      <c r="Q62" s="42">
        <v>0</v>
      </c>
      <c r="R62" s="42"/>
      <c r="S62" s="42">
        <v>4635995493</v>
      </c>
      <c r="T62" s="42"/>
      <c r="U62" s="42">
        <v>4635995493</v>
      </c>
      <c r="W62" s="45"/>
    </row>
    <row r="63" spans="1:23" ht="21.75" customHeight="1" x14ac:dyDescent="0.2">
      <c r="A63" s="6" t="s">
        <v>513</v>
      </c>
      <c r="C63" s="42">
        <v>1207000</v>
      </c>
      <c r="D63" s="42"/>
      <c r="E63" s="42">
        <v>4</v>
      </c>
      <c r="F63" s="42"/>
      <c r="G63" s="42">
        <v>4828000</v>
      </c>
      <c r="H63" s="42"/>
      <c r="I63" s="42">
        <v>62245000</v>
      </c>
      <c r="J63" s="42"/>
      <c r="K63" s="42">
        <v>0</v>
      </c>
      <c r="L63" s="42"/>
      <c r="M63" s="42">
        <v>1234</v>
      </c>
      <c r="N63" s="42"/>
      <c r="O63" s="42">
        <v>16024</v>
      </c>
      <c r="P63" s="42"/>
      <c r="Q63" s="42">
        <v>0</v>
      </c>
      <c r="R63" s="42"/>
      <c r="S63" s="42">
        <v>57415766</v>
      </c>
      <c r="T63" s="42"/>
      <c r="U63" s="42">
        <v>57415766</v>
      </c>
      <c r="W63" s="45"/>
    </row>
    <row r="64" spans="1:23" ht="21.75" customHeight="1" x14ac:dyDescent="0.2">
      <c r="A64" s="6" t="s">
        <v>392</v>
      </c>
      <c r="C64" s="42">
        <v>1000000</v>
      </c>
      <c r="D64" s="42"/>
      <c r="E64" s="42">
        <v>244</v>
      </c>
      <c r="F64" s="42"/>
      <c r="G64" s="42">
        <v>244000000</v>
      </c>
      <c r="H64" s="42"/>
      <c r="I64" s="42">
        <v>747771361</v>
      </c>
      <c r="J64" s="42"/>
      <c r="K64" s="42">
        <v>0</v>
      </c>
      <c r="L64" s="42"/>
      <c r="M64" s="42">
        <v>62825</v>
      </c>
      <c r="N64" s="42"/>
      <c r="O64" s="42">
        <v>730114</v>
      </c>
      <c r="P64" s="42"/>
      <c r="Q64" s="42">
        <v>0</v>
      </c>
      <c r="R64" s="42"/>
      <c r="S64" s="42">
        <v>503708536</v>
      </c>
      <c r="T64" s="42"/>
      <c r="U64" s="42">
        <v>503708536</v>
      </c>
      <c r="W64" s="45"/>
    </row>
    <row r="65" spans="1:23" ht="21.75" customHeight="1" x14ac:dyDescent="0.2">
      <c r="A65" s="6" t="s">
        <v>514</v>
      </c>
      <c r="C65" s="42">
        <v>31856000</v>
      </c>
      <c r="D65" s="42"/>
      <c r="E65" s="42">
        <v>13.591900000000001</v>
      </c>
      <c r="F65" s="42"/>
      <c r="G65" s="42">
        <v>432983566.39999998</v>
      </c>
      <c r="H65" s="42"/>
      <c r="I65" s="42">
        <v>9348285004</v>
      </c>
      <c r="J65" s="42"/>
      <c r="K65" s="42">
        <v>0</v>
      </c>
      <c r="L65" s="42"/>
      <c r="M65" s="42">
        <v>111310</v>
      </c>
      <c r="N65" s="42"/>
      <c r="O65" s="42">
        <v>2406972</v>
      </c>
      <c r="P65" s="42"/>
      <c r="Q65" s="42">
        <v>0</v>
      </c>
      <c r="R65" s="42"/>
      <c r="S65" s="42">
        <v>8915189690</v>
      </c>
      <c r="T65" s="42"/>
      <c r="U65" s="42">
        <v>8915189690</v>
      </c>
      <c r="W65" s="45"/>
    </row>
    <row r="66" spans="1:23" ht="21.75" customHeight="1" x14ac:dyDescent="0.2">
      <c r="A66" s="6" t="s">
        <v>515</v>
      </c>
      <c r="C66" s="42">
        <v>19478000</v>
      </c>
      <c r="D66" s="42"/>
      <c r="E66" s="42">
        <v>2</v>
      </c>
      <c r="F66" s="42"/>
      <c r="G66" s="42">
        <v>19478000</v>
      </c>
      <c r="H66" s="42"/>
      <c r="I66" s="42">
        <v>5383197000</v>
      </c>
      <c r="J66" s="42"/>
      <c r="K66" s="42">
        <v>0</v>
      </c>
      <c r="L66" s="42"/>
      <c r="M66" s="42">
        <v>4903</v>
      </c>
      <c r="N66" s="42"/>
      <c r="O66" s="42">
        <v>2772002</v>
      </c>
      <c r="P66" s="42"/>
      <c r="Q66" s="42">
        <v>0</v>
      </c>
      <c r="R66" s="42"/>
      <c r="S66" s="42">
        <v>5363714097</v>
      </c>
      <c r="T66" s="42"/>
      <c r="U66" s="42">
        <v>5363714097</v>
      </c>
      <c r="W66" s="45"/>
    </row>
    <row r="67" spans="1:23" ht="21.75" customHeight="1" x14ac:dyDescent="0.2">
      <c r="A67" s="6" t="s">
        <v>516</v>
      </c>
      <c r="C67" s="42">
        <v>71995000</v>
      </c>
      <c r="D67" s="42"/>
      <c r="E67" s="42">
        <v>1</v>
      </c>
      <c r="F67" s="42"/>
      <c r="G67" s="42">
        <v>71995000</v>
      </c>
      <c r="H67" s="42"/>
      <c r="I67" s="42">
        <v>9703806030</v>
      </c>
      <c r="J67" s="42"/>
      <c r="K67" s="42">
        <v>0</v>
      </c>
      <c r="L67" s="42"/>
      <c r="M67" s="42">
        <v>18211</v>
      </c>
      <c r="N67" s="42"/>
      <c r="O67" s="42">
        <v>2498337</v>
      </c>
      <c r="P67" s="42"/>
      <c r="Q67" s="42">
        <v>0</v>
      </c>
      <c r="R67" s="42"/>
      <c r="S67" s="42">
        <v>9631792789</v>
      </c>
      <c r="T67" s="42"/>
      <c r="U67" s="42">
        <v>9631792789</v>
      </c>
      <c r="W67" s="45"/>
    </row>
    <row r="68" spans="1:23" ht="21.75" customHeight="1" x14ac:dyDescent="0.2">
      <c r="A68" s="6" t="s">
        <v>517</v>
      </c>
      <c r="C68" s="42">
        <v>27002000</v>
      </c>
      <c r="D68" s="42"/>
      <c r="E68" s="42">
        <v>1</v>
      </c>
      <c r="F68" s="42"/>
      <c r="G68" s="42">
        <v>27002000</v>
      </c>
      <c r="H68" s="42"/>
      <c r="I68" s="42">
        <v>1271445982</v>
      </c>
      <c r="J68" s="42"/>
      <c r="K68" s="42">
        <v>0</v>
      </c>
      <c r="L68" s="42"/>
      <c r="M68" s="42">
        <v>6831</v>
      </c>
      <c r="N68" s="42"/>
      <c r="O68" s="42">
        <v>327323</v>
      </c>
      <c r="P68" s="42"/>
      <c r="Q68" s="42">
        <v>0</v>
      </c>
      <c r="R68" s="42"/>
      <c r="S68" s="42">
        <v>1244437169</v>
      </c>
      <c r="T68" s="42"/>
      <c r="U68" s="42">
        <v>1244437169</v>
      </c>
      <c r="W68" s="45"/>
    </row>
    <row r="69" spans="1:23" ht="21.75" customHeight="1" x14ac:dyDescent="0.2">
      <c r="A69" s="6" t="s">
        <v>518</v>
      </c>
      <c r="C69" s="42">
        <v>4794000</v>
      </c>
      <c r="D69" s="42"/>
      <c r="E69" s="42">
        <v>2</v>
      </c>
      <c r="F69" s="42"/>
      <c r="G69" s="42">
        <v>4794000</v>
      </c>
      <c r="H69" s="42"/>
      <c r="I69" s="42">
        <v>232333000</v>
      </c>
      <c r="J69" s="42"/>
      <c r="K69" s="42">
        <v>0</v>
      </c>
      <c r="L69" s="42"/>
      <c r="M69" s="42">
        <v>1213</v>
      </c>
      <c r="N69" s="42"/>
      <c r="O69" s="42">
        <v>119620</v>
      </c>
      <c r="P69" s="42"/>
      <c r="Q69" s="42">
        <v>0</v>
      </c>
      <c r="R69" s="42"/>
      <c r="S69" s="42">
        <v>227537787</v>
      </c>
      <c r="T69" s="42"/>
      <c r="U69" s="42">
        <v>227537787</v>
      </c>
      <c r="W69" s="45"/>
    </row>
    <row r="70" spans="1:23" ht="21.75" customHeight="1" x14ac:dyDescent="0.2">
      <c r="A70" s="6" t="s">
        <v>519</v>
      </c>
      <c r="C70" s="42">
        <v>9667000</v>
      </c>
      <c r="D70" s="42"/>
      <c r="E70" s="42">
        <v>0</v>
      </c>
      <c r="F70" s="42"/>
      <c r="G70" s="42">
        <v>0</v>
      </c>
      <c r="H70" s="42"/>
      <c r="I70" s="42">
        <v>27007904</v>
      </c>
      <c r="J70" s="42"/>
      <c r="K70" s="42">
        <v>0</v>
      </c>
      <c r="L70" s="42"/>
      <c r="M70" s="42">
        <v>0</v>
      </c>
      <c r="N70" s="42"/>
      <c r="O70" s="42">
        <v>2045838</v>
      </c>
      <c r="P70" s="42"/>
      <c r="Q70" s="42">
        <v>0</v>
      </c>
      <c r="R70" s="42"/>
      <c r="S70" s="42">
        <v>-27007911</v>
      </c>
      <c r="T70" s="42"/>
      <c r="U70" s="42">
        <v>5647892705</v>
      </c>
      <c r="W70" s="45"/>
    </row>
    <row r="71" spans="1:23" ht="21.75" customHeight="1" x14ac:dyDescent="0.2">
      <c r="A71" s="6" t="s">
        <v>520</v>
      </c>
      <c r="C71" s="42">
        <v>11000</v>
      </c>
      <c r="D71" s="42"/>
      <c r="E71" s="42">
        <v>1900</v>
      </c>
      <c r="F71" s="42"/>
      <c r="G71" s="42">
        <v>20900000</v>
      </c>
      <c r="H71" s="42"/>
      <c r="I71" s="42">
        <v>3310000</v>
      </c>
      <c r="J71" s="42"/>
      <c r="K71" s="42">
        <v>34036714</v>
      </c>
      <c r="L71" s="42"/>
      <c r="M71" s="42">
        <v>10450</v>
      </c>
      <c r="N71" s="42"/>
      <c r="O71" s="42">
        <v>851</v>
      </c>
      <c r="P71" s="42"/>
      <c r="Q71" s="42">
        <v>104500</v>
      </c>
      <c r="R71" s="42"/>
      <c r="S71" s="42">
        <v>-9826714</v>
      </c>
      <c r="T71" s="42"/>
      <c r="U71" s="42">
        <v>-9826714</v>
      </c>
      <c r="W71" s="45"/>
    </row>
    <row r="72" spans="1:23" ht="21.75" customHeight="1" x14ac:dyDescent="0.2">
      <c r="A72" s="6" t="s">
        <v>521</v>
      </c>
      <c r="C72" s="42">
        <v>126000</v>
      </c>
      <c r="D72" s="42"/>
      <c r="E72" s="42">
        <v>2000</v>
      </c>
      <c r="F72" s="42"/>
      <c r="G72" s="42">
        <v>252000000</v>
      </c>
      <c r="H72" s="42"/>
      <c r="I72" s="42">
        <v>67436000</v>
      </c>
      <c r="J72" s="42"/>
      <c r="K72" s="42">
        <v>389875087</v>
      </c>
      <c r="L72" s="42"/>
      <c r="M72" s="42">
        <v>126000</v>
      </c>
      <c r="N72" s="42"/>
      <c r="O72" s="42">
        <v>17360</v>
      </c>
      <c r="P72" s="42"/>
      <c r="Q72" s="42">
        <v>1260000</v>
      </c>
      <c r="R72" s="42"/>
      <c r="S72" s="42">
        <v>-70439087</v>
      </c>
      <c r="T72" s="42"/>
      <c r="U72" s="42">
        <v>-70439087</v>
      </c>
      <c r="W72" s="45"/>
    </row>
    <row r="73" spans="1:23" ht="21.75" customHeight="1" x14ac:dyDescent="0.2">
      <c r="A73" s="6" t="s">
        <v>522</v>
      </c>
      <c r="C73" s="42">
        <v>16171000</v>
      </c>
      <c r="D73" s="42"/>
      <c r="E73" s="42">
        <v>2200</v>
      </c>
      <c r="F73" s="42"/>
      <c r="G73" s="42">
        <v>35527800000</v>
      </c>
      <c r="H73" s="42"/>
      <c r="I73" s="42">
        <v>3842989960</v>
      </c>
      <c r="J73" s="42"/>
      <c r="K73" s="42">
        <v>49968990419</v>
      </c>
      <c r="L73" s="42"/>
      <c r="M73" s="42">
        <v>17763900</v>
      </c>
      <c r="N73" s="42"/>
      <c r="O73" s="42">
        <v>2223836</v>
      </c>
      <c r="P73" s="42"/>
      <c r="Q73" s="42">
        <v>177639000</v>
      </c>
      <c r="R73" s="42"/>
      <c r="S73" s="42">
        <v>-10598200459</v>
      </c>
      <c r="T73" s="42"/>
      <c r="U73" s="42">
        <v>-12613547588</v>
      </c>
      <c r="W73" s="45"/>
    </row>
    <row r="74" spans="1:23" ht="21.75" customHeight="1" x14ac:dyDescent="0.2">
      <c r="A74" s="6" t="s">
        <v>523</v>
      </c>
      <c r="C74" s="42">
        <v>49898000</v>
      </c>
      <c r="D74" s="42"/>
      <c r="E74" s="42">
        <v>2400</v>
      </c>
      <c r="F74" s="42"/>
      <c r="G74" s="42">
        <v>119755200000</v>
      </c>
      <c r="H74" s="42"/>
      <c r="I74" s="42">
        <v>39923105406</v>
      </c>
      <c r="J74" s="42"/>
      <c r="K74" s="42">
        <v>173655019600</v>
      </c>
      <c r="L74" s="42"/>
      <c r="M74" s="42">
        <v>59877600</v>
      </c>
      <c r="N74" s="42"/>
      <c r="O74" s="42">
        <v>453631</v>
      </c>
      <c r="P74" s="42"/>
      <c r="Q74" s="42">
        <v>0</v>
      </c>
      <c r="R74" s="42"/>
      <c r="S74" s="42">
        <v>13916836594</v>
      </c>
      <c r="T74" s="42"/>
      <c r="U74" s="42">
        <v>8913033886</v>
      </c>
      <c r="W74" s="45"/>
    </row>
    <row r="75" spans="1:23" ht="21.75" customHeight="1" x14ac:dyDescent="0.2">
      <c r="A75" s="6" t="s">
        <v>524</v>
      </c>
      <c r="C75" s="42">
        <v>9369000</v>
      </c>
      <c r="D75" s="42"/>
      <c r="E75" s="42">
        <v>2600</v>
      </c>
      <c r="F75" s="42"/>
      <c r="G75" s="42">
        <v>24221600000</v>
      </c>
      <c r="H75" s="42"/>
      <c r="I75" s="42">
        <v>2102844329</v>
      </c>
      <c r="J75" s="42"/>
      <c r="K75" s="42">
        <v>28826002524</v>
      </c>
      <c r="L75" s="42"/>
      <c r="M75" s="42">
        <v>12110800</v>
      </c>
      <c r="N75" s="42"/>
      <c r="O75" s="42">
        <v>1320442</v>
      </c>
      <c r="P75" s="42"/>
      <c r="Q75" s="42">
        <v>121108000</v>
      </c>
      <c r="R75" s="42"/>
      <c r="S75" s="42">
        <v>-2501558195</v>
      </c>
      <c r="T75" s="42"/>
      <c r="U75" s="42">
        <v>-3769279610</v>
      </c>
      <c r="W75" s="45"/>
    </row>
    <row r="76" spans="1:23" ht="21.75" customHeight="1" x14ac:dyDescent="0.2">
      <c r="A76" s="6" t="s">
        <v>525</v>
      </c>
      <c r="C76" s="42">
        <v>67611000</v>
      </c>
      <c r="D76" s="42"/>
      <c r="E76" s="42">
        <v>2800</v>
      </c>
      <c r="F76" s="42"/>
      <c r="G76" s="42">
        <v>188574400000</v>
      </c>
      <c r="H76" s="42"/>
      <c r="I76" s="42">
        <v>9025155244</v>
      </c>
      <c r="J76" s="42"/>
      <c r="K76" s="42">
        <v>202773152261</v>
      </c>
      <c r="L76" s="42"/>
      <c r="M76" s="42">
        <v>94287200</v>
      </c>
      <c r="N76" s="42"/>
      <c r="O76" s="42">
        <v>5141852</v>
      </c>
      <c r="P76" s="42"/>
      <c r="Q76" s="42">
        <v>942872000</v>
      </c>
      <c r="R76" s="42"/>
      <c r="S76" s="42">
        <v>-5173597017</v>
      </c>
      <c r="T76" s="42"/>
      <c r="U76" s="42">
        <v>-7297793150</v>
      </c>
      <c r="W76" s="45"/>
    </row>
    <row r="77" spans="1:23" ht="21.75" customHeight="1" x14ac:dyDescent="0.2">
      <c r="A77" s="6" t="s">
        <v>526</v>
      </c>
      <c r="C77" s="42">
        <v>90495000</v>
      </c>
      <c r="D77" s="42"/>
      <c r="E77" s="42">
        <v>3409.0626000000002</v>
      </c>
      <c r="F77" s="42"/>
      <c r="G77" s="42">
        <v>237842565117</v>
      </c>
      <c r="H77" s="42"/>
      <c r="I77" s="42">
        <v>20686923646</v>
      </c>
      <c r="J77" s="42"/>
      <c r="K77" s="42">
        <v>234371777801</v>
      </c>
      <c r="L77" s="42"/>
      <c r="M77" s="42">
        <v>117875198</v>
      </c>
      <c r="N77" s="42"/>
      <c r="O77" s="42">
        <v>18511590</v>
      </c>
      <c r="P77" s="42"/>
      <c r="Q77" s="42">
        <v>1167645000</v>
      </c>
      <c r="R77" s="42"/>
      <c r="S77" s="42">
        <v>15529470147</v>
      </c>
      <c r="T77" s="42"/>
      <c r="U77" s="42">
        <v>12401698581</v>
      </c>
      <c r="W77" s="45"/>
    </row>
    <row r="78" spans="1:23" ht="21.75" customHeight="1" x14ac:dyDescent="0.2">
      <c r="A78" s="6" t="s">
        <v>527</v>
      </c>
      <c r="C78" s="42">
        <v>20183000</v>
      </c>
      <c r="D78" s="42"/>
      <c r="E78" s="42">
        <v>3250</v>
      </c>
      <c r="F78" s="42"/>
      <c r="G78" s="42">
        <v>61948250000</v>
      </c>
      <c r="H78" s="42"/>
      <c r="I78" s="42">
        <v>5251284118</v>
      </c>
      <c r="J78" s="42"/>
      <c r="K78" s="42">
        <v>57389366502</v>
      </c>
      <c r="L78" s="42"/>
      <c r="M78" s="42">
        <v>30974125</v>
      </c>
      <c r="N78" s="42"/>
      <c r="O78" s="42">
        <v>2737794</v>
      </c>
      <c r="P78" s="42"/>
      <c r="Q78" s="42">
        <v>309741250</v>
      </c>
      <c r="R78" s="42"/>
      <c r="S78" s="42">
        <v>9810167616</v>
      </c>
      <c r="T78" s="42"/>
      <c r="U78" s="42">
        <v>9830952105</v>
      </c>
      <c r="W78" s="45"/>
    </row>
    <row r="79" spans="1:23" ht="21.75" customHeight="1" x14ac:dyDescent="0.2">
      <c r="A79" s="6" t="s">
        <v>528</v>
      </c>
      <c r="C79" s="42">
        <v>27604000</v>
      </c>
      <c r="D79" s="42"/>
      <c r="E79" s="42">
        <v>10.0219</v>
      </c>
      <c r="F79" s="42"/>
      <c r="G79" s="42">
        <v>276644527.60000002</v>
      </c>
      <c r="H79" s="42"/>
      <c r="I79" s="42">
        <v>6362416705</v>
      </c>
      <c r="J79" s="42"/>
      <c r="K79" s="42">
        <v>0</v>
      </c>
      <c r="L79" s="42"/>
      <c r="M79" s="42">
        <v>71123</v>
      </c>
      <c r="N79" s="42"/>
      <c r="O79" s="42">
        <v>1642272</v>
      </c>
      <c r="P79" s="42"/>
      <c r="Q79" s="42">
        <v>0</v>
      </c>
      <c r="R79" s="42"/>
      <c r="S79" s="42">
        <v>6085701583</v>
      </c>
      <c r="T79" s="42"/>
      <c r="U79" s="42">
        <v>6077145599</v>
      </c>
      <c r="W79" s="45"/>
    </row>
    <row r="80" spans="1:23" ht="21.75" customHeight="1" x14ac:dyDescent="0.2">
      <c r="A80" s="6" t="s">
        <v>396</v>
      </c>
      <c r="C80" s="42">
        <v>1935000</v>
      </c>
      <c r="D80" s="42"/>
      <c r="E80" s="42">
        <v>4</v>
      </c>
      <c r="F80" s="42"/>
      <c r="G80" s="42">
        <v>7740000</v>
      </c>
      <c r="H80" s="42"/>
      <c r="I80" s="42">
        <v>357975000</v>
      </c>
      <c r="J80" s="42"/>
      <c r="K80" s="42">
        <v>0</v>
      </c>
      <c r="L80" s="42"/>
      <c r="M80" s="42">
        <v>1986</v>
      </c>
      <c r="N80" s="42"/>
      <c r="O80" s="42">
        <v>160521</v>
      </c>
      <c r="P80" s="42"/>
      <c r="Q80" s="42">
        <v>0</v>
      </c>
      <c r="R80" s="42"/>
      <c r="S80" s="42">
        <v>350233014</v>
      </c>
      <c r="T80" s="42"/>
      <c r="U80" s="42">
        <v>350233014</v>
      </c>
      <c r="W80" s="45"/>
    </row>
    <row r="81" spans="1:21" ht="21.75" customHeight="1" x14ac:dyDescent="0.2">
      <c r="A81" s="6" t="s">
        <v>861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/>
      <c r="U81" s="42">
        <v>79646516594</v>
      </c>
    </row>
    <row r="82" spans="1:21" ht="21.75" customHeight="1" x14ac:dyDescent="0.2">
      <c r="A82" s="6" t="s">
        <v>592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/>
      <c r="U82" s="42">
        <v>7351416252</v>
      </c>
    </row>
    <row r="83" spans="1:21" ht="21.75" customHeight="1" x14ac:dyDescent="0.2">
      <c r="A83" s="6" t="s">
        <v>529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/>
      <c r="U83" s="42">
        <v>10525444917</v>
      </c>
    </row>
    <row r="84" spans="1:21" ht="21.75" customHeight="1" x14ac:dyDescent="0.2">
      <c r="A84" s="6" t="s">
        <v>862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/>
      <c r="U84" s="42">
        <v>367366481</v>
      </c>
    </row>
    <row r="85" spans="1:21" ht="21.75" customHeight="1" x14ac:dyDescent="0.2">
      <c r="A85" s="6" t="s">
        <v>530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/>
      <c r="U85" s="42">
        <v>14790584126</v>
      </c>
    </row>
    <row r="86" spans="1:21" ht="21.75" customHeight="1" x14ac:dyDescent="0.2">
      <c r="A86" s="6" t="s">
        <v>531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/>
      <c r="U86" s="42">
        <v>407106338</v>
      </c>
    </row>
    <row r="87" spans="1:21" ht="21.75" customHeight="1" x14ac:dyDescent="0.2">
      <c r="A87" s="6" t="s">
        <v>863</v>
      </c>
      <c r="C87" s="42">
        <v>0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/>
      <c r="U87" s="42">
        <v>-679367825</v>
      </c>
    </row>
    <row r="88" spans="1:21" ht="21.75" customHeight="1" x14ac:dyDescent="0.2">
      <c r="A88" s="6" t="s">
        <v>864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/>
      <c r="U88" s="42">
        <v>-618411160</v>
      </c>
    </row>
    <row r="89" spans="1:21" ht="21.75" customHeight="1" x14ac:dyDescent="0.2">
      <c r="A89" s="6" t="s">
        <v>532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/>
      <c r="U89" s="42">
        <v>-4814840171</v>
      </c>
    </row>
    <row r="90" spans="1:21" ht="21.75" customHeight="1" x14ac:dyDescent="0.2">
      <c r="A90" s="6" t="s">
        <v>533</v>
      </c>
      <c r="C90" s="42">
        <v>0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/>
      <c r="U90" s="42">
        <v>137308000</v>
      </c>
    </row>
    <row r="91" spans="1:21" ht="21.75" customHeight="1" x14ac:dyDescent="0.2">
      <c r="A91" s="6" t="s">
        <v>534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/>
      <c r="U91" s="42">
        <v>-1557318896</v>
      </c>
    </row>
    <row r="92" spans="1:21" ht="21.75" customHeight="1" x14ac:dyDescent="0.2">
      <c r="A92" s="6" t="s">
        <v>535</v>
      </c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/>
      <c r="U92" s="42">
        <v>2011763246</v>
      </c>
    </row>
    <row r="93" spans="1:21" ht="21.75" customHeight="1" x14ac:dyDescent="0.2">
      <c r="A93" s="6" t="s">
        <v>536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/>
      <c r="U93" s="42">
        <v>55985580</v>
      </c>
    </row>
    <row r="94" spans="1:21" ht="21.75" customHeight="1" x14ac:dyDescent="0.2">
      <c r="A94" s="6" t="s">
        <v>537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/>
      <c r="U94" s="42">
        <v>499872</v>
      </c>
    </row>
    <row r="95" spans="1:21" ht="21.75" customHeight="1" x14ac:dyDescent="0.2">
      <c r="A95" s="6" t="s">
        <v>865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/>
      <c r="U95" s="42">
        <v>9464726407</v>
      </c>
    </row>
    <row r="96" spans="1:21" ht="21.75" customHeight="1" x14ac:dyDescent="0.2">
      <c r="A96" s="6" t="s">
        <v>538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/>
      <c r="U96" s="42">
        <v>-7490688734</v>
      </c>
    </row>
    <row r="97" spans="1:24" ht="21.75" customHeight="1" x14ac:dyDescent="0.2">
      <c r="A97" s="6" t="s">
        <v>539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/>
      <c r="U97" s="42">
        <v>16539301468</v>
      </c>
    </row>
    <row r="98" spans="1:24" ht="21.75" customHeight="1" x14ac:dyDescent="0.2">
      <c r="A98" s="6" t="s">
        <v>540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/>
      <c r="U98" s="42">
        <v>5355597613</v>
      </c>
    </row>
    <row r="99" spans="1:24" ht="21.75" customHeight="1" x14ac:dyDescent="0.2">
      <c r="A99" s="6" t="s">
        <v>866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/>
      <c r="U99" s="42">
        <v>-172827076</v>
      </c>
    </row>
    <row r="100" spans="1:24" ht="21.75" customHeight="1" x14ac:dyDescent="0.2">
      <c r="A100" s="6" t="s">
        <v>541</v>
      </c>
      <c r="C100" s="42">
        <v>0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/>
      <c r="U100" s="42">
        <v>-9453370113</v>
      </c>
    </row>
    <row r="101" spans="1:24" ht="21.75" customHeight="1" x14ac:dyDescent="0.2">
      <c r="A101" s="6" t="s">
        <v>542</v>
      </c>
      <c r="C101" s="42">
        <v>0</v>
      </c>
      <c r="D101" s="42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42">
        <v>0</v>
      </c>
      <c r="T101" s="42"/>
      <c r="U101" s="42">
        <v>-4853260249</v>
      </c>
    </row>
    <row r="102" spans="1:24" ht="21.75" customHeight="1" x14ac:dyDescent="0.2">
      <c r="A102" s="6" t="s">
        <v>867</v>
      </c>
      <c r="C102" s="42">
        <v>0</v>
      </c>
      <c r="D102" s="42">
        <v>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/>
      <c r="U102" s="42">
        <v>-1148802715</v>
      </c>
      <c r="W102" s="35"/>
      <c r="X102" s="35"/>
    </row>
    <row r="103" spans="1:24" ht="21.75" customHeight="1" x14ac:dyDescent="0.2">
      <c r="A103" s="6" t="s">
        <v>543</v>
      </c>
      <c r="C103" s="42">
        <v>0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/>
      <c r="U103" s="42">
        <v>-10959068614</v>
      </c>
      <c r="W103" s="35"/>
      <c r="X103" s="35"/>
    </row>
    <row r="104" spans="1:24" ht="21.75" customHeight="1" x14ac:dyDescent="0.2">
      <c r="A104" s="6" t="s">
        <v>544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/>
      <c r="U104" s="42">
        <v>1329754370</v>
      </c>
      <c r="X104" s="35"/>
    </row>
    <row r="105" spans="1:24" ht="21.75" customHeight="1" x14ac:dyDescent="0.2">
      <c r="A105" s="6" t="s">
        <v>545</v>
      </c>
      <c r="C105" s="42">
        <v>0</v>
      </c>
      <c r="D105" s="42">
        <v>0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/>
      <c r="U105" s="42">
        <v>-4458759314</v>
      </c>
    </row>
    <row r="106" spans="1:24" ht="21.75" customHeight="1" x14ac:dyDescent="0.2">
      <c r="A106" s="6" t="s">
        <v>546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/>
      <c r="U106" s="42">
        <v>49016471</v>
      </c>
    </row>
    <row r="107" spans="1:24" ht="21.75" customHeight="1" x14ac:dyDescent="0.2">
      <c r="A107" s="6" t="s">
        <v>547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/>
      <c r="U107" s="42">
        <v>602258</v>
      </c>
    </row>
    <row r="108" spans="1:24" ht="21.75" customHeight="1" x14ac:dyDescent="0.2">
      <c r="A108" s="6" t="s">
        <v>868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/>
      <c r="U108" s="42">
        <v>-262165315</v>
      </c>
    </row>
    <row r="109" spans="1:24" ht="21.75" customHeight="1" x14ac:dyDescent="0.2">
      <c r="A109" s="6" t="s">
        <v>869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42"/>
      <c r="U109" s="42">
        <v>920116954</v>
      </c>
    </row>
    <row r="110" spans="1:24" ht="21.75" customHeight="1" x14ac:dyDescent="0.2">
      <c r="A110" s="6" t="s">
        <v>870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/>
      <c r="U110" s="42">
        <v>149614</v>
      </c>
    </row>
    <row r="111" spans="1:24" ht="21.75" customHeight="1" x14ac:dyDescent="0.2">
      <c r="A111" s="6" t="s">
        <v>548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/>
      <c r="U111" s="42">
        <v>167799949</v>
      </c>
    </row>
    <row r="112" spans="1:24" ht="21.75" customHeight="1" x14ac:dyDescent="0.2">
      <c r="A112" s="6" t="s">
        <v>549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/>
      <c r="U112" s="42">
        <v>-4997862384</v>
      </c>
    </row>
    <row r="113" spans="1:24" ht="21.75" customHeight="1" x14ac:dyDescent="0.2">
      <c r="A113" s="6" t="s">
        <v>871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/>
      <c r="U113" s="42">
        <v>1961552705</v>
      </c>
    </row>
    <row r="114" spans="1:24" ht="21.75" customHeight="1" x14ac:dyDescent="0.2">
      <c r="A114" s="6" t="s">
        <v>550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/>
      <c r="U114" s="42">
        <v>-1012923697</v>
      </c>
    </row>
    <row r="115" spans="1:24" ht="21.75" customHeight="1" x14ac:dyDescent="0.2">
      <c r="A115" s="6" t="s">
        <v>872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/>
      <c r="U115" s="42">
        <v>6140473973</v>
      </c>
    </row>
    <row r="116" spans="1:24" ht="21.75" customHeight="1" x14ac:dyDescent="0.2">
      <c r="A116" s="6" t="s">
        <v>873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/>
      <c r="U116" s="42">
        <v>11881528</v>
      </c>
    </row>
    <row r="117" spans="1:24" ht="21.75" customHeight="1" x14ac:dyDescent="0.2">
      <c r="A117" s="6" t="s">
        <v>874</v>
      </c>
      <c r="C117" s="42">
        <v>0</v>
      </c>
      <c r="D117" s="42">
        <v>0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0</v>
      </c>
      <c r="S117" s="42">
        <v>0</v>
      </c>
      <c r="T117" s="42"/>
      <c r="U117" s="42">
        <v>239838348</v>
      </c>
    </row>
    <row r="118" spans="1:24" ht="21.75" customHeight="1" x14ac:dyDescent="0.2">
      <c r="A118" s="6" t="s">
        <v>551</v>
      </c>
      <c r="C118" s="42">
        <v>0</v>
      </c>
      <c r="D118" s="42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0</v>
      </c>
      <c r="R118" s="42">
        <v>0</v>
      </c>
      <c r="S118" s="42">
        <v>0</v>
      </c>
      <c r="T118" s="42"/>
      <c r="U118" s="42">
        <v>-4270570172</v>
      </c>
    </row>
    <row r="119" spans="1:24" ht="21.75" customHeight="1" x14ac:dyDescent="0.2">
      <c r="A119" s="6" t="s">
        <v>552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0</v>
      </c>
      <c r="T119" s="42"/>
      <c r="U119" s="42">
        <v>-157032977</v>
      </c>
    </row>
    <row r="120" spans="1:24" ht="21.75" customHeight="1" x14ac:dyDescent="0.2">
      <c r="A120" s="6" t="s">
        <v>553</v>
      </c>
      <c r="C120" s="42">
        <v>0</v>
      </c>
      <c r="D120" s="42">
        <v>0</v>
      </c>
      <c r="E120" s="42">
        <v>0</v>
      </c>
      <c r="F120" s="42">
        <v>0</v>
      </c>
      <c r="G120" s="42">
        <v>0</v>
      </c>
      <c r="H120" s="42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42">
        <v>0</v>
      </c>
      <c r="P120" s="42">
        <v>0</v>
      </c>
      <c r="Q120" s="42">
        <v>0</v>
      </c>
      <c r="R120" s="42">
        <v>0</v>
      </c>
      <c r="S120" s="42">
        <v>0</v>
      </c>
      <c r="T120" s="42"/>
      <c r="U120" s="42">
        <v>-7841980</v>
      </c>
    </row>
    <row r="121" spans="1:24" ht="21.75" customHeight="1" x14ac:dyDescent="0.2">
      <c r="A121" s="6" t="s">
        <v>554</v>
      </c>
      <c r="C121" s="42">
        <v>0</v>
      </c>
      <c r="D121" s="42">
        <v>0</v>
      </c>
      <c r="E121" s="42">
        <v>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/>
      <c r="U121" s="42">
        <v>-1824855334</v>
      </c>
    </row>
    <row r="122" spans="1:24" ht="21.75" customHeight="1" x14ac:dyDescent="0.2">
      <c r="A122" s="6" t="s">
        <v>555</v>
      </c>
      <c r="C122" s="42">
        <v>0</v>
      </c>
      <c r="D122" s="42">
        <v>0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0</v>
      </c>
      <c r="T122" s="42"/>
      <c r="U122" s="42">
        <v>842780072</v>
      </c>
    </row>
    <row r="123" spans="1:24" ht="21.75" customHeight="1" x14ac:dyDescent="0.2">
      <c r="A123" s="6" t="s">
        <v>556</v>
      </c>
      <c r="C123" s="42">
        <v>0</v>
      </c>
      <c r="D123" s="42">
        <v>0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/>
      <c r="U123" s="42">
        <v>2108510724</v>
      </c>
    </row>
    <row r="124" spans="1:24" ht="21.75" customHeight="1" x14ac:dyDescent="0.2">
      <c r="A124" s="6" t="s">
        <v>557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42"/>
      <c r="U124" s="42">
        <v>3283994</v>
      </c>
    </row>
    <row r="125" spans="1:24" ht="21.75" customHeight="1" x14ac:dyDescent="0.2">
      <c r="A125" s="6" t="s">
        <v>558</v>
      </c>
      <c r="C125" s="42">
        <v>0</v>
      </c>
      <c r="D125" s="42">
        <v>0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42"/>
      <c r="U125" s="42">
        <v>1924474448</v>
      </c>
      <c r="W125">
        <v>-1588903108</v>
      </c>
      <c r="X125" s="35">
        <v>1924474448</v>
      </c>
    </row>
    <row r="126" spans="1:24" ht="21.75" customHeight="1" x14ac:dyDescent="0.2">
      <c r="A126" s="6" t="s">
        <v>559</v>
      </c>
      <c r="C126" s="42">
        <v>0</v>
      </c>
      <c r="D126" s="42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/>
      <c r="U126" s="42">
        <v>336682098</v>
      </c>
    </row>
    <row r="127" spans="1:24" ht="21.75" customHeight="1" x14ac:dyDescent="0.2">
      <c r="A127" s="6" t="s">
        <v>560</v>
      </c>
      <c r="C127" s="42">
        <v>0</v>
      </c>
      <c r="D127" s="42">
        <v>0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42">
        <v>0</v>
      </c>
      <c r="R127" s="42">
        <v>0</v>
      </c>
      <c r="S127" s="42">
        <v>0</v>
      </c>
      <c r="T127" s="42"/>
      <c r="U127" s="42">
        <v>566998236</v>
      </c>
    </row>
    <row r="128" spans="1:24" ht="21.75" customHeight="1" x14ac:dyDescent="0.2">
      <c r="A128" s="6" t="s">
        <v>561</v>
      </c>
      <c r="C128" s="42">
        <v>0</v>
      </c>
      <c r="D128" s="42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0</v>
      </c>
      <c r="Q128" s="42">
        <v>0</v>
      </c>
      <c r="R128" s="42">
        <v>0</v>
      </c>
      <c r="S128" s="42">
        <v>0</v>
      </c>
      <c r="T128" s="42"/>
      <c r="U128" s="42">
        <v>-405388239</v>
      </c>
    </row>
    <row r="129" spans="1:21" ht="21.75" customHeight="1" x14ac:dyDescent="0.2">
      <c r="A129" s="6" t="s">
        <v>562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/>
      <c r="U129" s="42">
        <v>-3049291370</v>
      </c>
    </row>
    <row r="130" spans="1:21" ht="21.75" customHeight="1" x14ac:dyDescent="0.2">
      <c r="A130" s="6" t="s">
        <v>563</v>
      </c>
      <c r="C130" s="42">
        <v>0</v>
      </c>
      <c r="D130" s="42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0</v>
      </c>
      <c r="T130" s="42"/>
      <c r="U130" s="42">
        <v>-5461638010</v>
      </c>
    </row>
    <row r="131" spans="1:21" ht="21.75" customHeight="1" x14ac:dyDescent="0.2">
      <c r="A131" s="6" t="s">
        <v>564</v>
      </c>
      <c r="C131" s="42">
        <v>0</v>
      </c>
      <c r="D131" s="42">
        <v>0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0</v>
      </c>
      <c r="P131" s="42">
        <v>0</v>
      </c>
      <c r="Q131" s="42">
        <v>0</v>
      </c>
      <c r="R131" s="42">
        <v>0</v>
      </c>
      <c r="S131" s="42">
        <v>0</v>
      </c>
      <c r="T131" s="42"/>
      <c r="U131" s="42">
        <v>290587099</v>
      </c>
    </row>
    <row r="132" spans="1:21" ht="21.75" customHeight="1" x14ac:dyDescent="0.2">
      <c r="A132" s="6" t="s">
        <v>565</v>
      </c>
      <c r="C132" s="42">
        <v>0</v>
      </c>
      <c r="D132" s="42">
        <v>0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  <c r="O132" s="42">
        <v>0</v>
      </c>
      <c r="P132" s="42">
        <v>0</v>
      </c>
      <c r="Q132" s="42">
        <v>0</v>
      </c>
      <c r="R132" s="42">
        <v>0</v>
      </c>
      <c r="S132" s="42">
        <v>0</v>
      </c>
      <c r="T132" s="42"/>
      <c r="U132" s="42">
        <v>115301162</v>
      </c>
    </row>
    <row r="133" spans="1:21" ht="21.75" customHeight="1" x14ac:dyDescent="0.2">
      <c r="A133" s="6" t="s">
        <v>566</v>
      </c>
      <c r="C133" s="42">
        <v>0</v>
      </c>
      <c r="D133" s="42">
        <v>0</v>
      </c>
      <c r="E133" s="42">
        <v>0</v>
      </c>
      <c r="F133" s="42">
        <v>0</v>
      </c>
      <c r="G133" s="42">
        <v>0</v>
      </c>
      <c r="H133" s="42">
        <v>0</v>
      </c>
      <c r="I133" s="42">
        <v>0</v>
      </c>
      <c r="J133" s="42">
        <v>0</v>
      </c>
      <c r="K133" s="42">
        <v>0</v>
      </c>
      <c r="L133" s="42">
        <v>0</v>
      </c>
      <c r="M133" s="42">
        <v>0</v>
      </c>
      <c r="N133" s="42">
        <v>0</v>
      </c>
      <c r="O133" s="42">
        <v>0</v>
      </c>
      <c r="P133" s="42">
        <v>0</v>
      </c>
      <c r="Q133" s="42">
        <v>0</v>
      </c>
      <c r="R133" s="42">
        <v>0</v>
      </c>
      <c r="S133" s="42">
        <v>0</v>
      </c>
      <c r="T133" s="42"/>
      <c r="U133" s="42">
        <v>1277432388</v>
      </c>
    </row>
    <row r="134" spans="1:21" ht="21.75" customHeight="1" x14ac:dyDescent="0.2">
      <c r="A134" s="6" t="s">
        <v>567</v>
      </c>
      <c r="C134" s="42">
        <v>0</v>
      </c>
      <c r="D134" s="42">
        <v>0</v>
      </c>
      <c r="E134" s="42">
        <v>0</v>
      </c>
      <c r="F134" s="42">
        <v>0</v>
      </c>
      <c r="G134" s="42">
        <v>0</v>
      </c>
      <c r="H134" s="42">
        <v>0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42">
        <v>0</v>
      </c>
      <c r="R134" s="42">
        <v>0</v>
      </c>
      <c r="S134" s="42">
        <v>0</v>
      </c>
      <c r="T134" s="42"/>
      <c r="U134" s="42">
        <v>87582040</v>
      </c>
    </row>
    <row r="135" spans="1:21" ht="21.75" customHeight="1" x14ac:dyDescent="0.2">
      <c r="A135" s="6" t="s">
        <v>568</v>
      </c>
      <c r="C135" s="42">
        <v>0</v>
      </c>
      <c r="D135" s="42">
        <v>0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/>
      <c r="U135" s="42">
        <v>98343054</v>
      </c>
    </row>
    <row r="136" spans="1:21" ht="21.75" customHeight="1" x14ac:dyDescent="0.2">
      <c r="A136" s="6" t="s">
        <v>569</v>
      </c>
      <c r="C136" s="42">
        <v>0</v>
      </c>
      <c r="D136" s="42">
        <v>0</v>
      </c>
      <c r="E136" s="42">
        <v>0</v>
      </c>
      <c r="F136" s="42">
        <v>0</v>
      </c>
      <c r="G136" s="42">
        <v>0</v>
      </c>
      <c r="H136" s="42">
        <v>0</v>
      </c>
      <c r="I136" s="42">
        <v>0</v>
      </c>
      <c r="J136" s="42">
        <v>0</v>
      </c>
      <c r="K136" s="42">
        <v>0</v>
      </c>
      <c r="L136" s="42">
        <v>0</v>
      </c>
      <c r="M136" s="42">
        <v>0</v>
      </c>
      <c r="N136" s="42">
        <v>0</v>
      </c>
      <c r="O136" s="42">
        <v>0</v>
      </c>
      <c r="P136" s="42">
        <v>0</v>
      </c>
      <c r="Q136" s="42">
        <v>0</v>
      </c>
      <c r="R136" s="42">
        <v>0</v>
      </c>
      <c r="S136" s="42">
        <v>0</v>
      </c>
      <c r="T136" s="42"/>
      <c r="U136" s="42">
        <v>3919982</v>
      </c>
    </row>
    <row r="137" spans="1:21" ht="21.75" customHeight="1" x14ac:dyDescent="0.2">
      <c r="A137" s="6" t="s">
        <v>570</v>
      </c>
      <c r="C137" s="42">
        <v>0</v>
      </c>
      <c r="D137" s="42">
        <v>0</v>
      </c>
      <c r="E137" s="42">
        <v>0</v>
      </c>
      <c r="F137" s="42">
        <v>0</v>
      </c>
      <c r="G137" s="42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/>
      <c r="U137" s="42">
        <v>80737215</v>
      </c>
    </row>
    <row r="138" spans="1:21" ht="21.75" customHeight="1" x14ac:dyDescent="0.2">
      <c r="A138" s="6" t="s">
        <v>571</v>
      </c>
      <c r="C138" s="42">
        <v>0</v>
      </c>
      <c r="D138" s="42">
        <v>0</v>
      </c>
      <c r="E138" s="42">
        <v>0</v>
      </c>
      <c r="F138" s="42">
        <v>0</v>
      </c>
      <c r="G138" s="42">
        <v>0</v>
      </c>
      <c r="H138" s="42"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/>
      <c r="U138" s="42">
        <v>1477027408</v>
      </c>
    </row>
    <row r="139" spans="1:21" ht="21.75" customHeight="1" x14ac:dyDescent="0.2">
      <c r="A139" s="6" t="s">
        <v>572</v>
      </c>
      <c r="C139" s="42">
        <v>0</v>
      </c>
      <c r="D139" s="42">
        <v>0</v>
      </c>
      <c r="E139" s="42">
        <v>0</v>
      </c>
      <c r="F139" s="42">
        <v>0</v>
      </c>
      <c r="G139" s="42">
        <v>0</v>
      </c>
      <c r="H139" s="42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/>
      <c r="U139" s="42">
        <v>517518000</v>
      </c>
    </row>
    <row r="140" spans="1:21" ht="21.75" customHeight="1" x14ac:dyDescent="0.2">
      <c r="A140" s="6" t="s">
        <v>875</v>
      </c>
      <c r="C140" s="42">
        <v>0</v>
      </c>
      <c r="D140" s="42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/>
      <c r="U140" s="42">
        <v>14999717</v>
      </c>
    </row>
    <row r="141" spans="1:21" ht="21.75" customHeight="1" x14ac:dyDescent="0.2">
      <c r="A141" s="6" t="s">
        <v>573</v>
      </c>
      <c r="C141" s="42">
        <v>0</v>
      </c>
      <c r="D141" s="42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0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/>
      <c r="U141" s="42">
        <v>9745918</v>
      </c>
    </row>
    <row r="142" spans="1:21" ht="21.75" customHeight="1" x14ac:dyDescent="0.2">
      <c r="A142" s="6" t="s">
        <v>574</v>
      </c>
      <c r="C142" s="42">
        <v>0</v>
      </c>
      <c r="D142" s="42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/>
      <c r="U142" s="42">
        <v>30928449</v>
      </c>
    </row>
    <row r="143" spans="1:21" ht="21.75" customHeight="1" x14ac:dyDescent="0.2">
      <c r="A143" s="6" t="s">
        <v>575</v>
      </c>
      <c r="C143" s="42">
        <v>0</v>
      </c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/>
      <c r="U143" s="42">
        <v>96876</v>
      </c>
    </row>
    <row r="144" spans="1:21" ht="21.75" customHeight="1" x14ac:dyDescent="0.2">
      <c r="A144" s="6" t="s">
        <v>576</v>
      </c>
      <c r="C144" s="42">
        <v>0</v>
      </c>
      <c r="D144" s="42">
        <v>0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/>
      <c r="U144" s="42">
        <v>7825220</v>
      </c>
    </row>
    <row r="145" spans="1:21" ht="21.75" customHeight="1" x14ac:dyDescent="0.2">
      <c r="A145" s="6" t="s">
        <v>876</v>
      </c>
      <c r="C145" s="42">
        <v>0</v>
      </c>
      <c r="D145" s="42">
        <v>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42"/>
      <c r="U145" s="42">
        <v>10526066</v>
      </c>
    </row>
    <row r="146" spans="1:21" ht="21.75" customHeight="1" x14ac:dyDescent="0.2">
      <c r="A146" s="6" t="s">
        <v>577</v>
      </c>
      <c r="C146" s="42">
        <v>0</v>
      </c>
      <c r="D146" s="42">
        <v>0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  <c r="N146" s="42">
        <v>0</v>
      </c>
      <c r="O146" s="42">
        <v>0</v>
      </c>
      <c r="P146" s="42">
        <v>0</v>
      </c>
      <c r="Q146" s="42">
        <v>0</v>
      </c>
      <c r="R146" s="42">
        <v>0</v>
      </c>
      <c r="S146" s="42">
        <v>0</v>
      </c>
      <c r="T146" s="42"/>
      <c r="U146" s="42">
        <v>2298409</v>
      </c>
    </row>
    <row r="147" spans="1:21" ht="21.75" customHeight="1" x14ac:dyDescent="0.2">
      <c r="A147" s="6" t="s">
        <v>877</v>
      </c>
      <c r="C147" s="42">
        <v>0</v>
      </c>
      <c r="D147" s="42">
        <v>0</v>
      </c>
      <c r="E147" s="42">
        <v>0</v>
      </c>
      <c r="F147" s="42">
        <v>0</v>
      </c>
      <c r="G147" s="42">
        <v>0</v>
      </c>
      <c r="H147" s="42">
        <v>0</v>
      </c>
      <c r="I147" s="42">
        <v>0</v>
      </c>
      <c r="J147" s="42">
        <v>0</v>
      </c>
      <c r="K147" s="42">
        <v>0</v>
      </c>
      <c r="L147" s="42">
        <v>0</v>
      </c>
      <c r="M147" s="42">
        <v>0</v>
      </c>
      <c r="N147" s="42">
        <v>0</v>
      </c>
      <c r="O147" s="42">
        <v>0</v>
      </c>
      <c r="P147" s="42">
        <v>0</v>
      </c>
      <c r="Q147" s="42">
        <v>0</v>
      </c>
      <c r="R147" s="42">
        <v>0</v>
      </c>
      <c r="S147" s="42">
        <v>0</v>
      </c>
      <c r="T147" s="42"/>
      <c r="U147" s="42">
        <v>5055569599</v>
      </c>
    </row>
    <row r="148" spans="1:21" ht="21.75" customHeight="1" x14ac:dyDescent="0.2">
      <c r="A148" s="6" t="s">
        <v>578</v>
      </c>
      <c r="C148" s="42">
        <v>0</v>
      </c>
      <c r="D148" s="42">
        <v>0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  <c r="N148" s="42">
        <v>0</v>
      </c>
      <c r="O148" s="42">
        <v>0</v>
      </c>
      <c r="P148" s="42">
        <v>0</v>
      </c>
      <c r="Q148" s="42">
        <v>0</v>
      </c>
      <c r="R148" s="42">
        <v>0</v>
      </c>
      <c r="S148" s="42">
        <v>0</v>
      </c>
      <c r="T148" s="42"/>
      <c r="U148" s="42">
        <v>61544149</v>
      </c>
    </row>
    <row r="149" spans="1:21" ht="21.75" customHeight="1" x14ac:dyDescent="0.2">
      <c r="A149" s="6" t="s">
        <v>579</v>
      </c>
      <c r="C149" s="42">
        <v>0</v>
      </c>
      <c r="D149" s="42">
        <v>0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0</v>
      </c>
      <c r="R149" s="42">
        <v>0</v>
      </c>
      <c r="S149" s="42">
        <v>0</v>
      </c>
      <c r="T149" s="42"/>
      <c r="U149" s="42">
        <v>980748</v>
      </c>
    </row>
    <row r="150" spans="1:21" ht="21.75" customHeight="1" x14ac:dyDescent="0.2">
      <c r="A150" s="6" t="s">
        <v>580</v>
      </c>
      <c r="C150" s="42">
        <v>0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/>
      <c r="U150" s="42">
        <v>36536756</v>
      </c>
    </row>
    <row r="151" spans="1:21" ht="21.75" customHeight="1" x14ac:dyDescent="0.2">
      <c r="A151" s="6" t="s">
        <v>581</v>
      </c>
      <c r="C151" s="42">
        <v>0</v>
      </c>
      <c r="D151" s="42">
        <v>0</v>
      </c>
      <c r="E151" s="42">
        <v>0</v>
      </c>
      <c r="F151" s="42">
        <v>0</v>
      </c>
      <c r="G151" s="42">
        <v>0</v>
      </c>
      <c r="H151" s="42">
        <v>0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42">
        <v>0</v>
      </c>
      <c r="R151" s="42">
        <v>0</v>
      </c>
      <c r="S151" s="42">
        <v>0</v>
      </c>
      <c r="T151" s="42"/>
      <c r="U151" s="42">
        <v>534819068</v>
      </c>
    </row>
    <row r="152" spans="1:21" ht="21.75" customHeight="1" x14ac:dyDescent="0.2">
      <c r="A152" s="6" t="s">
        <v>582</v>
      </c>
      <c r="C152" s="42">
        <v>0</v>
      </c>
      <c r="D152" s="42">
        <v>0</v>
      </c>
      <c r="E152" s="42">
        <v>0</v>
      </c>
      <c r="F152" s="42">
        <v>0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/>
      <c r="U152" s="42">
        <v>49820000</v>
      </c>
    </row>
    <row r="153" spans="1:21" ht="21.75" customHeight="1" x14ac:dyDescent="0.2">
      <c r="A153" s="6" t="s">
        <v>583</v>
      </c>
      <c r="C153" s="42">
        <v>0</v>
      </c>
      <c r="D153" s="42">
        <v>0</v>
      </c>
      <c r="E153" s="42">
        <v>0</v>
      </c>
      <c r="F153" s="42">
        <v>0</v>
      </c>
      <c r="G153" s="42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0</v>
      </c>
      <c r="O153" s="42">
        <v>0</v>
      </c>
      <c r="P153" s="42">
        <v>0</v>
      </c>
      <c r="Q153" s="42">
        <v>0</v>
      </c>
      <c r="R153" s="42">
        <v>0</v>
      </c>
      <c r="S153" s="42">
        <v>0</v>
      </c>
      <c r="T153" s="42"/>
      <c r="U153" s="42">
        <v>-24176586</v>
      </c>
    </row>
    <row r="154" spans="1:21" ht="21.75" customHeight="1" x14ac:dyDescent="0.2">
      <c r="A154" s="6" t="s">
        <v>584</v>
      </c>
      <c r="C154" s="42">
        <v>0</v>
      </c>
      <c r="D154" s="42">
        <v>0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0</v>
      </c>
      <c r="K154" s="42">
        <v>0</v>
      </c>
      <c r="L154" s="42">
        <v>0</v>
      </c>
      <c r="M154" s="42">
        <v>0</v>
      </c>
      <c r="N154" s="42">
        <v>0</v>
      </c>
      <c r="O154" s="42">
        <v>0</v>
      </c>
      <c r="P154" s="42">
        <v>0</v>
      </c>
      <c r="Q154" s="42">
        <v>0</v>
      </c>
      <c r="R154" s="42">
        <v>0</v>
      </c>
      <c r="S154" s="42">
        <v>0</v>
      </c>
      <c r="T154" s="42"/>
      <c r="U154" s="42">
        <v>-274261533</v>
      </c>
    </row>
    <row r="155" spans="1:21" ht="21.75" customHeight="1" x14ac:dyDescent="0.2">
      <c r="A155" s="6" t="s">
        <v>585</v>
      </c>
      <c r="C155" s="42">
        <v>0</v>
      </c>
      <c r="D155" s="42">
        <v>0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/>
      <c r="U155" s="42">
        <v>-34543016566</v>
      </c>
    </row>
    <row r="156" spans="1:21" ht="21.75" customHeight="1" x14ac:dyDescent="0.2">
      <c r="A156" s="6" t="s">
        <v>586</v>
      </c>
      <c r="C156" s="42">
        <v>0</v>
      </c>
      <c r="D156" s="42">
        <v>0</v>
      </c>
      <c r="E156" s="42">
        <v>0</v>
      </c>
      <c r="F156" s="42">
        <v>0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42">
        <v>0</v>
      </c>
      <c r="T156" s="42"/>
      <c r="U156" s="42">
        <v>-10386860177</v>
      </c>
    </row>
    <row r="157" spans="1:21" ht="21.75" customHeight="1" x14ac:dyDescent="0.2">
      <c r="A157" s="6" t="s">
        <v>587</v>
      </c>
      <c r="C157" s="42">
        <v>0</v>
      </c>
      <c r="D157" s="42">
        <v>0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/>
      <c r="U157" s="42">
        <v>-10349584530</v>
      </c>
    </row>
    <row r="158" spans="1:21" ht="21.75" customHeight="1" x14ac:dyDescent="0.2">
      <c r="A158" s="6" t="s">
        <v>588</v>
      </c>
      <c r="C158" s="42">
        <v>0</v>
      </c>
      <c r="D158" s="42">
        <v>0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/>
      <c r="U158" s="42">
        <v>5723124140</v>
      </c>
    </row>
    <row r="159" spans="1:21" ht="21.75" customHeight="1" x14ac:dyDescent="0.2">
      <c r="A159" s="6" t="s">
        <v>589</v>
      </c>
      <c r="C159" s="42">
        <v>0</v>
      </c>
      <c r="D159" s="42">
        <v>0</v>
      </c>
      <c r="E159" s="42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  <c r="O159" s="42">
        <v>0</v>
      </c>
      <c r="P159" s="42">
        <v>0</v>
      </c>
      <c r="Q159" s="42">
        <v>0</v>
      </c>
      <c r="R159" s="42">
        <v>0</v>
      </c>
      <c r="S159" s="42">
        <v>0</v>
      </c>
      <c r="T159" s="42"/>
      <c r="U159" s="42">
        <v>4431037185</v>
      </c>
    </row>
    <row r="160" spans="1:21" ht="21.75" customHeight="1" x14ac:dyDescent="0.2">
      <c r="A160" s="6" t="s">
        <v>590</v>
      </c>
      <c r="C160" s="42">
        <v>0</v>
      </c>
      <c r="D160" s="42">
        <v>0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/>
      <c r="U160" s="42">
        <v>16655179998</v>
      </c>
    </row>
    <row r="161" spans="1:21" ht="21.75" customHeight="1" x14ac:dyDescent="0.2">
      <c r="A161" s="6" t="s">
        <v>399</v>
      </c>
      <c r="C161" s="42">
        <v>0</v>
      </c>
      <c r="D161" s="42">
        <v>0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>
        <v>0</v>
      </c>
      <c r="O161" s="42">
        <v>0</v>
      </c>
      <c r="P161" s="42">
        <v>0</v>
      </c>
      <c r="Q161" s="42">
        <v>0</v>
      </c>
      <c r="R161" s="42">
        <v>0</v>
      </c>
      <c r="S161" s="42">
        <v>0</v>
      </c>
      <c r="T161" s="42"/>
      <c r="U161" s="42">
        <v>-1298681153</v>
      </c>
    </row>
    <row r="162" spans="1:21" ht="21.75" customHeight="1" x14ac:dyDescent="0.2">
      <c r="A162" s="6" t="s">
        <v>593</v>
      </c>
      <c r="C162" s="42">
        <v>0</v>
      </c>
      <c r="D162" s="42">
        <v>0</v>
      </c>
      <c r="E162" s="42">
        <v>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/>
      <c r="U162" s="42">
        <v>-2198857477</v>
      </c>
    </row>
    <row r="163" spans="1:21" ht="21.75" customHeight="1" x14ac:dyDescent="0.2">
      <c r="A163" s="6" t="s">
        <v>594</v>
      </c>
      <c r="C163" s="42">
        <v>0</v>
      </c>
      <c r="D163" s="42">
        <v>0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0</v>
      </c>
      <c r="T163" s="42"/>
      <c r="U163" s="42">
        <v>-281693605</v>
      </c>
    </row>
    <row r="164" spans="1:21" ht="21.75" customHeight="1" x14ac:dyDescent="0.2">
      <c r="A164" s="6" t="s">
        <v>400</v>
      </c>
      <c r="C164" s="42">
        <v>0</v>
      </c>
      <c r="D164" s="42">
        <v>0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/>
      <c r="U164" s="42">
        <v>-77848981</v>
      </c>
    </row>
    <row r="165" spans="1:21" ht="21.75" customHeight="1" x14ac:dyDescent="0.2">
      <c r="A165" s="6" t="s">
        <v>595</v>
      </c>
      <c r="C165" s="42">
        <v>0</v>
      </c>
      <c r="D165" s="42">
        <v>0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  <c r="N165" s="42">
        <v>0</v>
      </c>
      <c r="O165" s="42">
        <v>0</v>
      </c>
      <c r="P165" s="42">
        <v>0</v>
      </c>
      <c r="Q165" s="42">
        <v>0</v>
      </c>
      <c r="R165" s="42">
        <v>0</v>
      </c>
      <c r="S165" s="42">
        <v>0</v>
      </c>
      <c r="T165" s="42"/>
      <c r="U165" s="42">
        <v>6674386</v>
      </c>
    </row>
    <row r="166" spans="1:21" ht="21.75" customHeight="1" x14ac:dyDescent="0.2">
      <c r="A166" s="6" t="s">
        <v>596</v>
      </c>
      <c r="C166" s="42">
        <v>0</v>
      </c>
      <c r="D166" s="42">
        <v>0</v>
      </c>
      <c r="E166" s="42">
        <v>0</v>
      </c>
      <c r="F166" s="42">
        <v>0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/>
      <c r="U166" s="42">
        <v>138482382</v>
      </c>
    </row>
    <row r="167" spans="1:21" ht="21.75" customHeight="1" x14ac:dyDescent="0.2">
      <c r="A167" s="6" t="s">
        <v>597</v>
      </c>
      <c r="C167" s="42">
        <v>0</v>
      </c>
      <c r="D167" s="42">
        <v>0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/>
      <c r="U167" s="42">
        <v>-22595148</v>
      </c>
    </row>
    <row r="168" spans="1:21" ht="21.75" customHeight="1" x14ac:dyDescent="0.2">
      <c r="A168" s="6" t="s">
        <v>598</v>
      </c>
      <c r="C168" s="42">
        <v>0</v>
      </c>
      <c r="D168" s="42">
        <v>0</v>
      </c>
      <c r="E168" s="42">
        <v>0</v>
      </c>
      <c r="F168" s="42">
        <v>0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  <c r="O168" s="42">
        <v>0</v>
      </c>
      <c r="P168" s="42">
        <v>0</v>
      </c>
      <c r="Q168" s="42">
        <v>0</v>
      </c>
      <c r="R168" s="42">
        <v>0</v>
      </c>
      <c r="S168" s="42">
        <v>0</v>
      </c>
      <c r="T168" s="42"/>
      <c r="U168" s="42">
        <v>718985085</v>
      </c>
    </row>
    <row r="169" spans="1:21" ht="18.75" x14ac:dyDescent="0.2">
      <c r="A169" s="6" t="s">
        <v>599</v>
      </c>
      <c r="C169" s="42">
        <v>0</v>
      </c>
      <c r="D169" s="42">
        <v>0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/>
      <c r="U169" s="42">
        <v>-889278886</v>
      </c>
    </row>
    <row r="170" spans="1:21" ht="18.75" x14ac:dyDescent="0.2">
      <c r="A170" s="6" t="s">
        <v>600</v>
      </c>
      <c r="C170" s="42">
        <v>0</v>
      </c>
      <c r="D170" s="42">
        <v>0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/>
      <c r="U170" s="42">
        <v>837526145</v>
      </c>
    </row>
    <row r="171" spans="1:21" ht="18.75" x14ac:dyDescent="0.2">
      <c r="A171" s="6" t="s">
        <v>601</v>
      </c>
      <c r="C171" s="42">
        <v>0</v>
      </c>
      <c r="D171" s="42">
        <v>0</v>
      </c>
      <c r="E171" s="42">
        <v>0</v>
      </c>
      <c r="F171" s="42">
        <v>0</v>
      </c>
      <c r="G171" s="42">
        <v>0</v>
      </c>
      <c r="H171" s="42">
        <v>0</v>
      </c>
      <c r="I171" s="42">
        <v>0</v>
      </c>
      <c r="J171" s="42">
        <v>0</v>
      </c>
      <c r="K171" s="42">
        <v>0</v>
      </c>
      <c r="L171" s="42">
        <v>0</v>
      </c>
      <c r="M171" s="42">
        <v>0</v>
      </c>
      <c r="N171" s="42">
        <v>0</v>
      </c>
      <c r="O171" s="42">
        <v>0</v>
      </c>
      <c r="P171" s="42">
        <v>0</v>
      </c>
      <c r="Q171" s="42">
        <v>0</v>
      </c>
      <c r="R171" s="42">
        <v>0</v>
      </c>
      <c r="S171" s="42">
        <v>0</v>
      </c>
      <c r="T171" s="42"/>
      <c r="U171" s="42">
        <v>429056866</v>
      </c>
    </row>
    <row r="172" spans="1:21" ht="18.75" x14ac:dyDescent="0.2">
      <c r="A172" s="6" t="s">
        <v>602</v>
      </c>
      <c r="C172" s="42">
        <v>0</v>
      </c>
      <c r="D172" s="42">
        <v>0</v>
      </c>
      <c r="E172" s="42">
        <v>0</v>
      </c>
      <c r="F172" s="42">
        <v>0</v>
      </c>
      <c r="G172" s="42">
        <v>0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/>
      <c r="U172" s="42">
        <v>337281204</v>
      </c>
    </row>
    <row r="173" spans="1:21" ht="18.75" x14ac:dyDescent="0.2">
      <c r="A173" s="6" t="s">
        <v>603</v>
      </c>
      <c r="C173" s="42">
        <v>0</v>
      </c>
      <c r="D173" s="42">
        <v>0</v>
      </c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2">
        <v>0</v>
      </c>
      <c r="L173" s="42">
        <v>0</v>
      </c>
      <c r="M173" s="42">
        <v>0</v>
      </c>
      <c r="N173" s="42">
        <v>0</v>
      </c>
      <c r="O173" s="42">
        <v>0</v>
      </c>
      <c r="P173" s="42">
        <v>0</v>
      </c>
      <c r="Q173" s="42">
        <v>0</v>
      </c>
      <c r="R173" s="42">
        <v>0</v>
      </c>
      <c r="S173" s="42">
        <v>0</v>
      </c>
      <c r="T173" s="42"/>
      <c r="U173" s="42">
        <v>3997515367</v>
      </c>
    </row>
    <row r="174" spans="1:21" ht="18.75" x14ac:dyDescent="0.2">
      <c r="A174" s="6" t="s">
        <v>604</v>
      </c>
      <c r="C174" s="42">
        <v>0</v>
      </c>
      <c r="D174" s="42">
        <v>0</v>
      </c>
      <c r="E174" s="42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42">
        <v>0</v>
      </c>
      <c r="T174" s="42"/>
      <c r="U174" s="42">
        <v>412295378</v>
      </c>
    </row>
    <row r="175" spans="1:21" ht="18.75" x14ac:dyDescent="0.2">
      <c r="A175" s="6" t="s">
        <v>605</v>
      </c>
      <c r="C175" s="42">
        <v>0</v>
      </c>
      <c r="D175" s="42">
        <v>0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/>
      <c r="U175" s="42">
        <v>2616006358</v>
      </c>
    </row>
    <row r="176" spans="1:21" ht="18.75" x14ac:dyDescent="0.2">
      <c r="A176" s="6" t="s">
        <v>606</v>
      </c>
      <c r="C176" s="42">
        <v>0</v>
      </c>
      <c r="D176" s="42">
        <v>0</v>
      </c>
      <c r="E176" s="42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/>
      <c r="U176" s="42">
        <v>3830111134</v>
      </c>
    </row>
    <row r="177" spans="1:21" ht="18.75" x14ac:dyDescent="0.2">
      <c r="A177" s="6" t="s">
        <v>607</v>
      </c>
      <c r="C177" s="42">
        <v>0</v>
      </c>
      <c r="D177" s="42">
        <v>0</v>
      </c>
      <c r="E177" s="42">
        <v>0</v>
      </c>
      <c r="F177" s="42">
        <v>0</v>
      </c>
      <c r="G177" s="42">
        <v>0</v>
      </c>
      <c r="H177" s="42">
        <v>0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0</v>
      </c>
      <c r="R177" s="42">
        <v>0</v>
      </c>
      <c r="S177" s="42">
        <v>0</v>
      </c>
      <c r="T177" s="42"/>
      <c r="U177" s="42">
        <v>36255649465</v>
      </c>
    </row>
    <row r="178" spans="1:21" ht="18.75" x14ac:dyDescent="0.2">
      <c r="A178" s="6" t="s">
        <v>608</v>
      </c>
      <c r="C178" s="42">
        <v>0</v>
      </c>
      <c r="D178" s="42">
        <v>0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/>
      <c r="U178" s="42">
        <v>2184129107</v>
      </c>
    </row>
    <row r="179" spans="1:21" ht="18.75" x14ac:dyDescent="0.2">
      <c r="A179" s="6" t="s">
        <v>609</v>
      </c>
      <c r="C179" s="42">
        <v>0</v>
      </c>
      <c r="D179" s="42">
        <v>0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0</v>
      </c>
      <c r="O179" s="42">
        <v>0</v>
      </c>
      <c r="P179" s="42">
        <v>0</v>
      </c>
      <c r="Q179" s="42">
        <v>0</v>
      </c>
      <c r="R179" s="42">
        <v>0</v>
      </c>
      <c r="S179" s="42">
        <v>0</v>
      </c>
      <c r="T179" s="42"/>
      <c r="U179" s="42">
        <v>331626677</v>
      </c>
    </row>
    <row r="180" spans="1:21" ht="18.75" x14ac:dyDescent="0.2">
      <c r="A180" s="6" t="s">
        <v>610</v>
      </c>
      <c r="C180" s="42">
        <v>0</v>
      </c>
      <c r="D180" s="42">
        <v>0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/>
      <c r="U180" s="42">
        <v>21524582</v>
      </c>
    </row>
    <row r="181" spans="1:21" ht="18.75" x14ac:dyDescent="0.2">
      <c r="A181" s="6" t="s">
        <v>611</v>
      </c>
      <c r="C181" s="42">
        <v>0</v>
      </c>
      <c r="D181" s="42">
        <v>0</v>
      </c>
      <c r="E181" s="42">
        <v>0</v>
      </c>
      <c r="F181" s="42">
        <v>0</v>
      </c>
      <c r="G181" s="42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42">
        <v>0</v>
      </c>
      <c r="R181" s="42">
        <v>0</v>
      </c>
      <c r="S181" s="42">
        <v>0</v>
      </c>
      <c r="T181" s="42"/>
      <c r="U181" s="42">
        <v>4641160816</v>
      </c>
    </row>
    <row r="182" spans="1:21" ht="18.75" x14ac:dyDescent="0.2">
      <c r="A182" s="6" t="s">
        <v>612</v>
      </c>
      <c r="C182" s="42">
        <v>0</v>
      </c>
      <c r="D182" s="42">
        <v>0</v>
      </c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/>
      <c r="U182" s="42">
        <v>45337048909</v>
      </c>
    </row>
    <row r="183" spans="1:21" ht="18.75" x14ac:dyDescent="0.2">
      <c r="A183" s="6" t="s">
        <v>613</v>
      </c>
      <c r="C183" s="42">
        <v>0</v>
      </c>
      <c r="D183" s="42">
        <v>0</v>
      </c>
      <c r="E183" s="42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0</v>
      </c>
      <c r="K183" s="42">
        <v>0</v>
      </c>
      <c r="L183" s="42">
        <v>0</v>
      </c>
      <c r="M183" s="42">
        <v>0</v>
      </c>
      <c r="N183" s="42">
        <v>0</v>
      </c>
      <c r="O183" s="42">
        <v>0</v>
      </c>
      <c r="P183" s="42">
        <v>0</v>
      </c>
      <c r="Q183" s="42">
        <v>0</v>
      </c>
      <c r="R183" s="42">
        <v>0</v>
      </c>
      <c r="S183" s="42">
        <v>0</v>
      </c>
      <c r="T183" s="42"/>
      <c r="U183" s="42">
        <v>3810163689</v>
      </c>
    </row>
    <row r="184" spans="1:21" ht="18.75" x14ac:dyDescent="0.2">
      <c r="A184" s="6" t="s">
        <v>614</v>
      </c>
      <c r="C184" s="42">
        <v>0</v>
      </c>
      <c r="D184" s="42">
        <v>0</v>
      </c>
      <c r="E184" s="42">
        <v>0</v>
      </c>
      <c r="F184" s="42">
        <v>0</v>
      </c>
      <c r="G184" s="42">
        <v>0</v>
      </c>
      <c r="H184" s="42">
        <v>0</v>
      </c>
      <c r="I184" s="42">
        <v>0</v>
      </c>
      <c r="J184" s="42">
        <v>0</v>
      </c>
      <c r="K184" s="42">
        <v>0</v>
      </c>
      <c r="L184" s="42">
        <v>0</v>
      </c>
      <c r="M184" s="42">
        <v>0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0</v>
      </c>
      <c r="T184" s="42"/>
      <c r="U184" s="42">
        <v>159297623</v>
      </c>
    </row>
    <row r="185" spans="1:21" ht="18.75" x14ac:dyDescent="0.2">
      <c r="A185" s="6" t="s">
        <v>615</v>
      </c>
      <c r="C185" s="42">
        <v>0</v>
      </c>
      <c r="D185" s="42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/>
      <c r="U185" s="42">
        <v>-18954780</v>
      </c>
    </row>
    <row r="186" spans="1:21" ht="18.75" x14ac:dyDescent="0.2">
      <c r="A186" s="6" t="s">
        <v>616</v>
      </c>
      <c r="C186" s="42">
        <v>0</v>
      </c>
      <c r="D186" s="42">
        <v>0</v>
      </c>
      <c r="E186" s="42">
        <v>0</v>
      </c>
      <c r="F186" s="42">
        <v>0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/>
      <c r="U186" s="42">
        <v>9632054668</v>
      </c>
    </row>
    <row r="187" spans="1:21" ht="18.75" x14ac:dyDescent="0.2">
      <c r="A187" s="6" t="s">
        <v>617</v>
      </c>
      <c r="C187" s="42">
        <v>0</v>
      </c>
      <c r="D187" s="42">
        <v>0</v>
      </c>
      <c r="E187" s="42">
        <v>0</v>
      </c>
      <c r="F187" s="42">
        <v>0</v>
      </c>
      <c r="G187" s="42">
        <v>0</v>
      </c>
      <c r="H187" s="42">
        <v>0</v>
      </c>
      <c r="I187" s="42">
        <v>0</v>
      </c>
      <c r="J187" s="42">
        <v>0</v>
      </c>
      <c r="K187" s="42">
        <v>0</v>
      </c>
      <c r="L187" s="42">
        <v>0</v>
      </c>
      <c r="M187" s="42">
        <v>0</v>
      </c>
      <c r="N187" s="42">
        <v>0</v>
      </c>
      <c r="O187" s="42">
        <v>0</v>
      </c>
      <c r="P187" s="42">
        <v>0</v>
      </c>
      <c r="Q187" s="42">
        <v>0</v>
      </c>
      <c r="R187" s="42">
        <v>0</v>
      </c>
      <c r="S187" s="42">
        <v>0</v>
      </c>
      <c r="T187" s="42"/>
      <c r="U187" s="42">
        <v>11036702923</v>
      </c>
    </row>
    <row r="188" spans="1:21" ht="18.75" x14ac:dyDescent="0.2">
      <c r="A188" s="6" t="s">
        <v>618</v>
      </c>
      <c r="C188" s="42">
        <v>0</v>
      </c>
      <c r="D188" s="42">
        <v>0</v>
      </c>
      <c r="E188" s="42">
        <v>0</v>
      </c>
      <c r="F188" s="42">
        <v>0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/>
      <c r="U188" s="42">
        <v>14483739469</v>
      </c>
    </row>
    <row r="189" spans="1:21" ht="18.75" x14ac:dyDescent="0.2">
      <c r="A189" s="6" t="s">
        <v>619</v>
      </c>
      <c r="C189" s="42">
        <v>0</v>
      </c>
      <c r="D189" s="42">
        <v>0</v>
      </c>
      <c r="E189" s="42">
        <v>0</v>
      </c>
      <c r="F189" s="42">
        <v>0</v>
      </c>
      <c r="G189" s="42">
        <v>0</v>
      </c>
      <c r="H189" s="42">
        <v>0</v>
      </c>
      <c r="I189" s="42">
        <v>0</v>
      </c>
      <c r="J189" s="42">
        <v>0</v>
      </c>
      <c r="K189" s="42">
        <v>0</v>
      </c>
      <c r="L189" s="42">
        <v>0</v>
      </c>
      <c r="M189" s="42">
        <v>0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/>
      <c r="U189" s="42">
        <v>2651720940</v>
      </c>
    </row>
    <row r="190" spans="1:21" ht="18.75" x14ac:dyDescent="0.2">
      <c r="A190" s="6" t="s">
        <v>620</v>
      </c>
      <c r="C190" s="42">
        <v>0</v>
      </c>
      <c r="D190" s="42">
        <v>0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/>
      <c r="U190" s="42">
        <v>187686795</v>
      </c>
    </row>
    <row r="191" spans="1:21" ht="18.75" x14ac:dyDescent="0.2">
      <c r="A191" s="6" t="s">
        <v>621</v>
      </c>
      <c r="C191" s="42">
        <v>0</v>
      </c>
      <c r="D191" s="42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42">
        <v>0</v>
      </c>
      <c r="R191" s="42">
        <v>0</v>
      </c>
      <c r="S191" s="42">
        <v>0</v>
      </c>
      <c r="T191" s="42"/>
      <c r="U191" s="42">
        <v>-621101</v>
      </c>
    </row>
    <row r="192" spans="1:21" ht="18.75" x14ac:dyDescent="0.2">
      <c r="A192" s="6" t="s">
        <v>622</v>
      </c>
      <c r="C192" s="42">
        <v>0</v>
      </c>
      <c r="D192" s="42">
        <v>0</v>
      </c>
      <c r="E192" s="42">
        <v>0</v>
      </c>
      <c r="F192" s="42">
        <v>0</v>
      </c>
      <c r="G192" s="42">
        <v>0</v>
      </c>
      <c r="H192" s="42">
        <v>0</v>
      </c>
      <c r="I192" s="42">
        <v>0</v>
      </c>
      <c r="J192" s="42">
        <v>0</v>
      </c>
      <c r="K192" s="42">
        <v>0</v>
      </c>
      <c r="L192" s="42">
        <v>0</v>
      </c>
      <c r="M192" s="42">
        <v>0</v>
      </c>
      <c r="N192" s="42">
        <v>0</v>
      </c>
      <c r="O192" s="42">
        <v>0</v>
      </c>
      <c r="P192" s="42">
        <v>0</v>
      </c>
      <c r="Q192" s="42">
        <v>0</v>
      </c>
      <c r="R192" s="42">
        <v>0</v>
      </c>
      <c r="S192" s="42">
        <v>0</v>
      </c>
      <c r="T192" s="42"/>
      <c r="U192" s="42">
        <v>-2117059</v>
      </c>
    </row>
    <row r="193" spans="1:24" ht="18.75" x14ac:dyDescent="0.2">
      <c r="A193" s="6" t="s">
        <v>623</v>
      </c>
      <c r="C193" s="42">
        <v>0</v>
      </c>
      <c r="D193" s="42">
        <v>0</v>
      </c>
      <c r="E193" s="42">
        <v>0</v>
      </c>
      <c r="F193" s="42">
        <v>0</v>
      </c>
      <c r="G193" s="42">
        <v>0</v>
      </c>
      <c r="H193" s="42">
        <v>0</v>
      </c>
      <c r="I193" s="42">
        <v>0</v>
      </c>
      <c r="J193" s="42">
        <v>0</v>
      </c>
      <c r="K193" s="42">
        <v>0</v>
      </c>
      <c r="L193" s="42">
        <v>0</v>
      </c>
      <c r="M193" s="42">
        <v>0</v>
      </c>
      <c r="N193" s="42">
        <v>0</v>
      </c>
      <c r="O193" s="42">
        <v>0</v>
      </c>
      <c r="P193" s="42">
        <v>0</v>
      </c>
      <c r="Q193" s="42">
        <v>0</v>
      </c>
      <c r="R193" s="42">
        <v>0</v>
      </c>
      <c r="S193" s="42">
        <v>0</v>
      </c>
      <c r="T193" s="42"/>
      <c r="U193" s="42">
        <v>-3510109968</v>
      </c>
    </row>
    <row r="194" spans="1:24" ht="18.75" x14ac:dyDescent="0.2">
      <c r="A194" s="6" t="s">
        <v>624</v>
      </c>
      <c r="C194" s="42">
        <v>0</v>
      </c>
      <c r="D194" s="42">
        <v>0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2">
        <v>0</v>
      </c>
      <c r="N194" s="42">
        <v>0</v>
      </c>
      <c r="O194" s="42">
        <v>0</v>
      </c>
      <c r="P194" s="42">
        <v>0</v>
      </c>
      <c r="Q194" s="42">
        <v>0</v>
      </c>
      <c r="R194" s="42">
        <v>0</v>
      </c>
      <c r="S194" s="42">
        <v>0</v>
      </c>
      <c r="T194" s="42"/>
      <c r="U194" s="42">
        <v>4288017658</v>
      </c>
      <c r="X194" s="45"/>
    </row>
    <row r="195" spans="1:24" ht="18.75" x14ac:dyDescent="0.2">
      <c r="A195" s="6" t="s">
        <v>625</v>
      </c>
      <c r="C195" s="42">
        <v>0</v>
      </c>
      <c r="D195" s="42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2">
        <v>0</v>
      </c>
      <c r="L195" s="42">
        <v>0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0</v>
      </c>
      <c r="S195" s="42">
        <v>0</v>
      </c>
      <c r="T195" s="42"/>
      <c r="U195" s="42">
        <v>210612759</v>
      </c>
    </row>
    <row r="196" spans="1:24" ht="18.75" x14ac:dyDescent="0.2">
      <c r="A196" s="6" t="s">
        <v>626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/>
      <c r="U196" s="42">
        <v>5486862</v>
      </c>
    </row>
    <row r="197" spans="1:24" ht="18.75" x14ac:dyDescent="0.2">
      <c r="A197" s="6" t="s">
        <v>627</v>
      </c>
      <c r="C197" s="42">
        <v>0</v>
      </c>
      <c r="D197" s="42">
        <v>0</v>
      </c>
      <c r="E197" s="42">
        <v>0</v>
      </c>
      <c r="F197" s="42">
        <v>0</v>
      </c>
      <c r="G197" s="42">
        <v>0</v>
      </c>
      <c r="H197" s="42">
        <v>0</v>
      </c>
      <c r="I197" s="42">
        <v>0</v>
      </c>
      <c r="J197" s="42">
        <v>0</v>
      </c>
      <c r="K197" s="42">
        <v>0</v>
      </c>
      <c r="L197" s="42">
        <v>0</v>
      </c>
      <c r="M197" s="42">
        <v>0</v>
      </c>
      <c r="N197" s="42">
        <v>0</v>
      </c>
      <c r="O197" s="42">
        <v>0</v>
      </c>
      <c r="P197" s="42">
        <v>0</v>
      </c>
      <c r="Q197" s="42">
        <v>0</v>
      </c>
      <c r="R197" s="42">
        <v>0</v>
      </c>
      <c r="S197" s="42">
        <v>0</v>
      </c>
      <c r="T197" s="42"/>
      <c r="U197" s="42">
        <v>807643812</v>
      </c>
    </row>
    <row r="198" spans="1:24" ht="18.75" x14ac:dyDescent="0.2">
      <c r="A198" s="6" t="s">
        <v>628</v>
      </c>
      <c r="C198" s="42">
        <v>0</v>
      </c>
      <c r="D198" s="42">
        <v>0</v>
      </c>
      <c r="E198" s="42">
        <v>0</v>
      </c>
      <c r="F198" s="42">
        <v>0</v>
      </c>
      <c r="G198" s="42">
        <v>0</v>
      </c>
      <c r="H198" s="42">
        <v>0</v>
      </c>
      <c r="I198" s="42">
        <v>0</v>
      </c>
      <c r="J198" s="42">
        <v>0</v>
      </c>
      <c r="K198" s="42">
        <v>0</v>
      </c>
      <c r="L198" s="42">
        <v>0</v>
      </c>
      <c r="M198" s="42">
        <v>0</v>
      </c>
      <c r="N198" s="42">
        <v>0</v>
      </c>
      <c r="O198" s="42">
        <v>0</v>
      </c>
      <c r="P198" s="42">
        <v>0</v>
      </c>
      <c r="Q198" s="42">
        <v>0</v>
      </c>
      <c r="R198" s="42">
        <v>0</v>
      </c>
      <c r="S198" s="42">
        <v>0</v>
      </c>
      <c r="T198" s="42"/>
      <c r="U198" s="42">
        <v>10350000</v>
      </c>
    </row>
    <row r="199" spans="1:24" ht="18.75" x14ac:dyDescent="0.2">
      <c r="A199" s="6" t="s">
        <v>629</v>
      </c>
      <c r="C199" s="42">
        <v>0</v>
      </c>
      <c r="D199" s="42">
        <v>0</v>
      </c>
      <c r="E199" s="42">
        <v>0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0</v>
      </c>
      <c r="M199" s="42">
        <v>0</v>
      </c>
      <c r="N199" s="42">
        <v>0</v>
      </c>
      <c r="O199" s="42">
        <v>0</v>
      </c>
      <c r="P199" s="42">
        <v>0</v>
      </c>
      <c r="Q199" s="42">
        <v>0</v>
      </c>
      <c r="R199" s="42">
        <v>0</v>
      </c>
      <c r="S199" s="42">
        <v>0</v>
      </c>
      <c r="T199" s="42"/>
      <c r="U199" s="42">
        <v>13914086924</v>
      </c>
    </row>
    <row r="200" spans="1:24" ht="18.75" x14ac:dyDescent="0.2">
      <c r="A200" s="6" t="s">
        <v>630</v>
      </c>
      <c r="C200" s="42">
        <v>0</v>
      </c>
      <c r="D200" s="42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/>
      <c r="U200" s="42">
        <v>10378052719</v>
      </c>
    </row>
    <row r="201" spans="1:24" ht="18.75" x14ac:dyDescent="0.2">
      <c r="A201" s="6" t="s">
        <v>631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/>
      <c r="U201" s="42">
        <v>237943346</v>
      </c>
    </row>
    <row r="202" spans="1:24" ht="18.75" x14ac:dyDescent="0.2">
      <c r="A202" s="6" t="s">
        <v>632</v>
      </c>
      <c r="C202" s="42">
        <v>0</v>
      </c>
      <c r="D202" s="42">
        <v>0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  <c r="S202" s="42">
        <v>0</v>
      </c>
      <c r="T202" s="42"/>
      <c r="U202" s="42">
        <v>-158887</v>
      </c>
    </row>
    <row r="203" spans="1:24" ht="18.75" x14ac:dyDescent="0.2">
      <c r="A203" s="6" t="s">
        <v>633</v>
      </c>
      <c r="C203" s="42">
        <v>0</v>
      </c>
      <c r="D203" s="42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0</v>
      </c>
      <c r="S203" s="42">
        <v>0</v>
      </c>
      <c r="T203" s="42"/>
      <c r="U203" s="42">
        <v>-857775</v>
      </c>
    </row>
    <row r="204" spans="1:24" ht="18.75" x14ac:dyDescent="0.2">
      <c r="A204" s="6" t="s">
        <v>634</v>
      </c>
      <c r="C204" s="42"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/>
      <c r="U204" s="42">
        <v>-4693604898</v>
      </c>
    </row>
    <row r="205" spans="1:24" ht="18.75" x14ac:dyDescent="0.2">
      <c r="A205" s="6" t="s">
        <v>635</v>
      </c>
      <c r="C205" s="42">
        <v>0</v>
      </c>
      <c r="D205" s="42">
        <v>0</v>
      </c>
      <c r="E205" s="42">
        <v>0</v>
      </c>
      <c r="F205" s="42">
        <v>0</v>
      </c>
      <c r="G205" s="42">
        <v>0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  <c r="O205" s="42">
        <v>0</v>
      </c>
      <c r="P205" s="42">
        <v>0</v>
      </c>
      <c r="Q205" s="42">
        <v>0</v>
      </c>
      <c r="R205" s="42">
        <v>0</v>
      </c>
      <c r="S205" s="42">
        <v>0</v>
      </c>
      <c r="T205" s="42"/>
      <c r="U205" s="42">
        <v>-501061632</v>
      </c>
    </row>
    <row r="206" spans="1:24" ht="18.75" x14ac:dyDescent="0.2">
      <c r="A206" s="6" t="s">
        <v>636</v>
      </c>
      <c r="C206" s="42">
        <v>0</v>
      </c>
      <c r="D206" s="42">
        <v>0</v>
      </c>
      <c r="E206" s="42">
        <v>0</v>
      </c>
      <c r="F206" s="42">
        <v>0</v>
      </c>
      <c r="G206" s="42">
        <v>0</v>
      </c>
      <c r="H206" s="42">
        <v>0</v>
      </c>
      <c r="I206" s="42">
        <v>0</v>
      </c>
      <c r="J206" s="42">
        <v>0</v>
      </c>
      <c r="K206" s="42">
        <v>0</v>
      </c>
      <c r="L206" s="42">
        <v>0</v>
      </c>
      <c r="M206" s="42">
        <v>0</v>
      </c>
      <c r="N206" s="42">
        <v>0</v>
      </c>
      <c r="O206" s="42">
        <v>0</v>
      </c>
      <c r="P206" s="42">
        <v>0</v>
      </c>
      <c r="Q206" s="42">
        <v>0</v>
      </c>
      <c r="R206" s="42">
        <v>0</v>
      </c>
      <c r="S206" s="42">
        <v>0</v>
      </c>
      <c r="T206" s="42"/>
      <c r="U206" s="42">
        <v>9505565432</v>
      </c>
    </row>
    <row r="207" spans="1:24" ht="18.75" x14ac:dyDescent="0.2">
      <c r="A207" s="6" t="s">
        <v>637</v>
      </c>
      <c r="C207" s="42">
        <v>0</v>
      </c>
      <c r="D207" s="42">
        <v>0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2">
        <v>0</v>
      </c>
      <c r="N207" s="42">
        <v>0</v>
      </c>
      <c r="O207" s="42">
        <v>0</v>
      </c>
      <c r="P207" s="42">
        <v>0</v>
      </c>
      <c r="Q207" s="42">
        <v>0</v>
      </c>
      <c r="R207" s="42">
        <v>0</v>
      </c>
      <c r="S207" s="42">
        <v>0</v>
      </c>
      <c r="T207" s="42"/>
      <c r="U207" s="42">
        <v>725743247</v>
      </c>
    </row>
    <row r="208" spans="1:24" ht="18.75" x14ac:dyDescent="0.2">
      <c r="A208" s="6" t="s">
        <v>638</v>
      </c>
      <c r="C208" s="42">
        <v>0</v>
      </c>
      <c r="D208" s="42">
        <v>0</v>
      </c>
      <c r="E208" s="42">
        <v>0</v>
      </c>
      <c r="F208" s="42">
        <v>0</v>
      </c>
      <c r="G208" s="42">
        <v>0</v>
      </c>
      <c r="H208" s="42">
        <v>0</v>
      </c>
      <c r="I208" s="42">
        <v>0</v>
      </c>
      <c r="J208" s="42">
        <v>0</v>
      </c>
      <c r="K208" s="42">
        <v>0</v>
      </c>
      <c r="L208" s="42">
        <v>0</v>
      </c>
      <c r="M208" s="42">
        <v>0</v>
      </c>
      <c r="N208" s="42">
        <v>0</v>
      </c>
      <c r="O208" s="42">
        <v>0</v>
      </c>
      <c r="P208" s="42">
        <v>0</v>
      </c>
      <c r="Q208" s="42">
        <v>0</v>
      </c>
      <c r="R208" s="42">
        <v>0</v>
      </c>
      <c r="S208" s="42">
        <v>0</v>
      </c>
      <c r="T208" s="42"/>
      <c r="U208" s="42">
        <v>42852374</v>
      </c>
    </row>
    <row r="209" spans="1:21" ht="18.75" x14ac:dyDescent="0.2">
      <c r="A209" s="6" t="s">
        <v>639</v>
      </c>
      <c r="C209" s="42">
        <v>0</v>
      </c>
      <c r="D209" s="42">
        <v>0</v>
      </c>
      <c r="E209" s="42">
        <v>0</v>
      </c>
      <c r="F209" s="42">
        <v>0</v>
      </c>
      <c r="G209" s="42">
        <v>0</v>
      </c>
      <c r="H209" s="42">
        <v>0</v>
      </c>
      <c r="I209" s="42">
        <v>0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/>
      <c r="U209" s="42">
        <v>79661327</v>
      </c>
    </row>
    <row r="210" spans="1:21" ht="18.75" x14ac:dyDescent="0.2">
      <c r="A210" s="6" t="s">
        <v>640</v>
      </c>
      <c r="C210" s="42">
        <v>0</v>
      </c>
      <c r="D210" s="42">
        <v>0</v>
      </c>
      <c r="E210" s="42">
        <v>0</v>
      </c>
      <c r="F210" s="42">
        <v>0</v>
      </c>
      <c r="G210" s="42">
        <v>0</v>
      </c>
      <c r="H210" s="42">
        <v>0</v>
      </c>
      <c r="I210" s="42">
        <v>0</v>
      </c>
      <c r="J210" s="42">
        <v>0</v>
      </c>
      <c r="K210" s="42">
        <v>0</v>
      </c>
      <c r="L210" s="42">
        <v>0</v>
      </c>
      <c r="M210" s="42">
        <v>0</v>
      </c>
      <c r="N210" s="42">
        <v>0</v>
      </c>
      <c r="O210" s="42">
        <v>0</v>
      </c>
      <c r="P210" s="42">
        <v>0</v>
      </c>
      <c r="Q210" s="42">
        <v>0</v>
      </c>
      <c r="R210" s="42">
        <v>0</v>
      </c>
      <c r="S210" s="42">
        <v>0</v>
      </c>
      <c r="T210" s="42"/>
      <c r="U210" s="42">
        <v>17035613</v>
      </c>
    </row>
    <row r="211" spans="1:21" ht="18.75" x14ac:dyDescent="0.2">
      <c r="A211" s="6" t="s">
        <v>641</v>
      </c>
      <c r="C211" s="42">
        <v>0</v>
      </c>
      <c r="D211" s="42">
        <v>0</v>
      </c>
      <c r="E211" s="42">
        <v>0</v>
      </c>
      <c r="F211" s="42">
        <v>0</v>
      </c>
      <c r="G211" s="42">
        <v>0</v>
      </c>
      <c r="H211" s="42">
        <v>0</v>
      </c>
      <c r="I211" s="42">
        <v>0</v>
      </c>
      <c r="J211" s="42">
        <v>0</v>
      </c>
      <c r="K211" s="42">
        <v>0</v>
      </c>
      <c r="L211" s="42">
        <v>0</v>
      </c>
      <c r="M211" s="42">
        <v>0</v>
      </c>
      <c r="N211" s="42">
        <v>0</v>
      </c>
      <c r="O211" s="42">
        <v>0</v>
      </c>
      <c r="P211" s="42">
        <v>0</v>
      </c>
      <c r="Q211" s="42">
        <v>0</v>
      </c>
      <c r="R211" s="42">
        <v>0</v>
      </c>
      <c r="S211" s="42">
        <v>0</v>
      </c>
      <c r="T211" s="42"/>
      <c r="U211" s="42">
        <v>3599073</v>
      </c>
    </row>
    <row r="212" spans="1:21" ht="18.75" x14ac:dyDescent="0.2">
      <c r="A212" s="6" t="s">
        <v>642</v>
      </c>
      <c r="C212" s="42">
        <v>0</v>
      </c>
      <c r="D212" s="42">
        <v>0</v>
      </c>
      <c r="E212" s="42">
        <v>0</v>
      </c>
      <c r="F212" s="42">
        <v>0</v>
      </c>
      <c r="G212" s="42">
        <v>0</v>
      </c>
      <c r="H212" s="42">
        <v>0</v>
      </c>
      <c r="I212" s="42">
        <v>0</v>
      </c>
      <c r="J212" s="42">
        <v>0</v>
      </c>
      <c r="K212" s="42">
        <v>0</v>
      </c>
      <c r="L212" s="42">
        <v>0</v>
      </c>
      <c r="M212" s="42">
        <v>0</v>
      </c>
      <c r="N212" s="42">
        <v>0</v>
      </c>
      <c r="O212" s="42">
        <v>0</v>
      </c>
      <c r="P212" s="42">
        <v>0</v>
      </c>
      <c r="Q212" s="42">
        <v>0</v>
      </c>
      <c r="R212" s="42">
        <v>0</v>
      </c>
      <c r="S212" s="42">
        <v>0</v>
      </c>
      <c r="T212" s="42"/>
      <c r="U212" s="42">
        <v>20994593</v>
      </c>
    </row>
    <row r="213" spans="1:21" ht="18.75" x14ac:dyDescent="0.2">
      <c r="A213" s="6" t="s">
        <v>643</v>
      </c>
      <c r="C213" s="42">
        <v>0</v>
      </c>
      <c r="D213" s="42">
        <v>0</v>
      </c>
      <c r="E213" s="42">
        <v>0</v>
      </c>
      <c r="F213" s="42">
        <v>0</v>
      </c>
      <c r="G213" s="42">
        <v>0</v>
      </c>
      <c r="H213" s="42">
        <v>0</v>
      </c>
      <c r="I213" s="42">
        <v>0</v>
      </c>
      <c r="J213" s="42">
        <v>0</v>
      </c>
      <c r="K213" s="42">
        <v>0</v>
      </c>
      <c r="L213" s="42">
        <v>0</v>
      </c>
      <c r="M213" s="42">
        <v>0</v>
      </c>
      <c r="N213" s="42">
        <v>0</v>
      </c>
      <c r="O213" s="42">
        <v>0</v>
      </c>
      <c r="P213" s="42">
        <v>0</v>
      </c>
      <c r="Q213" s="42">
        <v>0</v>
      </c>
      <c r="R213" s="42">
        <v>0</v>
      </c>
      <c r="S213" s="42">
        <v>0</v>
      </c>
      <c r="T213" s="42"/>
      <c r="U213" s="42">
        <v>639836</v>
      </c>
    </row>
    <row r="214" spans="1:21" ht="18.75" x14ac:dyDescent="0.2">
      <c r="A214" s="6" t="s">
        <v>644</v>
      </c>
      <c r="C214" s="42">
        <v>0</v>
      </c>
      <c r="D214" s="42">
        <v>0</v>
      </c>
      <c r="E214" s="42">
        <v>0</v>
      </c>
      <c r="F214" s="42">
        <v>0</v>
      </c>
      <c r="G214" s="42">
        <v>0</v>
      </c>
      <c r="H214" s="42">
        <v>0</v>
      </c>
      <c r="I214" s="42">
        <v>0</v>
      </c>
      <c r="J214" s="42">
        <v>0</v>
      </c>
      <c r="K214" s="42">
        <v>0</v>
      </c>
      <c r="L214" s="42">
        <v>0</v>
      </c>
      <c r="M214" s="42">
        <v>0</v>
      </c>
      <c r="N214" s="42">
        <v>0</v>
      </c>
      <c r="O214" s="42">
        <v>0</v>
      </c>
      <c r="P214" s="42">
        <v>0</v>
      </c>
      <c r="Q214" s="42">
        <v>0</v>
      </c>
      <c r="R214" s="42">
        <v>0</v>
      </c>
      <c r="S214" s="42">
        <v>0</v>
      </c>
      <c r="T214" s="42"/>
      <c r="U214" s="42">
        <v>67752550</v>
      </c>
    </row>
    <row r="215" spans="1:21" ht="18.75" x14ac:dyDescent="0.2">
      <c r="A215" s="6" t="s">
        <v>878</v>
      </c>
      <c r="C215" s="42">
        <v>0</v>
      </c>
      <c r="D215" s="42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2">
        <v>0</v>
      </c>
      <c r="L215" s="42">
        <v>0</v>
      </c>
      <c r="M215" s="42">
        <v>0</v>
      </c>
      <c r="N215" s="42">
        <v>0</v>
      </c>
      <c r="O215" s="42">
        <v>0</v>
      </c>
      <c r="P215" s="42">
        <v>0</v>
      </c>
      <c r="Q215" s="42">
        <v>0</v>
      </c>
      <c r="R215" s="42">
        <v>0</v>
      </c>
      <c r="S215" s="42">
        <v>0</v>
      </c>
      <c r="T215" s="42"/>
      <c r="U215" s="42">
        <v>92169000</v>
      </c>
    </row>
    <row r="216" spans="1:21" ht="18.75" x14ac:dyDescent="0.2">
      <c r="A216" s="6" t="s">
        <v>645</v>
      </c>
      <c r="C216" s="42">
        <v>0</v>
      </c>
      <c r="D216" s="42">
        <v>0</v>
      </c>
      <c r="E216" s="42">
        <v>0</v>
      </c>
      <c r="F216" s="42">
        <v>0</v>
      </c>
      <c r="G216" s="42">
        <v>0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42">
        <v>0</v>
      </c>
      <c r="N216" s="42">
        <v>0</v>
      </c>
      <c r="O216" s="42">
        <v>0</v>
      </c>
      <c r="P216" s="42">
        <v>0</v>
      </c>
      <c r="Q216" s="42">
        <v>0</v>
      </c>
      <c r="R216" s="42">
        <v>0</v>
      </c>
      <c r="S216" s="42">
        <v>0</v>
      </c>
      <c r="T216" s="42"/>
      <c r="U216" s="42">
        <v>30000</v>
      </c>
    </row>
    <row r="217" spans="1:21" ht="18.75" x14ac:dyDescent="0.2">
      <c r="A217" s="6" t="s">
        <v>879</v>
      </c>
      <c r="C217" s="42">
        <v>0</v>
      </c>
      <c r="D217" s="42">
        <v>0</v>
      </c>
      <c r="E217" s="42">
        <v>0</v>
      </c>
      <c r="F217" s="42">
        <v>0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2">
        <v>0</v>
      </c>
      <c r="N217" s="42">
        <v>0</v>
      </c>
      <c r="O217" s="42">
        <v>0</v>
      </c>
      <c r="P217" s="42">
        <v>0</v>
      </c>
      <c r="Q217" s="42">
        <v>0</v>
      </c>
      <c r="R217" s="42">
        <v>0</v>
      </c>
      <c r="S217" s="42">
        <v>0</v>
      </c>
      <c r="T217" s="42"/>
      <c r="U217" s="42">
        <v>500000</v>
      </c>
    </row>
    <row r="218" spans="1:21" ht="18.75" x14ac:dyDescent="0.2">
      <c r="A218" s="6" t="s">
        <v>646</v>
      </c>
      <c r="C218" s="42">
        <v>0</v>
      </c>
      <c r="D218" s="42">
        <v>0</v>
      </c>
      <c r="E218" s="42">
        <v>0</v>
      </c>
      <c r="F218" s="42">
        <v>0</v>
      </c>
      <c r="G218" s="42">
        <v>0</v>
      </c>
      <c r="H218" s="42">
        <v>0</v>
      </c>
      <c r="I218" s="42">
        <v>0</v>
      </c>
      <c r="J218" s="42">
        <v>0</v>
      </c>
      <c r="K218" s="42">
        <v>0</v>
      </c>
      <c r="L218" s="42">
        <v>0</v>
      </c>
      <c r="M218" s="42">
        <v>0</v>
      </c>
      <c r="N218" s="42">
        <v>0</v>
      </c>
      <c r="O218" s="42">
        <v>0</v>
      </c>
      <c r="P218" s="42">
        <v>0</v>
      </c>
      <c r="Q218" s="42">
        <v>0</v>
      </c>
      <c r="R218" s="42">
        <v>0</v>
      </c>
      <c r="S218" s="42">
        <v>0</v>
      </c>
      <c r="T218" s="42"/>
      <c r="U218" s="42">
        <v>48541550</v>
      </c>
    </row>
    <row r="219" spans="1:21" ht="18.75" x14ac:dyDescent="0.2">
      <c r="A219" s="6" t="s">
        <v>880</v>
      </c>
      <c r="C219" s="42">
        <v>0</v>
      </c>
      <c r="D219" s="42">
        <v>0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0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/>
      <c r="U219" s="42">
        <v>8233773</v>
      </c>
    </row>
    <row r="220" spans="1:21" ht="18.75" x14ac:dyDescent="0.2">
      <c r="A220" s="6" t="s">
        <v>881</v>
      </c>
      <c r="C220" s="42">
        <v>0</v>
      </c>
      <c r="D220" s="42"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/>
      <c r="U220" s="42">
        <v>201088312</v>
      </c>
    </row>
    <row r="221" spans="1:21" ht="18.75" x14ac:dyDescent="0.2">
      <c r="A221" s="6" t="s">
        <v>647</v>
      </c>
      <c r="C221" s="42">
        <v>0</v>
      </c>
      <c r="D221" s="42">
        <v>0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2">
        <v>0</v>
      </c>
      <c r="L221" s="42">
        <v>0</v>
      </c>
      <c r="M221" s="42">
        <v>0</v>
      </c>
      <c r="N221" s="42">
        <v>0</v>
      </c>
      <c r="O221" s="42">
        <v>0</v>
      </c>
      <c r="P221" s="42">
        <v>0</v>
      </c>
      <c r="Q221" s="42">
        <v>0</v>
      </c>
      <c r="R221" s="42">
        <v>0</v>
      </c>
      <c r="S221" s="42">
        <v>0</v>
      </c>
      <c r="T221" s="42"/>
      <c r="U221" s="42">
        <v>120578179</v>
      </c>
    </row>
    <row r="222" spans="1:21" ht="18.75" x14ac:dyDescent="0.2">
      <c r="A222" s="6" t="s">
        <v>648</v>
      </c>
      <c r="C222" s="42">
        <v>0</v>
      </c>
      <c r="D222" s="42">
        <v>0</v>
      </c>
      <c r="E222" s="42">
        <v>0</v>
      </c>
      <c r="F222" s="42">
        <v>0</v>
      </c>
      <c r="G222" s="42">
        <v>0</v>
      </c>
      <c r="H222" s="42">
        <v>0</v>
      </c>
      <c r="I222" s="42">
        <v>0</v>
      </c>
      <c r="J222" s="42">
        <v>0</v>
      </c>
      <c r="K222" s="42">
        <v>0</v>
      </c>
      <c r="L222" s="42">
        <v>0</v>
      </c>
      <c r="M222" s="42">
        <v>0</v>
      </c>
      <c r="N222" s="42">
        <v>0</v>
      </c>
      <c r="O222" s="42">
        <v>0</v>
      </c>
      <c r="P222" s="42">
        <v>0</v>
      </c>
      <c r="Q222" s="42">
        <v>0</v>
      </c>
      <c r="R222" s="42">
        <v>0</v>
      </c>
      <c r="S222" s="42">
        <v>0</v>
      </c>
      <c r="T222" s="42"/>
      <c r="U222" s="42">
        <v>1818800</v>
      </c>
    </row>
    <row r="223" spans="1:21" ht="18.75" x14ac:dyDescent="0.2">
      <c r="A223" s="6" t="s">
        <v>649</v>
      </c>
      <c r="C223" s="42">
        <v>0</v>
      </c>
      <c r="D223" s="42">
        <v>0</v>
      </c>
      <c r="E223" s="42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0</v>
      </c>
      <c r="K223" s="42">
        <v>0</v>
      </c>
      <c r="L223" s="42">
        <v>0</v>
      </c>
      <c r="M223" s="42">
        <v>0</v>
      </c>
      <c r="N223" s="42">
        <v>0</v>
      </c>
      <c r="O223" s="42">
        <v>0</v>
      </c>
      <c r="P223" s="42">
        <v>0</v>
      </c>
      <c r="Q223" s="42">
        <v>0</v>
      </c>
      <c r="R223" s="42">
        <v>0</v>
      </c>
      <c r="S223" s="42">
        <v>0</v>
      </c>
      <c r="T223" s="42"/>
      <c r="U223" s="42">
        <v>208473878</v>
      </c>
    </row>
    <row r="224" spans="1:21" ht="18.75" x14ac:dyDescent="0.2">
      <c r="A224" s="6" t="s">
        <v>650</v>
      </c>
      <c r="C224" s="42">
        <v>0</v>
      </c>
      <c r="D224" s="42">
        <v>0</v>
      </c>
      <c r="E224" s="42">
        <v>0</v>
      </c>
      <c r="F224" s="42">
        <v>0</v>
      </c>
      <c r="G224" s="42">
        <v>0</v>
      </c>
      <c r="H224" s="42">
        <v>0</v>
      </c>
      <c r="I224" s="42">
        <v>0</v>
      </c>
      <c r="J224" s="42">
        <v>0</v>
      </c>
      <c r="K224" s="42">
        <v>0</v>
      </c>
      <c r="L224" s="42">
        <v>0</v>
      </c>
      <c r="M224" s="42">
        <v>0</v>
      </c>
      <c r="N224" s="42">
        <v>0</v>
      </c>
      <c r="O224" s="42">
        <v>0</v>
      </c>
      <c r="P224" s="42">
        <v>0</v>
      </c>
      <c r="Q224" s="42">
        <v>0</v>
      </c>
      <c r="R224" s="42">
        <v>0</v>
      </c>
      <c r="S224" s="42">
        <v>0</v>
      </c>
      <c r="T224" s="42"/>
      <c r="U224" s="42">
        <v>54811108</v>
      </c>
    </row>
    <row r="225" spans="1:21" ht="18.75" x14ac:dyDescent="0.2">
      <c r="A225" s="6" t="s">
        <v>651</v>
      </c>
      <c r="C225" s="42">
        <v>0</v>
      </c>
      <c r="D225" s="42">
        <v>0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/>
      <c r="U225" s="42">
        <v>13940485</v>
      </c>
    </row>
    <row r="226" spans="1:21" ht="18.75" x14ac:dyDescent="0.2">
      <c r="A226" s="6" t="s">
        <v>652</v>
      </c>
      <c r="C226" s="42">
        <v>0</v>
      </c>
      <c r="D226" s="42">
        <v>0</v>
      </c>
      <c r="E226" s="42">
        <v>0</v>
      </c>
      <c r="F226" s="42">
        <v>0</v>
      </c>
      <c r="G226" s="42">
        <v>0</v>
      </c>
      <c r="H226" s="42">
        <v>0</v>
      </c>
      <c r="I226" s="42">
        <v>0</v>
      </c>
      <c r="J226" s="42">
        <v>0</v>
      </c>
      <c r="K226" s="42">
        <v>0</v>
      </c>
      <c r="L226" s="42">
        <v>0</v>
      </c>
      <c r="M226" s="42">
        <v>0</v>
      </c>
      <c r="N226" s="42">
        <v>0</v>
      </c>
      <c r="O226" s="42">
        <v>0</v>
      </c>
      <c r="P226" s="42">
        <v>0</v>
      </c>
      <c r="Q226" s="42">
        <v>0</v>
      </c>
      <c r="R226" s="42">
        <v>0</v>
      </c>
      <c r="S226" s="42">
        <v>0</v>
      </c>
      <c r="T226" s="42"/>
      <c r="U226" s="42">
        <v>70825</v>
      </c>
    </row>
    <row r="227" spans="1:21" ht="18.75" x14ac:dyDescent="0.2">
      <c r="A227" s="6" t="s">
        <v>653</v>
      </c>
      <c r="C227" s="42">
        <v>0</v>
      </c>
      <c r="D227" s="42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2">
        <v>0</v>
      </c>
      <c r="N227" s="42">
        <v>0</v>
      </c>
      <c r="O227" s="42">
        <v>0</v>
      </c>
      <c r="P227" s="42">
        <v>0</v>
      </c>
      <c r="Q227" s="42">
        <v>0</v>
      </c>
      <c r="R227" s="42">
        <v>0</v>
      </c>
      <c r="S227" s="42">
        <v>0</v>
      </c>
      <c r="T227" s="42"/>
      <c r="U227" s="42">
        <v>862426826</v>
      </c>
    </row>
    <row r="228" spans="1:21" ht="18.75" x14ac:dyDescent="0.2">
      <c r="A228" s="6" t="s">
        <v>654</v>
      </c>
      <c r="C228" s="42">
        <v>0</v>
      </c>
      <c r="D228" s="42">
        <v>0</v>
      </c>
      <c r="E228" s="42">
        <v>0</v>
      </c>
      <c r="F228" s="42">
        <v>0</v>
      </c>
      <c r="G228" s="42">
        <v>0</v>
      </c>
      <c r="H228" s="42">
        <v>0</v>
      </c>
      <c r="I228" s="42">
        <v>0</v>
      </c>
      <c r="J228" s="42">
        <v>0</v>
      </c>
      <c r="K228" s="42">
        <v>0</v>
      </c>
      <c r="L228" s="42">
        <v>0</v>
      </c>
      <c r="M228" s="42">
        <v>0</v>
      </c>
      <c r="N228" s="42">
        <v>0</v>
      </c>
      <c r="O228" s="42">
        <v>0</v>
      </c>
      <c r="P228" s="42">
        <v>0</v>
      </c>
      <c r="Q228" s="42">
        <v>0</v>
      </c>
      <c r="R228" s="42">
        <v>0</v>
      </c>
      <c r="S228" s="42">
        <v>0</v>
      </c>
      <c r="T228" s="42"/>
      <c r="U228" s="42">
        <v>64655486</v>
      </c>
    </row>
    <row r="229" spans="1:21" ht="18.75" x14ac:dyDescent="0.2">
      <c r="A229" s="6" t="s">
        <v>655</v>
      </c>
      <c r="C229" s="42">
        <v>0</v>
      </c>
      <c r="D229" s="42">
        <v>0</v>
      </c>
      <c r="E229" s="42">
        <v>0</v>
      </c>
      <c r="F229" s="42">
        <v>0</v>
      </c>
      <c r="G229" s="42">
        <v>0</v>
      </c>
      <c r="H229" s="42">
        <v>0</v>
      </c>
      <c r="I229" s="42">
        <v>0</v>
      </c>
      <c r="J229" s="42">
        <v>0</v>
      </c>
      <c r="K229" s="42">
        <v>0</v>
      </c>
      <c r="L229" s="42">
        <v>0</v>
      </c>
      <c r="M229" s="42">
        <v>0</v>
      </c>
      <c r="N229" s="42">
        <v>0</v>
      </c>
      <c r="O229" s="42">
        <v>0</v>
      </c>
      <c r="P229" s="42">
        <v>0</v>
      </c>
      <c r="Q229" s="42">
        <v>0</v>
      </c>
      <c r="R229" s="42">
        <v>0</v>
      </c>
      <c r="S229" s="42">
        <v>0</v>
      </c>
      <c r="T229" s="42"/>
      <c r="U229" s="42">
        <v>-20891247</v>
      </c>
    </row>
    <row r="230" spans="1:21" ht="18.75" x14ac:dyDescent="0.2">
      <c r="A230" s="6" t="s">
        <v>656</v>
      </c>
      <c r="C230" s="42">
        <v>0</v>
      </c>
      <c r="D230" s="42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2">
        <v>0</v>
      </c>
      <c r="L230" s="42">
        <v>0</v>
      </c>
      <c r="M230" s="42">
        <v>0</v>
      </c>
      <c r="N230" s="42">
        <v>0</v>
      </c>
      <c r="O230" s="42">
        <v>0</v>
      </c>
      <c r="P230" s="42">
        <v>0</v>
      </c>
      <c r="Q230" s="42">
        <v>0</v>
      </c>
      <c r="R230" s="42">
        <v>0</v>
      </c>
      <c r="S230" s="42">
        <v>0</v>
      </c>
      <c r="T230" s="42"/>
      <c r="U230" s="42">
        <v>669247914</v>
      </c>
    </row>
    <row r="231" spans="1:21" ht="18.75" x14ac:dyDescent="0.2">
      <c r="A231" s="6" t="s">
        <v>657</v>
      </c>
      <c r="C231" s="42">
        <v>0</v>
      </c>
      <c r="D231" s="42">
        <v>0</v>
      </c>
      <c r="E231" s="42">
        <v>0</v>
      </c>
      <c r="F231" s="42">
        <v>0</v>
      </c>
      <c r="G231" s="42">
        <v>0</v>
      </c>
      <c r="H231" s="42">
        <v>0</v>
      </c>
      <c r="I231" s="42">
        <v>0</v>
      </c>
      <c r="J231" s="42">
        <v>0</v>
      </c>
      <c r="K231" s="42">
        <v>0</v>
      </c>
      <c r="L231" s="42">
        <v>0</v>
      </c>
      <c r="M231" s="42">
        <v>0</v>
      </c>
      <c r="N231" s="42">
        <v>0</v>
      </c>
      <c r="O231" s="42">
        <v>0</v>
      </c>
      <c r="P231" s="42">
        <v>0</v>
      </c>
      <c r="Q231" s="42">
        <v>0</v>
      </c>
      <c r="R231" s="42">
        <v>0</v>
      </c>
      <c r="S231" s="42">
        <v>0</v>
      </c>
      <c r="T231" s="42"/>
      <c r="U231" s="42">
        <v>-3376386333</v>
      </c>
    </row>
    <row r="232" spans="1:21" ht="18.75" x14ac:dyDescent="0.2">
      <c r="A232" s="6" t="s">
        <v>658</v>
      </c>
      <c r="C232" s="42">
        <v>0</v>
      </c>
      <c r="D232" s="42">
        <v>0</v>
      </c>
      <c r="E232" s="42">
        <v>0</v>
      </c>
      <c r="F232" s="42">
        <v>0</v>
      </c>
      <c r="G232" s="42">
        <v>0</v>
      </c>
      <c r="H232" s="42">
        <v>0</v>
      </c>
      <c r="I232" s="42">
        <v>0</v>
      </c>
      <c r="J232" s="42">
        <v>0</v>
      </c>
      <c r="K232" s="42">
        <v>0</v>
      </c>
      <c r="L232" s="42">
        <v>0</v>
      </c>
      <c r="M232" s="42">
        <v>0</v>
      </c>
      <c r="N232" s="42">
        <v>0</v>
      </c>
      <c r="O232" s="42">
        <v>0</v>
      </c>
      <c r="P232" s="42">
        <v>0</v>
      </c>
      <c r="Q232" s="42">
        <v>0</v>
      </c>
      <c r="R232" s="42">
        <v>0</v>
      </c>
      <c r="S232" s="42">
        <v>0</v>
      </c>
      <c r="T232" s="42"/>
      <c r="U232" s="42">
        <v>28947223</v>
      </c>
    </row>
    <row r="233" spans="1:21" ht="18.75" x14ac:dyDescent="0.2">
      <c r="A233" s="6" t="s">
        <v>659</v>
      </c>
      <c r="C233" s="42">
        <v>0</v>
      </c>
      <c r="D233" s="42">
        <v>0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2">
        <v>0</v>
      </c>
      <c r="L233" s="42">
        <v>0</v>
      </c>
      <c r="M233" s="42">
        <v>0</v>
      </c>
      <c r="N233" s="42">
        <v>0</v>
      </c>
      <c r="O233" s="42">
        <v>0</v>
      </c>
      <c r="P233" s="42">
        <v>0</v>
      </c>
      <c r="Q233" s="42">
        <v>0</v>
      </c>
      <c r="R233" s="42">
        <v>0</v>
      </c>
      <c r="S233" s="42">
        <v>0</v>
      </c>
      <c r="T233" s="42"/>
      <c r="U233" s="42">
        <v>232824</v>
      </c>
    </row>
    <row r="234" spans="1:21" ht="18.75" x14ac:dyDescent="0.2">
      <c r="A234" s="6" t="s">
        <v>660</v>
      </c>
      <c r="C234" s="42">
        <v>0</v>
      </c>
      <c r="D234" s="42">
        <v>0</v>
      </c>
      <c r="E234" s="42">
        <v>0</v>
      </c>
      <c r="F234" s="42">
        <v>0</v>
      </c>
      <c r="G234" s="42">
        <v>0</v>
      </c>
      <c r="H234" s="42">
        <v>0</v>
      </c>
      <c r="I234" s="42">
        <v>0</v>
      </c>
      <c r="J234" s="42">
        <v>0</v>
      </c>
      <c r="K234" s="42">
        <v>0</v>
      </c>
      <c r="L234" s="42">
        <v>0</v>
      </c>
      <c r="M234" s="42">
        <v>0</v>
      </c>
      <c r="N234" s="42">
        <v>0</v>
      </c>
      <c r="O234" s="42">
        <v>0</v>
      </c>
      <c r="P234" s="42">
        <v>0</v>
      </c>
      <c r="Q234" s="42">
        <v>0</v>
      </c>
      <c r="R234" s="42">
        <v>0</v>
      </c>
      <c r="S234" s="42">
        <v>0</v>
      </c>
      <c r="T234" s="42"/>
      <c r="U234" s="42">
        <v>3614561910</v>
      </c>
    </row>
    <row r="235" spans="1:21" ht="18.75" x14ac:dyDescent="0.2">
      <c r="A235" s="6" t="s">
        <v>882</v>
      </c>
      <c r="C235" s="42">
        <v>0</v>
      </c>
      <c r="D235" s="42">
        <v>0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2">
        <v>0</v>
      </c>
      <c r="N235" s="42">
        <v>0</v>
      </c>
      <c r="O235" s="42">
        <v>0</v>
      </c>
      <c r="P235" s="42">
        <v>0</v>
      </c>
      <c r="Q235" s="42">
        <v>0</v>
      </c>
      <c r="R235" s="42">
        <v>0</v>
      </c>
      <c r="S235" s="42">
        <v>0</v>
      </c>
      <c r="T235" s="42"/>
      <c r="U235" s="42">
        <v>3949101531</v>
      </c>
    </row>
    <row r="236" spans="1:21" ht="18.75" x14ac:dyDescent="0.2">
      <c r="A236" s="6" t="s">
        <v>883</v>
      </c>
      <c r="C236" s="42">
        <v>0</v>
      </c>
      <c r="D236" s="42">
        <v>0</v>
      </c>
      <c r="E236" s="42">
        <v>0</v>
      </c>
      <c r="F236" s="42">
        <v>0</v>
      </c>
      <c r="G236" s="42">
        <v>0</v>
      </c>
      <c r="H236" s="42">
        <v>0</v>
      </c>
      <c r="I236" s="42">
        <v>0</v>
      </c>
      <c r="J236" s="42">
        <v>0</v>
      </c>
      <c r="K236" s="42">
        <v>0</v>
      </c>
      <c r="L236" s="42">
        <v>0</v>
      </c>
      <c r="M236" s="42">
        <v>0</v>
      </c>
      <c r="N236" s="42">
        <v>0</v>
      </c>
      <c r="O236" s="42">
        <v>0</v>
      </c>
      <c r="P236" s="42">
        <v>0</v>
      </c>
      <c r="Q236" s="42">
        <v>0</v>
      </c>
      <c r="R236" s="42">
        <v>0</v>
      </c>
      <c r="S236" s="42">
        <v>0</v>
      </c>
      <c r="T236" s="42"/>
      <c r="U236" s="42">
        <v>937917433</v>
      </c>
    </row>
    <row r="237" spans="1:21" ht="18.75" x14ac:dyDescent="0.2">
      <c r="A237" s="6" t="s">
        <v>884</v>
      </c>
      <c r="C237" s="42">
        <v>0</v>
      </c>
      <c r="D237" s="42">
        <v>0</v>
      </c>
      <c r="E237" s="42">
        <v>0</v>
      </c>
      <c r="F237" s="42">
        <v>0</v>
      </c>
      <c r="G237" s="42">
        <v>0</v>
      </c>
      <c r="H237" s="42">
        <v>0</v>
      </c>
      <c r="I237" s="42">
        <v>0</v>
      </c>
      <c r="J237" s="42">
        <v>0</v>
      </c>
      <c r="K237" s="42">
        <v>0</v>
      </c>
      <c r="L237" s="42">
        <v>0</v>
      </c>
      <c r="M237" s="42">
        <v>0</v>
      </c>
      <c r="N237" s="42">
        <v>0</v>
      </c>
      <c r="O237" s="42">
        <v>0</v>
      </c>
      <c r="P237" s="42">
        <v>0</v>
      </c>
      <c r="Q237" s="42">
        <v>0</v>
      </c>
      <c r="R237" s="42">
        <v>0</v>
      </c>
      <c r="S237" s="42">
        <v>0</v>
      </c>
      <c r="T237" s="42"/>
      <c r="U237" s="42">
        <v>4828506376</v>
      </c>
    </row>
    <row r="238" spans="1:21" ht="18.75" x14ac:dyDescent="0.2">
      <c r="A238" s="6" t="s">
        <v>661</v>
      </c>
      <c r="C238" s="42">
        <v>0</v>
      </c>
      <c r="D238" s="42">
        <v>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2">
        <v>0</v>
      </c>
      <c r="N238" s="42">
        <v>0</v>
      </c>
      <c r="O238" s="42">
        <v>0</v>
      </c>
      <c r="P238" s="42">
        <v>0</v>
      </c>
      <c r="Q238" s="42">
        <v>0</v>
      </c>
      <c r="R238" s="42">
        <v>0</v>
      </c>
      <c r="S238" s="42">
        <v>0</v>
      </c>
      <c r="T238" s="42"/>
      <c r="U238" s="42">
        <v>-279692006</v>
      </c>
    </row>
    <row r="239" spans="1:21" ht="18.75" x14ac:dyDescent="0.2">
      <c r="A239" s="6" t="s">
        <v>662</v>
      </c>
      <c r="C239" s="42">
        <v>0</v>
      </c>
      <c r="D239" s="42">
        <v>0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/>
      <c r="U239" s="42">
        <v>5071714683</v>
      </c>
    </row>
    <row r="240" spans="1:21" ht="18.75" x14ac:dyDescent="0.2">
      <c r="A240" s="6" t="s">
        <v>663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/>
      <c r="U240" s="42">
        <v>-247943241</v>
      </c>
    </row>
    <row r="241" spans="1:21" ht="18.75" x14ac:dyDescent="0.2">
      <c r="A241" s="6" t="s">
        <v>664</v>
      </c>
      <c r="C241" s="42">
        <v>0</v>
      </c>
      <c r="D241" s="42">
        <v>0</v>
      </c>
      <c r="E241" s="42">
        <v>0</v>
      </c>
      <c r="F241" s="42">
        <v>0</v>
      </c>
      <c r="G241" s="42">
        <v>0</v>
      </c>
      <c r="H241" s="42">
        <v>0</v>
      </c>
      <c r="I241" s="42">
        <v>0</v>
      </c>
      <c r="J241" s="42">
        <v>0</v>
      </c>
      <c r="K241" s="42">
        <v>0</v>
      </c>
      <c r="L241" s="42">
        <v>0</v>
      </c>
      <c r="M241" s="42">
        <v>0</v>
      </c>
      <c r="N241" s="42">
        <v>0</v>
      </c>
      <c r="O241" s="42">
        <v>0</v>
      </c>
      <c r="P241" s="42">
        <v>0</v>
      </c>
      <c r="Q241" s="42">
        <v>0</v>
      </c>
      <c r="R241" s="42">
        <v>0</v>
      </c>
      <c r="S241" s="42">
        <v>0</v>
      </c>
      <c r="T241" s="42"/>
      <c r="U241" s="42">
        <v>13824822</v>
      </c>
    </row>
    <row r="242" spans="1:21" ht="18.75" x14ac:dyDescent="0.2">
      <c r="A242" s="6" t="s">
        <v>665</v>
      </c>
      <c r="C242" s="42">
        <v>0</v>
      </c>
      <c r="D242" s="42">
        <v>0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0</v>
      </c>
      <c r="K242" s="42">
        <v>0</v>
      </c>
      <c r="L242" s="42">
        <v>0</v>
      </c>
      <c r="M242" s="42">
        <v>0</v>
      </c>
      <c r="N242" s="42">
        <v>0</v>
      </c>
      <c r="O242" s="42">
        <v>0</v>
      </c>
      <c r="P242" s="42">
        <v>0</v>
      </c>
      <c r="Q242" s="42">
        <v>0</v>
      </c>
      <c r="R242" s="42">
        <v>0</v>
      </c>
      <c r="S242" s="42">
        <v>0</v>
      </c>
      <c r="T242" s="42"/>
      <c r="U242" s="42">
        <v>3234886000</v>
      </c>
    </row>
    <row r="243" spans="1:21" ht="18.75" x14ac:dyDescent="0.2">
      <c r="A243" s="6" t="s">
        <v>666</v>
      </c>
      <c r="C243" s="42">
        <v>0</v>
      </c>
      <c r="D243" s="42">
        <v>0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v>0</v>
      </c>
      <c r="K243" s="42">
        <v>0</v>
      </c>
      <c r="L243" s="42">
        <v>0</v>
      </c>
      <c r="M243" s="42">
        <v>0</v>
      </c>
      <c r="N243" s="42">
        <v>0</v>
      </c>
      <c r="O243" s="42">
        <v>0</v>
      </c>
      <c r="P243" s="42">
        <v>0</v>
      </c>
      <c r="Q243" s="42">
        <v>0</v>
      </c>
      <c r="R243" s="42">
        <v>0</v>
      </c>
      <c r="S243" s="42">
        <v>0</v>
      </c>
      <c r="T243" s="42"/>
      <c r="U243" s="42">
        <v>287440000</v>
      </c>
    </row>
    <row r="244" spans="1:21" ht="18.75" x14ac:dyDescent="0.2">
      <c r="A244" s="6" t="s">
        <v>667</v>
      </c>
      <c r="C244" s="42">
        <v>0</v>
      </c>
      <c r="D244" s="42">
        <v>0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0</v>
      </c>
      <c r="K244" s="42">
        <v>0</v>
      </c>
      <c r="L244" s="42">
        <v>0</v>
      </c>
      <c r="M244" s="42">
        <v>0</v>
      </c>
      <c r="N244" s="42">
        <v>0</v>
      </c>
      <c r="O244" s="42">
        <v>0</v>
      </c>
      <c r="P244" s="42">
        <v>0</v>
      </c>
      <c r="Q244" s="42">
        <v>0</v>
      </c>
      <c r="R244" s="42">
        <v>0</v>
      </c>
      <c r="S244" s="42">
        <v>0</v>
      </c>
      <c r="T244" s="42"/>
      <c r="U244" s="42">
        <v>900298759</v>
      </c>
    </row>
    <row r="245" spans="1:21" ht="18.75" x14ac:dyDescent="0.2">
      <c r="A245" s="6" t="s">
        <v>668</v>
      </c>
      <c r="C245" s="42">
        <v>0</v>
      </c>
      <c r="D245" s="42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2">
        <v>0</v>
      </c>
      <c r="N245" s="42">
        <v>0</v>
      </c>
      <c r="O245" s="42">
        <v>0</v>
      </c>
      <c r="P245" s="42">
        <v>0</v>
      </c>
      <c r="Q245" s="42">
        <v>0</v>
      </c>
      <c r="R245" s="42">
        <v>0</v>
      </c>
      <c r="S245" s="42">
        <v>0</v>
      </c>
      <c r="T245" s="42"/>
      <c r="U245" s="42">
        <v>1943094173</v>
      </c>
    </row>
    <row r="246" spans="1:21" ht="18.75" x14ac:dyDescent="0.2">
      <c r="A246" s="6" t="s">
        <v>669</v>
      </c>
      <c r="C246" s="42">
        <v>0</v>
      </c>
      <c r="D246" s="42">
        <v>0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2">
        <v>0</v>
      </c>
      <c r="N246" s="42">
        <v>0</v>
      </c>
      <c r="O246" s="42">
        <v>0</v>
      </c>
      <c r="P246" s="42">
        <v>0</v>
      </c>
      <c r="Q246" s="42">
        <v>0</v>
      </c>
      <c r="R246" s="42">
        <v>0</v>
      </c>
      <c r="S246" s="42">
        <v>0</v>
      </c>
      <c r="T246" s="42"/>
      <c r="U246" s="42">
        <v>6979688551</v>
      </c>
    </row>
    <row r="247" spans="1:21" ht="18.75" x14ac:dyDescent="0.2">
      <c r="A247" s="6" t="s">
        <v>670</v>
      </c>
      <c r="C247" s="42">
        <v>0</v>
      </c>
      <c r="D247" s="42">
        <v>0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  <c r="N247" s="42">
        <v>0</v>
      </c>
      <c r="O247" s="42">
        <v>0</v>
      </c>
      <c r="P247" s="42">
        <v>0</v>
      </c>
      <c r="Q247" s="42">
        <v>0</v>
      </c>
      <c r="R247" s="42">
        <v>0</v>
      </c>
      <c r="S247" s="42">
        <v>0</v>
      </c>
      <c r="T247" s="42"/>
      <c r="U247" s="42">
        <v>16444938642</v>
      </c>
    </row>
    <row r="248" spans="1:21" ht="18.75" x14ac:dyDescent="0.2">
      <c r="A248" s="6" t="s">
        <v>671</v>
      </c>
      <c r="C248" s="42">
        <v>0</v>
      </c>
      <c r="D248" s="42">
        <v>0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v>0</v>
      </c>
      <c r="O248" s="42">
        <v>0</v>
      </c>
      <c r="P248" s="42">
        <v>0</v>
      </c>
      <c r="Q248" s="42">
        <v>0</v>
      </c>
      <c r="R248" s="42">
        <v>0</v>
      </c>
      <c r="S248" s="42">
        <v>0</v>
      </c>
      <c r="T248" s="42"/>
      <c r="U248" s="42">
        <v>69706371</v>
      </c>
    </row>
    <row r="249" spans="1:21" ht="18.75" x14ac:dyDescent="0.2">
      <c r="A249" s="6" t="s">
        <v>672</v>
      </c>
      <c r="C249" s="42">
        <v>0</v>
      </c>
      <c r="D249" s="42">
        <v>0</v>
      </c>
      <c r="E249" s="42">
        <v>0</v>
      </c>
      <c r="F249" s="42">
        <v>0</v>
      </c>
      <c r="G249" s="42">
        <v>0</v>
      </c>
      <c r="H249" s="42">
        <v>0</v>
      </c>
      <c r="I249" s="42">
        <v>0</v>
      </c>
      <c r="J249" s="42">
        <v>0</v>
      </c>
      <c r="K249" s="42">
        <v>0</v>
      </c>
      <c r="L249" s="42">
        <v>0</v>
      </c>
      <c r="M249" s="42">
        <v>0</v>
      </c>
      <c r="N249" s="42">
        <v>0</v>
      </c>
      <c r="O249" s="42">
        <v>0</v>
      </c>
      <c r="P249" s="42">
        <v>0</v>
      </c>
      <c r="Q249" s="42">
        <v>0</v>
      </c>
      <c r="R249" s="42">
        <v>0</v>
      </c>
      <c r="S249" s="42">
        <v>0</v>
      </c>
      <c r="T249" s="42"/>
      <c r="U249" s="42">
        <v>2439834474</v>
      </c>
    </row>
    <row r="250" spans="1:21" ht="18.75" x14ac:dyDescent="0.2">
      <c r="A250" s="6" t="s">
        <v>673</v>
      </c>
      <c r="C250" s="42">
        <v>0</v>
      </c>
      <c r="D250" s="42">
        <v>0</v>
      </c>
      <c r="E250" s="42">
        <v>0</v>
      </c>
      <c r="F250" s="42">
        <v>0</v>
      </c>
      <c r="G250" s="42">
        <v>0</v>
      </c>
      <c r="H250" s="42">
        <v>0</v>
      </c>
      <c r="I250" s="42">
        <v>0</v>
      </c>
      <c r="J250" s="42">
        <v>0</v>
      </c>
      <c r="K250" s="42">
        <v>0</v>
      </c>
      <c r="L250" s="42">
        <v>0</v>
      </c>
      <c r="M250" s="42">
        <v>0</v>
      </c>
      <c r="N250" s="42">
        <v>0</v>
      </c>
      <c r="O250" s="42">
        <v>0</v>
      </c>
      <c r="P250" s="42">
        <v>0</v>
      </c>
      <c r="Q250" s="42">
        <v>0</v>
      </c>
      <c r="R250" s="42">
        <v>0</v>
      </c>
      <c r="S250" s="42">
        <v>0</v>
      </c>
      <c r="T250" s="42"/>
      <c r="U250" s="42">
        <v>22390776496</v>
      </c>
    </row>
    <row r="251" spans="1:21" ht="18.75" x14ac:dyDescent="0.2">
      <c r="A251" s="6" t="s">
        <v>674</v>
      </c>
      <c r="C251" s="42">
        <v>0</v>
      </c>
      <c r="D251" s="42">
        <v>0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0</v>
      </c>
      <c r="K251" s="42">
        <v>0</v>
      </c>
      <c r="L251" s="42">
        <v>0</v>
      </c>
      <c r="M251" s="42">
        <v>0</v>
      </c>
      <c r="N251" s="42">
        <v>0</v>
      </c>
      <c r="O251" s="42">
        <v>0</v>
      </c>
      <c r="P251" s="42">
        <v>0</v>
      </c>
      <c r="Q251" s="42">
        <v>0</v>
      </c>
      <c r="R251" s="42">
        <v>0</v>
      </c>
      <c r="S251" s="42">
        <v>0</v>
      </c>
      <c r="T251" s="42"/>
      <c r="U251" s="42">
        <v>16555509658</v>
      </c>
    </row>
    <row r="252" spans="1:21" ht="18.75" x14ac:dyDescent="0.2">
      <c r="A252" s="6" t="s">
        <v>675</v>
      </c>
      <c r="C252" s="42">
        <v>0</v>
      </c>
      <c r="D252" s="42">
        <v>0</v>
      </c>
      <c r="E252" s="42">
        <v>0</v>
      </c>
      <c r="F252" s="42">
        <v>0</v>
      </c>
      <c r="G252" s="42">
        <v>0</v>
      </c>
      <c r="H252" s="42">
        <v>0</v>
      </c>
      <c r="I252" s="42">
        <v>0</v>
      </c>
      <c r="J252" s="42">
        <v>0</v>
      </c>
      <c r="K252" s="42">
        <v>0</v>
      </c>
      <c r="L252" s="42">
        <v>0</v>
      </c>
      <c r="M252" s="42">
        <v>0</v>
      </c>
      <c r="N252" s="42">
        <v>0</v>
      </c>
      <c r="O252" s="42">
        <v>0</v>
      </c>
      <c r="P252" s="42">
        <v>0</v>
      </c>
      <c r="Q252" s="42">
        <v>0</v>
      </c>
      <c r="R252" s="42">
        <v>0</v>
      </c>
      <c r="S252" s="42">
        <v>0</v>
      </c>
      <c r="T252" s="42"/>
      <c r="U252" s="42">
        <v>20194880</v>
      </c>
    </row>
    <row r="253" spans="1:21" ht="18.75" x14ac:dyDescent="0.2">
      <c r="A253" s="6" t="s">
        <v>676</v>
      </c>
      <c r="C253" s="42">
        <v>0</v>
      </c>
      <c r="D253" s="42">
        <v>0</v>
      </c>
      <c r="E253" s="42">
        <v>0</v>
      </c>
      <c r="F253" s="42">
        <v>0</v>
      </c>
      <c r="G253" s="42">
        <v>0</v>
      </c>
      <c r="H253" s="42">
        <v>0</v>
      </c>
      <c r="I253" s="42">
        <v>0</v>
      </c>
      <c r="J253" s="42">
        <v>0</v>
      </c>
      <c r="K253" s="42">
        <v>0</v>
      </c>
      <c r="L253" s="42">
        <v>0</v>
      </c>
      <c r="M253" s="42">
        <v>0</v>
      </c>
      <c r="N253" s="42">
        <v>0</v>
      </c>
      <c r="O253" s="42">
        <v>0</v>
      </c>
      <c r="P253" s="42">
        <v>0</v>
      </c>
      <c r="Q253" s="42">
        <v>0</v>
      </c>
      <c r="R253" s="42">
        <v>0</v>
      </c>
      <c r="S253" s="42">
        <v>0</v>
      </c>
      <c r="T253" s="42"/>
      <c r="U253" s="42">
        <v>229223854</v>
      </c>
    </row>
    <row r="254" spans="1:21" ht="18.75" x14ac:dyDescent="0.2">
      <c r="A254" s="6" t="s">
        <v>677</v>
      </c>
      <c r="C254" s="42">
        <v>0</v>
      </c>
      <c r="D254" s="42">
        <v>0</v>
      </c>
      <c r="E254" s="42">
        <v>0</v>
      </c>
      <c r="F254" s="42">
        <v>0</v>
      </c>
      <c r="G254" s="42">
        <v>0</v>
      </c>
      <c r="H254" s="42">
        <v>0</v>
      </c>
      <c r="I254" s="42">
        <v>0</v>
      </c>
      <c r="J254" s="42">
        <v>0</v>
      </c>
      <c r="K254" s="42">
        <v>0</v>
      </c>
      <c r="L254" s="42">
        <v>0</v>
      </c>
      <c r="M254" s="42">
        <v>0</v>
      </c>
      <c r="N254" s="42">
        <v>0</v>
      </c>
      <c r="O254" s="42">
        <v>0</v>
      </c>
      <c r="P254" s="42">
        <v>0</v>
      </c>
      <c r="Q254" s="42">
        <v>0</v>
      </c>
      <c r="R254" s="42">
        <v>0</v>
      </c>
      <c r="S254" s="42">
        <v>0</v>
      </c>
      <c r="T254" s="42"/>
      <c r="U254" s="42">
        <v>-5841124526</v>
      </c>
    </row>
    <row r="255" spans="1:21" ht="18.75" x14ac:dyDescent="0.2">
      <c r="A255" s="6" t="s">
        <v>678</v>
      </c>
      <c r="C255" s="42">
        <v>0</v>
      </c>
      <c r="D255" s="42">
        <v>0</v>
      </c>
      <c r="E255" s="42">
        <v>0</v>
      </c>
      <c r="F255" s="42">
        <v>0</v>
      </c>
      <c r="G255" s="42">
        <v>0</v>
      </c>
      <c r="H255" s="42">
        <v>0</v>
      </c>
      <c r="I255" s="42">
        <v>0</v>
      </c>
      <c r="J255" s="42">
        <v>0</v>
      </c>
      <c r="K255" s="42">
        <v>0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42">
        <v>0</v>
      </c>
      <c r="T255" s="42"/>
      <c r="U255" s="42">
        <v>5723640855</v>
      </c>
    </row>
    <row r="256" spans="1:21" ht="18.75" x14ac:dyDescent="0.2">
      <c r="A256" s="6" t="s">
        <v>679</v>
      </c>
      <c r="C256" s="42">
        <v>0</v>
      </c>
      <c r="D256" s="42">
        <v>0</v>
      </c>
      <c r="E256" s="42">
        <v>0</v>
      </c>
      <c r="F256" s="42">
        <v>0</v>
      </c>
      <c r="G256" s="42">
        <v>0</v>
      </c>
      <c r="H256" s="42">
        <v>0</v>
      </c>
      <c r="I256" s="42">
        <v>0</v>
      </c>
      <c r="J256" s="42">
        <v>0</v>
      </c>
      <c r="K256" s="42">
        <v>0</v>
      </c>
      <c r="L256" s="42">
        <v>0</v>
      </c>
      <c r="M256" s="42">
        <v>0</v>
      </c>
      <c r="N256" s="42">
        <v>0</v>
      </c>
      <c r="O256" s="42">
        <v>0</v>
      </c>
      <c r="P256" s="42">
        <v>0</v>
      </c>
      <c r="Q256" s="42">
        <v>0</v>
      </c>
      <c r="R256" s="42">
        <v>0</v>
      </c>
      <c r="S256" s="42">
        <v>0</v>
      </c>
      <c r="T256" s="42"/>
      <c r="U256" s="42">
        <v>42321000</v>
      </c>
    </row>
    <row r="257" spans="1:21" ht="18.75" x14ac:dyDescent="0.2">
      <c r="A257" s="6" t="s">
        <v>680</v>
      </c>
      <c r="C257" s="42">
        <v>0</v>
      </c>
      <c r="D257" s="42">
        <v>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0</v>
      </c>
      <c r="K257" s="42">
        <v>0</v>
      </c>
      <c r="L257" s="42">
        <v>0</v>
      </c>
      <c r="M257" s="42">
        <v>0</v>
      </c>
      <c r="N257" s="42">
        <v>0</v>
      </c>
      <c r="O257" s="42">
        <v>0</v>
      </c>
      <c r="P257" s="42">
        <v>0</v>
      </c>
      <c r="Q257" s="42">
        <v>0</v>
      </c>
      <c r="R257" s="42">
        <v>0</v>
      </c>
      <c r="S257" s="42">
        <v>0</v>
      </c>
      <c r="T257" s="42"/>
      <c r="U257" s="42">
        <v>11229706892</v>
      </c>
    </row>
    <row r="258" spans="1:21" ht="18.75" x14ac:dyDescent="0.2">
      <c r="A258" s="6" t="s">
        <v>681</v>
      </c>
      <c r="C258" s="42">
        <v>0</v>
      </c>
      <c r="D258" s="42">
        <v>0</v>
      </c>
      <c r="E258" s="42">
        <v>0</v>
      </c>
      <c r="F258" s="42">
        <v>0</v>
      </c>
      <c r="G258" s="42">
        <v>0</v>
      </c>
      <c r="H258" s="42">
        <v>0</v>
      </c>
      <c r="I258" s="42">
        <v>0</v>
      </c>
      <c r="J258" s="42">
        <v>0</v>
      </c>
      <c r="K258" s="42">
        <v>0</v>
      </c>
      <c r="L258" s="42">
        <v>0</v>
      </c>
      <c r="M258" s="42">
        <v>0</v>
      </c>
      <c r="N258" s="42">
        <v>0</v>
      </c>
      <c r="O258" s="42">
        <v>0</v>
      </c>
      <c r="P258" s="42">
        <v>0</v>
      </c>
      <c r="Q258" s="42">
        <v>0</v>
      </c>
      <c r="R258" s="42">
        <v>0</v>
      </c>
      <c r="S258" s="42">
        <v>0</v>
      </c>
      <c r="T258" s="42"/>
      <c r="U258" s="42">
        <v>3870078259</v>
      </c>
    </row>
    <row r="259" spans="1:21" ht="18.75" x14ac:dyDescent="0.2">
      <c r="A259" s="6" t="s">
        <v>682</v>
      </c>
      <c r="C259" s="42">
        <v>0</v>
      </c>
      <c r="D259" s="42">
        <v>0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/>
      <c r="U259" s="42">
        <v>357233</v>
      </c>
    </row>
    <row r="260" spans="1:21" ht="18.75" x14ac:dyDescent="0.2">
      <c r="A260" s="6" t="s">
        <v>683</v>
      </c>
      <c r="C260" s="42">
        <v>0</v>
      </c>
      <c r="D260" s="42">
        <v>0</v>
      </c>
      <c r="E260" s="42">
        <v>0</v>
      </c>
      <c r="F260" s="42">
        <v>0</v>
      </c>
      <c r="G260" s="42">
        <v>0</v>
      </c>
      <c r="H260" s="42">
        <v>0</v>
      </c>
      <c r="I260" s="42">
        <v>0</v>
      </c>
      <c r="J260" s="42">
        <v>0</v>
      </c>
      <c r="K260" s="42">
        <v>0</v>
      </c>
      <c r="L260" s="42">
        <v>0</v>
      </c>
      <c r="M260" s="42">
        <v>0</v>
      </c>
      <c r="N260" s="42">
        <v>0</v>
      </c>
      <c r="O260" s="42">
        <v>0</v>
      </c>
      <c r="P260" s="42">
        <v>0</v>
      </c>
      <c r="Q260" s="42">
        <v>0</v>
      </c>
      <c r="R260" s="42">
        <v>0</v>
      </c>
      <c r="S260" s="42">
        <v>0</v>
      </c>
      <c r="T260" s="42"/>
      <c r="U260" s="42">
        <v>-70431</v>
      </c>
    </row>
    <row r="261" spans="1:21" ht="18.75" x14ac:dyDescent="0.2">
      <c r="A261" s="6" t="s">
        <v>684</v>
      </c>
      <c r="C261" s="42">
        <v>0</v>
      </c>
      <c r="D261" s="42">
        <v>0</v>
      </c>
      <c r="E261" s="42">
        <v>0</v>
      </c>
      <c r="F261" s="42">
        <v>0</v>
      </c>
      <c r="G261" s="42">
        <v>0</v>
      </c>
      <c r="H261" s="42">
        <v>0</v>
      </c>
      <c r="I261" s="42">
        <v>0</v>
      </c>
      <c r="J261" s="42">
        <v>0</v>
      </c>
      <c r="K261" s="42">
        <v>0</v>
      </c>
      <c r="L261" s="42">
        <v>0</v>
      </c>
      <c r="M261" s="42">
        <v>0</v>
      </c>
      <c r="N261" s="42">
        <v>0</v>
      </c>
      <c r="O261" s="42">
        <v>0</v>
      </c>
      <c r="P261" s="42">
        <v>0</v>
      </c>
      <c r="Q261" s="42">
        <v>0</v>
      </c>
      <c r="R261" s="42">
        <v>0</v>
      </c>
      <c r="S261" s="42">
        <v>0</v>
      </c>
      <c r="T261" s="42"/>
      <c r="U261" s="42">
        <v>357233</v>
      </c>
    </row>
    <row r="262" spans="1:21" ht="18.75" x14ac:dyDescent="0.2">
      <c r="A262" s="6" t="s">
        <v>685</v>
      </c>
      <c r="C262" s="42">
        <v>0</v>
      </c>
      <c r="D262" s="42">
        <v>0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0</v>
      </c>
      <c r="N262" s="42">
        <v>0</v>
      </c>
      <c r="O262" s="42">
        <v>0</v>
      </c>
      <c r="P262" s="42">
        <v>0</v>
      </c>
      <c r="Q262" s="42">
        <v>0</v>
      </c>
      <c r="R262" s="42">
        <v>0</v>
      </c>
      <c r="S262" s="42">
        <v>0</v>
      </c>
      <c r="T262" s="42"/>
      <c r="U262" s="42">
        <v>8478811</v>
      </c>
    </row>
    <row r="263" spans="1:21" ht="18.75" x14ac:dyDescent="0.2">
      <c r="A263" s="6" t="s">
        <v>686</v>
      </c>
      <c r="C263" s="42">
        <v>0</v>
      </c>
      <c r="D263" s="42">
        <v>0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42">
        <v>0</v>
      </c>
      <c r="T263" s="42"/>
      <c r="U263" s="42">
        <v>-12846853812</v>
      </c>
    </row>
    <row r="264" spans="1:21" ht="18.75" x14ac:dyDescent="0.2">
      <c r="A264" s="6" t="s">
        <v>687</v>
      </c>
      <c r="C264" s="42">
        <v>0</v>
      </c>
      <c r="D264" s="42">
        <v>0</v>
      </c>
      <c r="E264" s="42">
        <v>0</v>
      </c>
      <c r="F264" s="42">
        <v>0</v>
      </c>
      <c r="G264" s="42">
        <v>0</v>
      </c>
      <c r="H264" s="42">
        <v>0</v>
      </c>
      <c r="I264" s="42">
        <v>0</v>
      </c>
      <c r="J264" s="42">
        <v>0</v>
      </c>
      <c r="K264" s="42">
        <v>0</v>
      </c>
      <c r="L264" s="42">
        <v>0</v>
      </c>
      <c r="M264" s="42">
        <v>0</v>
      </c>
      <c r="N264" s="42">
        <v>0</v>
      </c>
      <c r="O264" s="42">
        <v>0</v>
      </c>
      <c r="P264" s="42">
        <v>0</v>
      </c>
      <c r="Q264" s="42">
        <v>0</v>
      </c>
      <c r="R264" s="42">
        <v>0</v>
      </c>
      <c r="S264" s="42">
        <v>0</v>
      </c>
      <c r="T264" s="42"/>
      <c r="U264" s="42">
        <v>4673488897</v>
      </c>
    </row>
    <row r="265" spans="1:21" ht="18.75" x14ac:dyDescent="0.2">
      <c r="A265" s="6" t="s">
        <v>688</v>
      </c>
      <c r="C265" s="42">
        <v>0</v>
      </c>
      <c r="D265" s="42">
        <v>0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0</v>
      </c>
      <c r="K265" s="42">
        <v>0</v>
      </c>
      <c r="L265" s="42">
        <v>0</v>
      </c>
      <c r="M265" s="42">
        <v>0</v>
      </c>
      <c r="N265" s="42">
        <v>0</v>
      </c>
      <c r="O265" s="42">
        <v>0</v>
      </c>
      <c r="P265" s="42">
        <v>0</v>
      </c>
      <c r="Q265" s="42">
        <v>0</v>
      </c>
      <c r="R265" s="42">
        <v>0</v>
      </c>
      <c r="S265" s="42">
        <v>0</v>
      </c>
      <c r="T265" s="42"/>
      <c r="U265" s="42">
        <v>2141071056</v>
      </c>
    </row>
    <row r="266" spans="1:21" ht="18.75" x14ac:dyDescent="0.2">
      <c r="A266" s="6" t="s">
        <v>689</v>
      </c>
      <c r="C266" s="42">
        <v>0</v>
      </c>
      <c r="D266" s="42">
        <v>0</v>
      </c>
      <c r="E266" s="42">
        <v>0</v>
      </c>
      <c r="F266" s="42">
        <v>0</v>
      </c>
      <c r="G266" s="42">
        <v>0</v>
      </c>
      <c r="H266" s="42">
        <v>0</v>
      </c>
      <c r="I266" s="42">
        <v>0</v>
      </c>
      <c r="J266" s="42">
        <v>0</v>
      </c>
      <c r="K266" s="42">
        <v>0</v>
      </c>
      <c r="L266" s="42">
        <v>0</v>
      </c>
      <c r="M266" s="42">
        <v>0</v>
      </c>
      <c r="N266" s="42">
        <v>0</v>
      </c>
      <c r="O266" s="42">
        <v>0</v>
      </c>
      <c r="P266" s="42">
        <v>0</v>
      </c>
      <c r="Q266" s="42">
        <v>0</v>
      </c>
      <c r="R266" s="42">
        <v>0</v>
      </c>
      <c r="S266" s="42">
        <v>0</v>
      </c>
      <c r="T266" s="42"/>
      <c r="U266" s="42">
        <v>-40882152</v>
      </c>
    </row>
    <row r="267" spans="1:21" ht="18.75" x14ac:dyDescent="0.2">
      <c r="A267" s="6" t="s">
        <v>690</v>
      </c>
      <c r="C267" s="42">
        <v>0</v>
      </c>
      <c r="D267" s="42">
        <v>0</v>
      </c>
      <c r="E267" s="42">
        <v>0</v>
      </c>
      <c r="F267" s="42">
        <v>0</v>
      </c>
      <c r="G267" s="42">
        <v>0</v>
      </c>
      <c r="H267" s="42">
        <v>0</v>
      </c>
      <c r="I267" s="42">
        <v>0</v>
      </c>
      <c r="J267" s="42">
        <v>0</v>
      </c>
      <c r="K267" s="42">
        <v>0</v>
      </c>
      <c r="L267" s="42">
        <v>0</v>
      </c>
      <c r="M267" s="42">
        <v>0</v>
      </c>
      <c r="N267" s="42">
        <v>0</v>
      </c>
      <c r="O267" s="42">
        <v>0</v>
      </c>
      <c r="P267" s="42">
        <v>0</v>
      </c>
      <c r="Q267" s="42">
        <v>0</v>
      </c>
      <c r="R267" s="42">
        <v>0</v>
      </c>
      <c r="S267" s="42">
        <v>0</v>
      </c>
      <c r="T267" s="42"/>
      <c r="U267" s="42">
        <v>-192772</v>
      </c>
    </row>
    <row r="268" spans="1:21" ht="18.75" x14ac:dyDescent="0.2">
      <c r="A268" s="6" t="s">
        <v>691</v>
      </c>
      <c r="C268" s="42">
        <v>0</v>
      </c>
      <c r="D268" s="42">
        <v>0</v>
      </c>
      <c r="E268" s="42">
        <v>0</v>
      </c>
      <c r="F268" s="42">
        <v>0</v>
      </c>
      <c r="G268" s="42">
        <v>0</v>
      </c>
      <c r="H268" s="42">
        <v>0</v>
      </c>
      <c r="I268" s="42">
        <v>0</v>
      </c>
      <c r="J268" s="42">
        <v>0</v>
      </c>
      <c r="K268" s="42">
        <v>0</v>
      </c>
      <c r="L268" s="42">
        <v>0</v>
      </c>
      <c r="M268" s="42">
        <v>0</v>
      </c>
      <c r="N268" s="42">
        <v>0</v>
      </c>
      <c r="O268" s="42">
        <v>0</v>
      </c>
      <c r="P268" s="42">
        <v>0</v>
      </c>
      <c r="Q268" s="42">
        <v>0</v>
      </c>
      <c r="R268" s="42">
        <v>0</v>
      </c>
      <c r="S268" s="42">
        <v>0</v>
      </c>
      <c r="T268" s="42"/>
      <c r="U268" s="42">
        <v>-5751836730</v>
      </c>
    </row>
    <row r="269" spans="1:21" ht="18.75" x14ac:dyDescent="0.2">
      <c r="A269" s="6" t="s">
        <v>692</v>
      </c>
      <c r="C269" s="42">
        <v>0</v>
      </c>
      <c r="D269" s="42">
        <v>0</v>
      </c>
      <c r="E269" s="42">
        <v>0</v>
      </c>
      <c r="F269" s="42">
        <v>0</v>
      </c>
      <c r="G269" s="42">
        <v>0</v>
      </c>
      <c r="H269" s="42">
        <v>0</v>
      </c>
      <c r="I269" s="42">
        <v>0</v>
      </c>
      <c r="J269" s="42">
        <v>0</v>
      </c>
      <c r="K269" s="42">
        <v>0</v>
      </c>
      <c r="L269" s="42">
        <v>0</v>
      </c>
      <c r="M269" s="42">
        <v>0</v>
      </c>
      <c r="N269" s="42">
        <v>0</v>
      </c>
      <c r="O269" s="42">
        <v>0</v>
      </c>
      <c r="P269" s="42">
        <v>0</v>
      </c>
      <c r="Q269" s="42">
        <v>0</v>
      </c>
      <c r="R269" s="42">
        <v>0</v>
      </c>
      <c r="S269" s="42">
        <v>0</v>
      </c>
      <c r="T269" s="42"/>
      <c r="U269" s="42">
        <v>-2980321221</v>
      </c>
    </row>
    <row r="270" spans="1:21" ht="18.75" x14ac:dyDescent="0.2">
      <c r="A270" s="6" t="s">
        <v>693</v>
      </c>
      <c r="C270" s="42">
        <v>0</v>
      </c>
      <c r="D270" s="42">
        <v>0</v>
      </c>
      <c r="E270" s="42">
        <v>0</v>
      </c>
      <c r="F270" s="42">
        <v>0</v>
      </c>
      <c r="G270" s="42">
        <v>0</v>
      </c>
      <c r="H270" s="42">
        <v>0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  <c r="N270" s="42">
        <v>0</v>
      </c>
      <c r="O270" s="42">
        <v>0</v>
      </c>
      <c r="P270" s="42">
        <v>0</v>
      </c>
      <c r="Q270" s="42">
        <v>0</v>
      </c>
      <c r="R270" s="42">
        <v>0</v>
      </c>
      <c r="S270" s="42">
        <v>0</v>
      </c>
      <c r="T270" s="42"/>
      <c r="U270" s="42">
        <v>-2334873624</v>
      </c>
    </row>
    <row r="271" spans="1:21" ht="18.75" x14ac:dyDescent="0.2">
      <c r="A271" s="6" t="s">
        <v>694</v>
      </c>
      <c r="C271" s="42">
        <v>0</v>
      </c>
      <c r="D271" s="42">
        <v>0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  <c r="N271" s="42">
        <v>0</v>
      </c>
      <c r="O271" s="42">
        <v>0</v>
      </c>
      <c r="P271" s="42">
        <v>0</v>
      </c>
      <c r="Q271" s="42">
        <v>0</v>
      </c>
      <c r="R271" s="42">
        <v>0</v>
      </c>
      <c r="S271" s="42">
        <v>0</v>
      </c>
      <c r="T271" s="42"/>
      <c r="U271" s="42">
        <v>-200367293</v>
      </c>
    </row>
    <row r="272" spans="1:21" ht="18.75" x14ac:dyDescent="0.2">
      <c r="A272" s="6" t="s">
        <v>695</v>
      </c>
      <c r="C272" s="42">
        <v>0</v>
      </c>
      <c r="D272" s="42">
        <v>0</v>
      </c>
      <c r="E272" s="42">
        <v>0</v>
      </c>
      <c r="F272" s="42">
        <v>0</v>
      </c>
      <c r="G272" s="42">
        <v>0</v>
      </c>
      <c r="H272" s="42">
        <v>0</v>
      </c>
      <c r="I272" s="42">
        <v>0</v>
      </c>
      <c r="J272" s="42">
        <v>0</v>
      </c>
      <c r="K272" s="42">
        <v>0</v>
      </c>
      <c r="L272" s="42">
        <v>0</v>
      </c>
      <c r="M272" s="42">
        <v>0</v>
      </c>
      <c r="N272" s="42">
        <v>0</v>
      </c>
      <c r="O272" s="42">
        <v>0</v>
      </c>
      <c r="P272" s="42">
        <v>0</v>
      </c>
      <c r="Q272" s="42">
        <v>0</v>
      </c>
      <c r="R272" s="42">
        <v>0</v>
      </c>
      <c r="S272" s="42">
        <v>0</v>
      </c>
      <c r="T272" s="42"/>
      <c r="U272" s="42">
        <v>-227218</v>
      </c>
    </row>
    <row r="273" spans="1:25" ht="18.75" x14ac:dyDescent="0.2">
      <c r="A273" s="6" t="s">
        <v>696</v>
      </c>
      <c r="C273" s="42">
        <v>0</v>
      </c>
      <c r="D273" s="42">
        <v>0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/>
      <c r="U273" s="42">
        <v>1539196645</v>
      </c>
    </row>
    <row r="274" spans="1:25" ht="18.75" x14ac:dyDescent="0.2">
      <c r="A274" s="6" t="s">
        <v>697</v>
      </c>
      <c r="C274" s="42">
        <v>0</v>
      </c>
      <c r="D274" s="42">
        <v>0</v>
      </c>
      <c r="E274" s="42">
        <v>0</v>
      </c>
      <c r="F274" s="42">
        <v>0</v>
      </c>
      <c r="G274" s="42">
        <v>0</v>
      </c>
      <c r="H274" s="42">
        <v>0</v>
      </c>
      <c r="I274" s="42">
        <v>0</v>
      </c>
      <c r="J274" s="42">
        <v>0</v>
      </c>
      <c r="K274" s="42">
        <v>0</v>
      </c>
      <c r="L274" s="42">
        <v>0</v>
      </c>
      <c r="M274" s="42">
        <v>0</v>
      </c>
      <c r="N274" s="42">
        <v>0</v>
      </c>
      <c r="O274" s="42">
        <v>0</v>
      </c>
      <c r="P274" s="42">
        <v>0</v>
      </c>
      <c r="Q274" s="42">
        <v>0</v>
      </c>
      <c r="R274" s="42">
        <v>0</v>
      </c>
      <c r="S274" s="42">
        <v>0</v>
      </c>
      <c r="T274" s="42"/>
      <c r="U274" s="42">
        <v>-926442080</v>
      </c>
    </row>
    <row r="275" spans="1:25" ht="18.75" x14ac:dyDescent="0.2">
      <c r="A275" s="6" t="s">
        <v>698</v>
      </c>
      <c r="C275" s="42">
        <v>0</v>
      </c>
      <c r="D275" s="42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2">
        <v>0</v>
      </c>
      <c r="L275" s="42">
        <v>0</v>
      </c>
      <c r="M275" s="42">
        <v>0</v>
      </c>
      <c r="N275" s="42">
        <v>0</v>
      </c>
      <c r="O275" s="42">
        <v>0</v>
      </c>
      <c r="P275" s="42">
        <v>0</v>
      </c>
      <c r="Q275" s="42">
        <v>0</v>
      </c>
      <c r="R275" s="42">
        <v>0</v>
      </c>
      <c r="S275" s="42">
        <v>0</v>
      </c>
      <c r="T275" s="42"/>
      <c r="U275" s="42">
        <v>-8734603178</v>
      </c>
    </row>
    <row r="276" spans="1:25" ht="18.75" x14ac:dyDescent="0.2">
      <c r="A276" s="6" t="s">
        <v>699</v>
      </c>
      <c r="C276" s="42">
        <v>0</v>
      </c>
      <c r="D276" s="42">
        <v>0</v>
      </c>
      <c r="E276" s="42">
        <v>0</v>
      </c>
      <c r="F276" s="42">
        <v>0</v>
      </c>
      <c r="G276" s="42">
        <v>0</v>
      </c>
      <c r="H276" s="42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0</v>
      </c>
      <c r="N276" s="42">
        <v>0</v>
      </c>
      <c r="O276" s="42">
        <v>0</v>
      </c>
      <c r="P276" s="42">
        <v>0</v>
      </c>
      <c r="Q276" s="42">
        <v>0</v>
      </c>
      <c r="R276" s="42">
        <v>0</v>
      </c>
      <c r="S276" s="42">
        <v>0</v>
      </c>
      <c r="T276" s="42"/>
      <c r="U276" s="42">
        <v>-2438452324</v>
      </c>
    </row>
    <row r="277" spans="1:25" ht="18.75" x14ac:dyDescent="0.2">
      <c r="A277" s="6" t="s">
        <v>700</v>
      </c>
      <c r="C277" s="42">
        <v>0</v>
      </c>
      <c r="D277" s="42">
        <v>0</v>
      </c>
      <c r="E277" s="42">
        <v>0</v>
      </c>
      <c r="F277" s="42">
        <v>0</v>
      </c>
      <c r="G277" s="42">
        <v>0</v>
      </c>
      <c r="H277" s="42">
        <v>0</v>
      </c>
      <c r="I277" s="42">
        <v>0</v>
      </c>
      <c r="J277" s="42">
        <v>0</v>
      </c>
      <c r="K277" s="42">
        <v>0</v>
      </c>
      <c r="L277" s="42">
        <v>0</v>
      </c>
      <c r="M277" s="42">
        <v>0</v>
      </c>
      <c r="N277" s="42">
        <v>0</v>
      </c>
      <c r="O277" s="42">
        <v>0</v>
      </c>
      <c r="P277" s="42">
        <v>0</v>
      </c>
      <c r="Q277" s="42">
        <v>0</v>
      </c>
      <c r="R277" s="42">
        <v>0</v>
      </c>
      <c r="S277" s="42">
        <v>0</v>
      </c>
      <c r="T277" s="42"/>
      <c r="U277" s="42">
        <v>-2224714296</v>
      </c>
    </row>
    <row r="278" spans="1:25" ht="18.75" x14ac:dyDescent="0.2">
      <c r="A278" s="6" t="s">
        <v>701</v>
      </c>
      <c r="C278" s="42">
        <v>0</v>
      </c>
      <c r="D278" s="42">
        <v>0</v>
      </c>
      <c r="E278" s="42">
        <v>0</v>
      </c>
      <c r="F278" s="42">
        <v>0</v>
      </c>
      <c r="G278" s="42">
        <v>0</v>
      </c>
      <c r="H278" s="42">
        <v>0</v>
      </c>
      <c r="I278" s="42">
        <v>0</v>
      </c>
      <c r="J278" s="42">
        <v>0</v>
      </c>
      <c r="K278" s="42">
        <v>0</v>
      </c>
      <c r="L278" s="42">
        <v>0</v>
      </c>
      <c r="M278" s="42">
        <v>0</v>
      </c>
      <c r="N278" s="42">
        <v>0</v>
      </c>
      <c r="O278" s="42">
        <v>0</v>
      </c>
      <c r="P278" s="42">
        <v>0</v>
      </c>
      <c r="Q278" s="42">
        <v>0</v>
      </c>
      <c r="R278" s="42">
        <v>0</v>
      </c>
      <c r="S278" s="42">
        <v>0</v>
      </c>
      <c r="T278" s="42"/>
      <c r="U278" s="42">
        <v>12512767383</v>
      </c>
    </row>
    <row r="279" spans="1:25" ht="18.75" x14ac:dyDescent="0.2">
      <c r="A279" s="6" t="s">
        <v>702</v>
      </c>
      <c r="C279" s="42">
        <v>0</v>
      </c>
      <c r="D279" s="42">
        <v>0</v>
      </c>
      <c r="E279" s="42">
        <v>0</v>
      </c>
      <c r="F279" s="42">
        <v>0</v>
      </c>
      <c r="G279" s="42">
        <v>0</v>
      </c>
      <c r="H279" s="42">
        <v>0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  <c r="N279" s="42">
        <v>0</v>
      </c>
      <c r="O279" s="42">
        <v>0</v>
      </c>
      <c r="P279" s="42">
        <v>0</v>
      </c>
      <c r="Q279" s="42">
        <v>0</v>
      </c>
      <c r="R279" s="42">
        <v>0</v>
      </c>
      <c r="S279" s="42">
        <v>0</v>
      </c>
      <c r="T279" s="42"/>
      <c r="U279" s="42">
        <v>-2431103678</v>
      </c>
      <c r="Y279" s="45"/>
    </row>
    <row r="280" spans="1:25" ht="18.75" x14ac:dyDescent="0.2">
      <c r="A280" s="6" t="s">
        <v>703</v>
      </c>
      <c r="C280" s="42">
        <v>0</v>
      </c>
      <c r="D280" s="42">
        <v>0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0</v>
      </c>
      <c r="K280" s="42">
        <v>0</v>
      </c>
      <c r="L280" s="42">
        <v>0</v>
      </c>
      <c r="M280" s="42">
        <v>0</v>
      </c>
      <c r="N280" s="42">
        <v>0</v>
      </c>
      <c r="O280" s="42">
        <v>0</v>
      </c>
      <c r="P280" s="42">
        <v>0</v>
      </c>
      <c r="Q280" s="42">
        <v>0</v>
      </c>
      <c r="R280" s="42">
        <v>0</v>
      </c>
      <c r="S280" s="42">
        <v>0</v>
      </c>
      <c r="T280" s="42"/>
      <c r="U280" s="42">
        <v>319054300</v>
      </c>
    </row>
    <row r="281" spans="1:25" ht="18.75" x14ac:dyDescent="0.2">
      <c r="A281" s="6" t="s">
        <v>704</v>
      </c>
      <c r="C281" s="42">
        <v>0</v>
      </c>
      <c r="D281" s="42">
        <v>0</v>
      </c>
      <c r="E281" s="42">
        <v>0</v>
      </c>
      <c r="F281" s="42">
        <v>0</v>
      </c>
      <c r="G281" s="42">
        <v>0</v>
      </c>
      <c r="H281" s="42">
        <v>0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0</v>
      </c>
      <c r="R281" s="42">
        <v>0</v>
      </c>
      <c r="S281" s="42">
        <v>0</v>
      </c>
      <c r="T281" s="42"/>
      <c r="U281" s="42">
        <v>39950774</v>
      </c>
    </row>
    <row r="282" spans="1:25" ht="18.75" x14ac:dyDescent="0.2">
      <c r="A282" s="6" t="s">
        <v>705</v>
      </c>
      <c r="C282" s="42">
        <v>0</v>
      </c>
      <c r="D282" s="42">
        <v>0</v>
      </c>
      <c r="E282" s="42">
        <v>0</v>
      </c>
      <c r="F282" s="42">
        <v>0</v>
      </c>
      <c r="G282" s="42">
        <v>0</v>
      </c>
      <c r="H282" s="42">
        <v>0</v>
      </c>
      <c r="I282" s="42">
        <v>0</v>
      </c>
      <c r="J282" s="42">
        <v>0</v>
      </c>
      <c r="K282" s="42">
        <v>0</v>
      </c>
      <c r="L282" s="42">
        <v>0</v>
      </c>
      <c r="M282" s="42">
        <v>0</v>
      </c>
      <c r="N282" s="42">
        <v>0</v>
      </c>
      <c r="O282" s="42">
        <v>0</v>
      </c>
      <c r="P282" s="42">
        <v>0</v>
      </c>
      <c r="Q282" s="42">
        <v>0</v>
      </c>
      <c r="R282" s="42">
        <v>0</v>
      </c>
      <c r="S282" s="42">
        <v>0</v>
      </c>
      <c r="T282" s="42"/>
      <c r="U282" s="42">
        <v>3071351860</v>
      </c>
    </row>
    <row r="283" spans="1:25" ht="18.75" x14ac:dyDescent="0.2">
      <c r="A283" s="6" t="s">
        <v>706</v>
      </c>
      <c r="C283" s="42">
        <v>0</v>
      </c>
      <c r="D283" s="42">
        <v>0</v>
      </c>
      <c r="E283" s="42">
        <v>0</v>
      </c>
      <c r="F283" s="42">
        <v>0</v>
      </c>
      <c r="G283" s="42">
        <v>0</v>
      </c>
      <c r="H283" s="42">
        <v>0</v>
      </c>
      <c r="I283" s="42">
        <v>0</v>
      </c>
      <c r="J283" s="42">
        <v>0</v>
      </c>
      <c r="K283" s="42">
        <v>0</v>
      </c>
      <c r="L283" s="42">
        <v>0</v>
      </c>
      <c r="M283" s="42">
        <v>0</v>
      </c>
      <c r="N283" s="42">
        <v>0</v>
      </c>
      <c r="O283" s="42">
        <v>0</v>
      </c>
      <c r="P283" s="42">
        <v>0</v>
      </c>
      <c r="Q283" s="42">
        <v>0</v>
      </c>
      <c r="R283" s="42">
        <v>0</v>
      </c>
      <c r="S283" s="42">
        <v>0</v>
      </c>
      <c r="T283" s="42"/>
      <c r="U283" s="42">
        <v>1725687726</v>
      </c>
    </row>
    <row r="284" spans="1:25" ht="18.75" x14ac:dyDescent="0.2">
      <c r="A284" s="6" t="s">
        <v>707</v>
      </c>
      <c r="C284" s="42">
        <v>0</v>
      </c>
      <c r="D284" s="42">
        <v>0</v>
      </c>
      <c r="E284" s="42">
        <v>0</v>
      </c>
      <c r="F284" s="42">
        <v>0</v>
      </c>
      <c r="G284" s="42">
        <v>0</v>
      </c>
      <c r="H284" s="42">
        <v>0</v>
      </c>
      <c r="I284" s="42">
        <v>0</v>
      </c>
      <c r="J284" s="42">
        <v>0</v>
      </c>
      <c r="K284" s="42">
        <v>0</v>
      </c>
      <c r="L284" s="42">
        <v>0</v>
      </c>
      <c r="M284" s="42">
        <v>0</v>
      </c>
      <c r="N284" s="42">
        <v>0</v>
      </c>
      <c r="O284" s="42">
        <v>0</v>
      </c>
      <c r="P284" s="42">
        <v>0</v>
      </c>
      <c r="Q284" s="42">
        <v>0</v>
      </c>
      <c r="R284" s="42">
        <v>0</v>
      </c>
      <c r="S284" s="42">
        <v>0</v>
      </c>
      <c r="T284" s="42"/>
      <c r="U284" s="42">
        <v>4979934</v>
      </c>
    </row>
    <row r="285" spans="1:25" ht="18.75" x14ac:dyDescent="0.2">
      <c r="A285" s="6" t="s">
        <v>708</v>
      </c>
      <c r="C285" s="42">
        <v>0</v>
      </c>
      <c r="D285" s="42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0</v>
      </c>
      <c r="J285" s="42">
        <v>0</v>
      </c>
      <c r="K285" s="42">
        <v>0</v>
      </c>
      <c r="L285" s="42">
        <v>0</v>
      </c>
      <c r="M285" s="42">
        <v>0</v>
      </c>
      <c r="N285" s="42">
        <v>0</v>
      </c>
      <c r="O285" s="42">
        <v>0</v>
      </c>
      <c r="P285" s="42">
        <v>0</v>
      </c>
      <c r="Q285" s="42">
        <v>0</v>
      </c>
      <c r="R285" s="42">
        <v>0</v>
      </c>
      <c r="S285" s="42">
        <v>0</v>
      </c>
      <c r="T285" s="42"/>
      <c r="U285" s="42">
        <v>4956872</v>
      </c>
    </row>
    <row r="286" spans="1:25" ht="18.75" x14ac:dyDescent="0.2">
      <c r="A286" s="6" t="s">
        <v>709</v>
      </c>
      <c r="C286" s="42">
        <v>0</v>
      </c>
      <c r="D286" s="42">
        <v>0</v>
      </c>
      <c r="E286" s="42">
        <v>0</v>
      </c>
      <c r="F286" s="42">
        <v>0</v>
      </c>
      <c r="G286" s="42">
        <v>0</v>
      </c>
      <c r="H286" s="42">
        <v>0</v>
      </c>
      <c r="I286" s="42">
        <v>0</v>
      </c>
      <c r="J286" s="42">
        <v>0</v>
      </c>
      <c r="K286" s="42">
        <v>0</v>
      </c>
      <c r="L286" s="42">
        <v>0</v>
      </c>
      <c r="M286" s="42">
        <v>0</v>
      </c>
      <c r="N286" s="42">
        <v>0</v>
      </c>
      <c r="O286" s="42">
        <v>0</v>
      </c>
      <c r="P286" s="42">
        <v>0</v>
      </c>
      <c r="Q286" s="42">
        <v>0</v>
      </c>
      <c r="R286" s="42">
        <v>0</v>
      </c>
      <c r="S286" s="42">
        <v>0</v>
      </c>
      <c r="T286" s="42"/>
      <c r="U286" s="42">
        <v>25960523</v>
      </c>
    </row>
    <row r="287" spans="1:25" ht="18.75" x14ac:dyDescent="0.2">
      <c r="A287" s="6" t="s">
        <v>710</v>
      </c>
      <c r="C287" s="42">
        <v>0</v>
      </c>
      <c r="D287" s="42">
        <v>0</v>
      </c>
      <c r="E287" s="42">
        <v>0</v>
      </c>
      <c r="F287" s="42">
        <v>0</v>
      </c>
      <c r="G287" s="42">
        <v>0</v>
      </c>
      <c r="H287" s="42">
        <v>0</v>
      </c>
      <c r="I287" s="42">
        <v>0</v>
      </c>
      <c r="J287" s="42">
        <v>0</v>
      </c>
      <c r="K287" s="42">
        <v>0</v>
      </c>
      <c r="L287" s="42">
        <v>0</v>
      </c>
      <c r="M287" s="42">
        <v>0</v>
      </c>
      <c r="N287" s="42">
        <v>0</v>
      </c>
      <c r="O287" s="42">
        <v>0</v>
      </c>
      <c r="P287" s="42">
        <v>0</v>
      </c>
      <c r="Q287" s="42">
        <v>0</v>
      </c>
      <c r="R287" s="42">
        <v>0</v>
      </c>
      <c r="S287" s="42">
        <v>0</v>
      </c>
      <c r="T287" s="42"/>
      <c r="U287" s="42">
        <v>-3183135524</v>
      </c>
    </row>
    <row r="288" spans="1:25" ht="18.75" x14ac:dyDescent="0.2">
      <c r="A288" s="6" t="s">
        <v>711</v>
      </c>
      <c r="C288" s="42">
        <v>0</v>
      </c>
      <c r="D288" s="42">
        <v>0</v>
      </c>
      <c r="E288" s="42">
        <v>0</v>
      </c>
      <c r="F288" s="42">
        <v>0</v>
      </c>
      <c r="G288" s="42">
        <v>0</v>
      </c>
      <c r="H288" s="42">
        <v>0</v>
      </c>
      <c r="I288" s="42">
        <v>0</v>
      </c>
      <c r="J288" s="42">
        <v>0</v>
      </c>
      <c r="K288" s="42">
        <v>0</v>
      </c>
      <c r="L288" s="42">
        <v>0</v>
      </c>
      <c r="M288" s="42">
        <v>0</v>
      </c>
      <c r="N288" s="42">
        <v>0</v>
      </c>
      <c r="O288" s="42">
        <v>0</v>
      </c>
      <c r="P288" s="42">
        <v>0</v>
      </c>
      <c r="Q288" s="42">
        <v>0</v>
      </c>
      <c r="R288" s="42">
        <v>0</v>
      </c>
      <c r="S288" s="42">
        <v>0</v>
      </c>
      <c r="T288" s="42"/>
      <c r="U288" s="42">
        <v>18828873801</v>
      </c>
    </row>
    <row r="289" spans="1:21" ht="18.75" x14ac:dyDescent="0.2">
      <c r="A289" s="6" t="s">
        <v>712</v>
      </c>
      <c r="C289" s="42">
        <v>0</v>
      </c>
      <c r="D289" s="42">
        <v>0</v>
      </c>
      <c r="E289" s="42">
        <v>0</v>
      </c>
      <c r="F289" s="42">
        <v>0</v>
      </c>
      <c r="G289" s="42">
        <v>0</v>
      </c>
      <c r="H289" s="42">
        <v>0</v>
      </c>
      <c r="I289" s="42">
        <v>0</v>
      </c>
      <c r="J289" s="42">
        <v>0</v>
      </c>
      <c r="K289" s="42">
        <v>0</v>
      </c>
      <c r="L289" s="42">
        <v>0</v>
      </c>
      <c r="M289" s="42">
        <v>0</v>
      </c>
      <c r="N289" s="42">
        <v>0</v>
      </c>
      <c r="O289" s="42">
        <v>0</v>
      </c>
      <c r="P289" s="42">
        <v>0</v>
      </c>
      <c r="Q289" s="42">
        <v>0</v>
      </c>
      <c r="R289" s="42">
        <v>0</v>
      </c>
      <c r="S289" s="42">
        <v>0</v>
      </c>
      <c r="T289" s="42"/>
      <c r="U289" s="42">
        <v>766520732</v>
      </c>
    </row>
    <row r="290" spans="1:21" ht="18.75" x14ac:dyDescent="0.2">
      <c r="A290" s="6" t="s">
        <v>713</v>
      </c>
      <c r="C290" s="42">
        <v>0</v>
      </c>
      <c r="D290" s="42">
        <v>0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0</v>
      </c>
      <c r="K290" s="42">
        <v>0</v>
      </c>
      <c r="L290" s="42">
        <v>0</v>
      </c>
      <c r="M290" s="42">
        <v>0</v>
      </c>
      <c r="N290" s="42">
        <v>0</v>
      </c>
      <c r="O290" s="42">
        <v>0</v>
      </c>
      <c r="P290" s="42">
        <v>0</v>
      </c>
      <c r="Q290" s="42">
        <v>0</v>
      </c>
      <c r="R290" s="42">
        <v>0</v>
      </c>
      <c r="S290" s="42">
        <v>0</v>
      </c>
      <c r="T290" s="42"/>
      <c r="U290" s="42">
        <v>12124329</v>
      </c>
    </row>
    <row r="291" spans="1:21" ht="18.75" x14ac:dyDescent="0.2">
      <c r="A291" s="6" t="s">
        <v>714</v>
      </c>
      <c r="C291" s="42">
        <v>0</v>
      </c>
      <c r="D291" s="42">
        <v>0</v>
      </c>
      <c r="E291" s="42">
        <v>0</v>
      </c>
      <c r="F291" s="42">
        <v>0</v>
      </c>
      <c r="G291" s="42">
        <v>0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  <c r="N291" s="42">
        <v>0</v>
      </c>
      <c r="O291" s="42">
        <v>0</v>
      </c>
      <c r="P291" s="42">
        <v>0</v>
      </c>
      <c r="Q291" s="42">
        <v>0</v>
      </c>
      <c r="R291" s="42">
        <v>0</v>
      </c>
      <c r="S291" s="42">
        <v>0</v>
      </c>
      <c r="T291" s="42"/>
      <c r="U291" s="42">
        <v>1759386240</v>
      </c>
    </row>
    <row r="292" spans="1:21" ht="18.75" x14ac:dyDescent="0.2">
      <c r="A292" s="6" t="s">
        <v>715</v>
      </c>
      <c r="C292" s="42">
        <v>0</v>
      </c>
      <c r="D292" s="42">
        <v>0</v>
      </c>
      <c r="E292" s="42">
        <v>0</v>
      </c>
      <c r="F292" s="42">
        <v>0</v>
      </c>
      <c r="G292" s="42">
        <v>0</v>
      </c>
      <c r="H292" s="42">
        <v>0</v>
      </c>
      <c r="I292" s="42">
        <v>0</v>
      </c>
      <c r="J292" s="42">
        <v>0</v>
      </c>
      <c r="K292" s="42">
        <v>0</v>
      </c>
      <c r="L292" s="42">
        <v>0</v>
      </c>
      <c r="M292" s="42">
        <v>0</v>
      </c>
      <c r="N292" s="42">
        <v>0</v>
      </c>
      <c r="O292" s="42">
        <v>0</v>
      </c>
      <c r="P292" s="42">
        <v>0</v>
      </c>
      <c r="Q292" s="42">
        <v>0</v>
      </c>
      <c r="R292" s="42">
        <v>0</v>
      </c>
      <c r="S292" s="42">
        <v>0</v>
      </c>
      <c r="T292" s="42"/>
      <c r="U292" s="42">
        <v>1227840979</v>
      </c>
    </row>
    <row r="293" spans="1:21" ht="18.75" x14ac:dyDescent="0.2">
      <c r="A293" s="6" t="s">
        <v>716</v>
      </c>
      <c r="C293" s="42">
        <v>0</v>
      </c>
      <c r="D293" s="42">
        <v>0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0</v>
      </c>
      <c r="K293" s="42">
        <v>0</v>
      </c>
      <c r="L293" s="42">
        <v>0</v>
      </c>
      <c r="M293" s="42">
        <v>0</v>
      </c>
      <c r="N293" s="42">
        <v>0</v>
      </c>
      <c r="O293" s="42">
        <v>0</v>
      </c>
      <c r="P293" s="42">
        <v>0</v>
      </c>
      <c r="Q293" s="42">
        <v>0</v>
      </c>
      <c r="R293" s="42">
        <v>0</v>
      </c>
      <c r="S293" s="42">
        <v>0</v>
      </c>
      <c r="T293" s="42"/>
      <c r="U293" s="42">
        <v>9457003869</v>
      </c>
    </row>
    <row r="294" spans="1:21" ht="18.75" x14ac:dyDescent="0.2">
      <c r="A294" s="6" t="s">
        <v>717</v>
      </c>
      <c r="C294" s="42">
        <v>0</v>
      </c>
      <c r="D294" s="42">
        <v>0</v>
      </c>
      <c r="E294" s="42">
        <v>0</v>
      </c>
      <c r="F294" s="42">
        <v>0</v>
      </c>
      <c r="G294" s="42">
        <v>0</v>
      </c>
      <c r="H294" s="42">
        <v>0</v>
      </c>
      <c r="I294" s="42">
        <v>0</v>
      </c>
      <c r="J294" s="42">
        <v>0</v>
      </c>
      <c r="K294" s="42">
        <v>0</v>
      </c>
      <c r="L294" s="42">
        <v>0</v>
      </c>
      <c r="M294" s="42">
        <v>0</v>
      </c>
      <c r="N294" s="42">
        <v>0</v>
      </c>
      <c r="O294" s="42">
        <v>0</v>
      </c>
      <c r="P294" s="42">
        <v>0</v>
      </c>
      <c r="Q294" s="42">
        <v>0</v>
      </c>
      <c r="R294" s="42">
        <v>0</v>
      </c>
      <c r="S294" s="42">
        <v>0</v>
      </c>
      <c r="T294" s="42"/>
      <c r="U294" s="42">
        <v>1941392792</v>
      </c>
    </row>
    <row r="295" spans="1:21" ht="18.75" x14ac:dyDescent="0.2">
      <c r="A295" s="6" t="s">
        <v>718</v>
      </c>
      <c r="C295" s="42">
        <v>0</v>
      </c>
      <c r="D295" s="42">
        <v>0</v>
      </c>
      <c r="E295" s="42">
        <v>0</v>
      </c>
      <c r="F295" s="42">
        <v>0</v>
      </c>
      <c r="G295" s="42">
        <v>0</v>
      </c>
      <c r="H295" s="42">
        <v>0</v>
      </c>
      <c r="I295" s="42">
        <v>0</v>
      </c>
      <c r="J295" s="42">
        <v>0</v>
      </c>
      <c r="K295" s="42">
        <v>0</v>
      </c>
      <c r="L295" s="42">
        <v>0</v>
      </c>
      <c r="M295" s="42">
        <v>0</v>
      </c>
      <c r="N295" s="42">
        <v>0</v>
      </c>
      <c r="O295" s="42">
        <v>0</v>
      </c>
      <c r="P295" s="42">
        <v>0</v>
      </c>
      <c r="Q295" s="42">
        <v>0</v>
      </c>
      <c r="R295" s="42">
        <v>0</v>
      </c>
      <c r="S295" s="42">
        <v>0</v>
      </c>
      <c r="T295" s="42"/>
      <c r="U295" s="42">
        <v>1851184080</v>
      </c>
    </row>
    <row r="296" spans="1:21" ht="18.75" x14ac:dyDescent="0.2">
      <c r="A296" s="6" t="s">
        <v>719</v>
      </c>
      <c r="C296" s="42">
        <v>0</v>
      </c>
      <c r="D296" s="42">
        <v>0</v>
      </c>
      <c r="E296" s="42">
        <v>0</v>
      </c>
      <c r="F296" s="42">
        <v>0</v>
      </c>
      <c r="G296" s="42">
        <v>0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0</v>
      </c>
      <c r="N296" s="42">
        <v>0</v>
      </c>
      <c r="O296" s="42">
        <v>0</v>
      </c>
      <c r="P296" s="42">
        <v>0</v>
      </c>
      <c r="Q296" s="42">
        <v>0</v>
      </c>
      <c r="R296" s="42">
        <v>0</v>
      </c>
      <c r="S296" s="42">
        <v>0</v>
      </c>
      <c r="T296" s="42"/>
      <c r="U296" s="42">
        <v>59478472</v>
      </c>
    </row>
    <row r="297" spans="1:21" ht="18.75" x14ac:dyDescent="0.2">
      <c r="A297" s="6" t="s">
        <v>720</v>
      </c>
      <c r="C297" s="42">
        <v>0</v>
      </c>
      <c r="D297" s="42">
        <v>0</v>
      </c>
      <c r="E297" s="42">
        <v>0</v>
      </c>
      <c r="F297" s="42">
        <v>0</v>
      </c>
      <c r="G297" s="42">
        <v>0</v>
      </c>
      <c r="H297" s="42">
        <v>0</v>
      </c>
      <c r="I297" s="42">
        <v>0</v>
      </c>
      <c r="J297" s="42">
        <v>0</v>
      </c>
      <c r="K297" s="42">
        <v>0</v>
      </c>
      <c r="L297" s="42">
        <v>0</v>
      </c>
      <c r="M297" s="42">
        <v>0</v>
      </c>
      <c r="N297" s="42">
        <v>0</v>
      </c>
      <c r="O297" s="42">
        <v>0</v>
      </c>
      <c r="P297" s="42">
        <v>0</v>
      </c>
      <c r="Q297" s="42">
        <v>0</v>
      </c>
      <c r="R297" s="42">
        <v>0</v>
      </c>
      <c r="S297" s="42">
        <v>0</v>
      </c>
      <c r="T297" s="42"/>
      <c r="U297" s="42">
        <v>38230855</v>
      </c>
    </row>
    <row r="298" spans="1:21" ht="18.75" x14ac:dyDescent="0.2">
      <c r="A298" s="6" t="s">
        <v>721</v>
      </c>
      <c r="C298" s="42">
        <v>0</v>
      </c>
      <c r="D298" s="42">
        <v>0</v>
      </c>
      <c r="E298" s="42">
        <v>0</v>
      </c>
      <c r="F298" s="42">
        <v>0</v>
      </c>
      <c r="G298" s="42">
        <v>0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0</v>
      </c>
      <c r="N298" s="42">
        <v>0</v>
      </c>
      <c r="O298" s="42">
        <v>0</v>
      </c>
      <c r="P298" s="42">
        <v>0</v>
      </c>
      <c r="Q298" s="42">
        <v>0</v>
      </c>
      <c r="R298" s="42">
        <v>0</v>
      </c>
      <c r="S298" s="42">
        <v>0</v>
      </c>
      <c r="T298" s="42"/>
      <c r="U298" s="42">
        <v>27150281</v>
      </c>
    </row>
    <row r="299" spans="1:21" ht="18.75" x14ac:dyDescent="0.2">
      <c r="A299" s="6" t="s">
        <v>722</v>
      </c>
      <c r="C299" s="42">
        <v>0</v>
      </c>
      <c r="D299" s="42">
        <v>0</v>
      </c>
      <c r="E299" s="42">
        <v>0</v>
      </c>
      <c r="F299" s="42">
        <v>0</v>
      </c>
      <c r="G299" s="42">
        <v>0</v>
      </c>
      <c r="H299" s="42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  <c r="N299" s="42">
        <v>0</v>
      </c>
      <c r="O299" s="42">
        <v>0</v>
      </c>
      <c r="P299" s="42">
        <v>0</v>
      </c>
      <c r="Q299" s="42">
        <v>0</v>
      </c>
      <c r="R299" s="42">
        <v>0</v>
      </c>
      <c r="S299" s="42">
        <v>0</v>
      </c>
      <c r="T299" s="42"/>
      <c r="U299" s="42">
        <v>96399121</v>
      </c>
    </row>
    <row r="300" spans="1:21" ht="18.75" x14ac:dyDescent="0.2">
      <c r="A300" s="6" t="s">
        <v>723</v>
      </c>
      <c r="C300" s="42">
        <v>0</v>
      </c>
      <c r="D300" s="42">
        <v>0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  <c r="N300" s="42">
        <v>0</v>
      </c>
      <c r="O300" s="42">
        <v>0</v>
      </c>
      <c r="P300" s="42">
        <v>0</v>
      </c>
      <c r="Q300" s="42">
        <v>0</v>
      </c>
      <c r="R300" s="42">
        <v>0</v>
      </c>
      <c r="S300" s="42">
        <v>0</v>
      </c>
      <c r="T300" s="42"/>
      <c r="U300" s="42">
        <v>18965168767</v>
      </c>
    </row>
    <row r="301" spans="1:21" ht="18.75" x14ac:dyDescent="0.2">
      <c r="A301" s="6" t="s">
        <v>724</v>
      </c>
      <c r="C301" s="42">
        <v>0</v>
      </c>
      <c r="D301" s="42">
        <v>0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0</v>
      </c>
      <c r="R301" s="42">
        <v>0</v>
      </c>
      <c r="S301" s="42">
        <v>0</v>
      </c>
      <c r="T301" s="42"/>
      <c r="U301" s="42">
        <v>5772919295</v>
      </c>
    </row>
    <row r="302" spans="1:21" ht="18.75" x14ac:dyDescent="0.2">
      <c r="A302" s="6" t="s">
        <v>725</v>
      </c>
      <c r="C302" s="42">
        <v>0</v>
      </c>
      <c r="D302" s="42">
        <v>0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0</v>
      </c>
      <c r="K302" s="42">
        <v>0</v>
      </c>
      <c r="L302" s="42">
        <v>0</v>
      </c>
      <c r="M302" s="42">
        <v>0</v>
      </c>
      <c r="N302" s="42">
        <v>0</v>
      </c>
      <c r="O302" s="42">
        <v>0</v>
      </c>
      <c r="P302" s="42">
        <v>0</v>
      </c>
      <c r="Q302" s="42">
        <v>0</v>
      </c>
      <c r="R302" s="42">
        <v>0</v>
      </c>
      <c r="S302" s="42">
        <v>0</v>
      </c>
      <c r="T302" s="42"/>
      <c r="U302" s="42">
        <v>6988676296</v>
      </c>
    </row>
    <row r="303" spans="1:21" ht="18.75" x14ac:dyDescent="0.2">
      <c r="A303" s="6" t="s">
        <v>726</v>
      </c>
      <c r="C303" s="42">
        <v>0</v>
      </c>
      <c r="D303" s="42">
        <v>0</v>
      </c>
      <c r="E303" s="42">
        <v>0</v>
      </c>
      <c r="F303" s="42">
        <v>0</v>
      </c>
      <c r="G303" s="42">
        <v>0</v>
      </c>
      <c r="H303" s="42">
        <v>0</v>
      </c>
      <c r="I303" s="42">
        <v>0</v>
      </c>
      <c r="J303" s="42">
        <v>0</v>
      </c>
      <c r="K303" s="42">
        <v>0</v>
      </c>
      <c r="L303" s="42">
        <v>0</v>
      </c>
      <c r="M303" s="42">
        <v>0</v>
      </c>
      <c r="N303" s="42">
        <v>0</v>
      </c>
      <c r="O303" s="42">
        <v>0</v>
      </c>
      <c r="P303" s="42">
        <v>0</v>
      </c>
      <c r="Q303" s="42">
        <v>0</v>
      </c>
      <c r="R303" s="42">
        <v>0</v>
      </c>
      <c r="S303" s="42">
        <v>0</v>
      </c>
      <c r="T303" s="42"/>
      <c r="U303" s="42">
        <v>1782020640</v>
      </c>
    </row>
    <row r="304" spans="1:21" ht="18.75" x14ac:dyDescent="0.2">
      <c r="A304" s="6" t="s">
        <v>727</v>
      </c>
      <c r="C304" s="42">
        <v>0</v>
      </c>
      <c r="D304" s="42">
        <v>0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0</v>
      </c>
      <c r="K304" s="42">
        <v>0</v>
      </c>
      <c r="L304" s="42">
        <v>0</v>
      </c>
      <c r="M304" s="42">
        <v>0</v>
      </c>
      <c r="N304" s="42">
        <v>0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/>
      <c r="U304" s="42">
        <v>5625028</v>
      </c>
    </row>
    <row r="305" spans="1:21" ht="18.75" x14ac:dyDescent="0.2">
      <c r="A305" s="6" t="s">
        <v>728</v>
      </c>
      <c r="C305" s="42">
        <v>0</v>
      </c>
      <c r="D305" s="42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/>
      <c r="U305" s="42">
        <v>6435269</v>
      </c>
    </row>
    <row r="306" spans="1:21" ht="18.75" x14ac:dyDescent="0.2">
      <c r="A306" s="6" t="s">
        <v>729</v>
      </c>
      <c r="C306" s="42">
        <v>0</v>
      </c>
      <c r="D306" s="42">
        <v>0</v>
      </c>
      <c r="E306" s="42">
        <v>0</v>
      </c>
      <c r="F306" s="42">
        <v>0</v>
      </c>
      <c r="G306" s="42">
        <v>0</v>
      </c>
      <c r="H306" s="42">
        <v>0</v>
      </c>
      <c r="I306" s="42">
        <v>0</v>
      </c>
      <c r="J306" s="42">
        <v>0</v>
      </c>
      <c r="K306" s="42">
        <v>0</v>
      </c>
      <c r="L306" s="42">
        <v>0</v>
      </c>
      <c r="M306" s="42">
        <v>0</v>
      </c>
      <c r="N306" s="42">
        <v>0</v>
      </c>
      <c r="O306" s="42">
        <v>0</v>
      </c>
      <c r="P306" s="42">
        <v>0</v>
      </c>
      <c r="Q306" s="42">
        <v>0</v>
      </c>
      <c r="R306" s="42">
        <v>0</v>
      </c>
      <c r="S306" s="42">
        <v>0</v>
      </c>
      <c r="T306" s="42"/>
      <c r="U306" s="42">
        <v>4601483932</v>
      </c>
    </row>
    <row r="307" spans="1:21" ht="18.75" x14ac:dyDescent="0.2">
      <c r="A307" s="6" t="s">
        <v>730</v>
      </c>
      <c r="C307" s="42">
        <v>0</v>
      </c>
      <c r="D307" s="42">
        <v>0</v>
      </c>
      <c r="E307" s="42">
        <v>0</v>
      </c>
      <c r="F307" s="42">
        <v>0</v>
      </c>
      <c r="G307" s="42">
        <v>0</v>
      </c>
      <c r="H307" s="42">
        <v>0</v>
      </c>
      <c r="I307" s="42">
        <v>0</v>
      </c>
      <c r="J307" s="42">
        <v>0</v>
      </c>
      <c r="K307" s="42">
        <v>0</v>
      </c>
      <c r="L307" s="42">
        <v>0</v>
      </c>
      <c r="M307" s="42">
        <v>0</v>
      </c>
      <c r="N307" s="42">
        <v>0</v>
      </c>
      <c r="O307" s="42">
        <v>0</v>
      </c>
      <c r="P307" s="42">
        <v>0</v>
      </c>
      <c r="Q307" s="42">
        <v>0</v>
      </c>
      <c r="R307" s="42">
        <v>0</v>
      </c>
      <c r="S307" s="42">
        <v>0</v>
      </c>
      <c r="T307" s="42"/>
      <c r="U307" s="42">
        <v>-1329465725</v>
      </c>
    </row>
    <row r="308" spans="1:21" ht="18.75" x14ac:dyDescent="0.2">
      <c r="A308" s="6" t="s">
        <v>731</v>
      </c>
      <c r="C308" s="42">
        <v>0</v>
      </c>
      <c r="D308" s="42">
        <v>0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  <c r="O308" s="42">
        <v>0</v>
      </c>
      <c r="P308" s="42">
        <v>0</v>
      </c>
      <c r="Q308" s="42">
        <v>0</v>
      </c>
      <c r="R308" s="42">
        <v>0</v>
      </c>
      <c r="S308" s="42">
        <v>0</v>
      </c>
      <c r="T308" s="42"/>
      <c r="U308" s="42">
        <v>1399302112</v>
      </c>
    </row>
    <row r="309" spans="1:21" ht="18.75" x14ac:dyDescent="0.2">
      <c r="A309" s="6" t="s">
        <v>732</v>
      </c>
      <c r="C309" s="42">
        <v>0</v>
      </c>
      <c r="D309" s="42">
        <v>0</v>
      </c>
      <c r="E309" s="42">
        <v>0</v>
      </c>
      <c r="F309" s="42">
        <v>0</v>
      </c>
      <c r="G309" s="42">
        <v>0</v>
      </c>
      <c r="H309" s="42">
        <v>0</v>
      </c>
      <c r="I309" s="42">
        <v>0</v>
      </c>
      <c r="J309" s="42">
        <v>0</v>
      </c>
      <c r="K309" s="42">
        <v>0</v>
      </c>
      <c r="L309" s="42">
        <v>0</v>
      </c>
      <c r="M309" s="42">
        <v>0</v>
      </c>
      <c r="N309" s="42">
        <v>0</v>
      </c>
      <c r="O309" s="42">
        <v>0</v>
      </c>
      <c r="P309" s="42">
        <v>0</v>
      </c>
      <c r="Q309" s="42">
        <v>0</v>
      </c>
      <c r="R309" s="42">
        <v>0</v>
      </c>
      <c r="S309" s="42">
        <v>0</v>
      </c>
      <c r="T309" s="42"/>
      <c r="U309" s="42">
        <v>-3607290</v>
      </c>
    </row>
    <row r="310" spans="1:21" ht="18.75" x14ac:dyDescent="0.2">
      <c r="A310" s="6" t="s">
        <v>733</v>
      </c>
      <c r="C310" s="42">
        <v>0</v>
      </c>
      <c r="D310" s="42">
        <v>0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2">
        <v>0</v>
      </c>
      <c r="L310" s="42">
        <v>0</v>
      </c>
      <c r="M310" s="42">
        <v>0</v>
      </c>
      <c r="N310" s="42">
        <v>0</v>
      </c>
      <c r="O310" s="42">
        <v>0</v>
      </c>
      <c r="P310" s="42">
        <v>0</v>
      </c>
      <c r="Q310" s="42">
        <v>0</v>
      </c>
      <c r="R310" s="42">
        <v>0</v>
      </c>
      <c r="S310" s="42">
        <v>0</v>
      </c>
      <c r="T310" s="42"/>
      <c r="U310" s="42">
        <v>-98216</v>
      </c>
    </row>
    <row r="311" spans="1:21" ht="18.75" x14ac:dyDescent="0.2">
      <c r="A311" s="6" t="s">
        <v>734</v>
      </c>
      <c r="C311" s="42">
        <v>0</v>
      </c>
      <c r="D311" s="42">
        <v>0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42">
        <v>0</v>
      </c>
      <c r="K311" s="42">
        <v>0</v>
      </c>
      <c r="L311" s="42">
        <v>0</v>
      </c>
      <c r="M311" s="42">
        <v>0</v>
      </c>
      <c r="N311" s="42">
        <v>0</v>
      </c>
      <c r="O311" s="42">
        <v>0</v>
      </c>
      <c r="P311" s="42">
        <v>0</v>
      </c>
      <c r="Q311" s="42">
        <v>0</v>
      </c>
      <c r="R311" s="42">
        <v>0</v>
      </c>
      <c r="S311" s="42">
        <v>0</v>
      </c>
      <c r="T311" s="42"/>
      <c r="U311" s="42">
        <v>-409572289</v>
      </c>
    </row>
    <row r="312" spans="1:21" ht="18.75" x14ac:dyDescent="0.2">
      <c r="A312" s="6" t="s">
        <v>735</v>
      </c>
      <c r="C312" s="42">
        <v>0</v>
      </c>
      <c r="D312" s="42">
        <v>0</v>
      </c>
      <c r="E312" s="42">
        <v>0</v>
      </c>
      <c r="F312" s="42">
        <v>0</v>
      </c>
      <c r="G312" s="42">
        <v>0</v>
      </c>
      <c r="H312" s="42">
        <v>0</v>
      </c>
      <c r="I312" s="42">
        <v>0</v>
      </c>
      <c r="J312" s="42">
        <v>0</v>
      </c>
      <c r="K312" s="42">
        <v>0</v>
      </c>
      <c r="L312" s="42">
        <v>0</v>
      </c>
      <c r="M312" s="42">
        <v>0</v>
      </c>
      <c r="N312" s="42">
        <v>0</v>
      </c>
      <c r="O312" s="42">
        <v>0</v>
      </c>
      <c r="P312" s="42">
        <v>0</v>
      </c>
      <c r="Q312" s="42">
        <v>0</v>
      </c>
      <c r="R312" s="42">
        <v>0</v>
      </c>
      <c r="S312" s="42">
        <v>0</v>
      </c>
      <c r="T312" s="42"/>
      <c r="U312" s="42">
        <v>11475360453</v>
      </c>
    </row>
    <row r="313" spans="1:21" ht="18.75" x14ac:dyDescent="0.2">
      <c r="A313" s="6" t="s">
        <v>736</v>
      </c>
      <c r="C313" s="42">
        <v>0</v>
      </c>
      <c r="D313" s="42">
        <v>0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0</v>
      </c>
      <c r="P313" s="42">
        <v>0</v>
      </c>
      <c r="Q313" s="42">
        <v>0</v>
      </c>
      <c r="R313" s="42">
        <v>0</v>
      </c>
      <c r="S313" s="42">
        <v>0</v>
      </c>
      <c r="T313" s="42"/>
      <c r="U313" s="42">
        <v>7301136400</v>
      </c>
    </row>
    <row r="314" spans="1:21" ht="18.75" x14ac:dyDescent="0.2">
      <c r="A314" s="6" t="s">
        <v>737</v>
      </c>
      <c r="C314" s="42">
        <v>0</v>
      </c>
      <c r="D314" s="42">
        <v>0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/>
      <c r="U314" s="42">
        <v>-347796</v>
      </c>
    </row>
    <row r="315" spans="1:21" ht="18.75" x14ac:dyDescent="0.2">
      <c r="A315" s="6" t="s">
        <v>738</v>
      </c>
      <c r="C315" s="42">
        <v>0</v>
      </c>
      <c r="D315" s="42">
        <v>0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0</v>
      </c>
      <c r="K315" s="42">
        <v>0</v>
      </c>
      <c r="L315" s="42">
        <v>0</v>
      </c>
      <c r="M315" s="42">
        <v>0</v>
      </c>
      <c r="N315" s="42">
        <v>0</v>
      </c>
      <c r="O315" s="42">
        <v>0</v>
      </c>
      <c r="P315" s="42">
        <v>0</v>
      </c>
      <c r="Q315" s="42">
        <v>0</v>
      </c>
      <c r="R315" s="42">
        <v>0</v>
      </c>
      <c r="S315" s="42">
        <v>0</v>
      </c>
      <c r="T315" s="42"/>
      <c r="U315" s="42">
        <v>-318301970</v>
      </c>
    </row>
    <row r="316" spans="1:21" ht="18.75" x14ac:dyDescent="0.2">
      <c r="A316" s="6" t="s">
        <v>739</v>
      </c>
      <c r="C316" s="42">
        <v>0</v>
      </c>
      <c r="D316" s="42">
        <v>0</v>
      </c>
      <c r="E316" s="42">
        <v>0</v>
      </c>
      <c r="F316" s="42">
        <v>0</v>
      </c>
      <c r="G316" s="42">
        <v>0</v>
      </c>
      <c r="H316" s="42">
        <v>0</v>
      </c>
      <c r="I316" s="42">
        <v>0</v>
      </c>
      <c r="J316" s="42">
        <v>0</v>
      </c>
      <c r="K316" s="42">
        <v>0</v>
      </c>
      <c r="L316" s="42">
        <v>0</v>
      </c>
      <c r="M316" s="42">
        <v>0</v>
      </c>
      <c r="N316" s="42">
        <v>0</v>
      </c>
      <c r="O316" s="42">
        <v>0</v>
      </c>
      <c r="P316" s="42">
        <v>0</v>
      </c>
      <c r="Q316" s="42">
        <v>0</v>
      </c>
      <c r="R316" s="42">
        <v>0</v>
      </c>
      <c r="S316" s="42">
        <v>0</v>
      </c>
      <c r="T316" s="42"/>
      <c r="U316" s="42">
        <v>1040852755</v>
      </c>
    </row>
    <row r="317" spans="1:21" ht="18.75" x14ac:dyDescent="0.2">
      <c r="A317" s="6" t="s">
        <v>740</v>
      </c>
      <c r="C317" s="42">
        <v>0</v>
      </c>
      <c r="D317" s="42">
        <v>0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/>
      <c r="U317" s="42">
        <v>-25809538006</v>
      </c>
    </row>
    <row r="318" spans="1:21" ht="18.75" x14ac:dyDescent="0.2">
      <c r="A318" s="6" t="s">
        <v>741</v>
      </c>
      <c r="C318" s="42">
        <v>0</v>
      </c>
      <c r="D318" s="42">
        <v>0</v>
      </c>
      <c r="E318" s="42">
        <v>0</v>
      </c>
      <c r="F318" s="42">
        <v>0</v>
      </c>
      <c r="G318" s="42">
        <v>0</v>
      </c>
      <c r="H318" s="42">
        <v>0</v>
      </c>
      <c r="I318" s="42">
        <v>0</v>
      </c>
      <c r="J318" s="42">
        <v>0</v>
      </c>
      <c r="K318" s="42">
        <v>0</v>
      </c>
      <c r="L318" s="42">
        <v>0</v>
      </c>
      <c r="M318" s="42">
        <v>0</v>
      </c>
      <c r="N318" s="42">
        <v>0</v>
      </c>
      <c r="O318" s="42">
        <v>0</v>
      </c>
      <c r="P318" s="42">
        <v>0</v>
      </c>
      <c r="Q318" s="42">
        <v>0</v>
      </c>
      <c r="R318" s="42">
        <v>0</v>
      </c>
      <c r="S318" s="42">
        <v>0</v>
      </c>
      <c r="T318" s="42"/>
      <c r="U318" s="42">
        <v>-5420486553</v>
      </c>
    </row>
    <row r="319" spans="1:21" ht="18.75" x14ac:dyDescent="0.2">
      <c r="A319" s="6" t="s">
        <v>742</v>
      </c>
      <c r="C319" s="42">
        <v>0</v>
      </c>
      <c r="D319" s="42">
        <v>0</v>
      </c>
      <c r="E319" s="42">
        <v>0</v>
      </c>
      <c r="F319" s="42">
        <v>0</v>
      </c>
      <c r="G319" s="42">
        <v>0</v>
      </c>
      <c r="H319" s="42">
        <v>0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  <c r="N319" s="42">
        <v>0</v>
      </c>
      <c r="O319" s="42">
        <v>0</v>
      </c>
      <c r="P319" s="42">
        <v>0</v>
      </c>
      <c r="Q319" s="42">
        <v>0</v>
      </c>
      <c r="R319" s="42">
        <v>0</v>
      </c>
      <c r="S319" s="42">
        <v>0</v>
      </c>
      <c r="T319" s="42"/>
      <c r="U319" s="42">
        <v>3252436541</v>
      </c>
    </row>
    <row r="320" spans="1:21" ht="18.75" x14ac:dyDescent="0.2">
      <c r="A320" s="6" t="s">
        <v>743</v>
      </c>
      <c r="C320" s="42">
        <v>0</v>
      </c>
      <c r="D320" s="42">
        <v>0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  <c r="N320" s="42">
        <v>0</v>
      </c>
      <c r="O320" s="42">
        <v>0</v>
      </c>
      <c r="P320" s="42">
        <v>0</v>
      </c>
      <c r="Q320" s="42">
        <v>0</v>
      </c>
      <c r="R320" s="42">
        <v>0</v>
      </c>
      <c r="S320" s="42">
        <v>0</v>
      </c>
      <c r="T320" s="42"/>
      <c r="U320" s="42">
        <v>2221178697</v>
      </c>
    </row>
    <row r="321" spans="1:21" ht="18.75" x14ac:dyDescent="0.2">
      <c r="A321" s="6" t="s">
        <v>744</v>
      </c>
      <c r="C321" s="42">
        <v>0</v>
      </c>
      <c r="D321" s="42">
        <v>0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/>
      <c r="U321" s="42">
        <v>-52702045</v>
      </c>
    </row>
    <row r="322" spans="1:21" ht="18.75" x14ac:dyDescent="0.2">
      <c r="A322" s="6" t="s">
        <v>745</v>
      </c>
      <c r="C322" s="42">
        <v>0</v>
      </c>
      <c r="D322" s="42">
        <v>0</v>
      </c>
      <c r="E322" s="42">
        <v>0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0</v>
      </c>
      <c r="N322" s="42">
        <v>0</v>
      </c>
      <c r="O322" s="42">
        <v>0</v>
      </c>
      <c r="P322" s="42">
        <v>0</v>
      </c>
      <c r="Q322" s="42">
        <v>0</v>
      </c>
      <c r="R322" s="42">
        <v>0</v>
      </c>
      <c r="S322" s="42">
        <v>0</v>
      </c>
      <c r="T322" s="42"/>
      <c r="U322" s="42">
        <v>-6274985776</v>
      </c>
    </row>
    <row r="323" spans="1:21" ht="18.75" x14ac:dyDescent="0.2">
      <c r="A323" s="6" t="s">
        <v>746</v>
      </c>
      <c r="C323" s="42">
        <v>0</v>
      </c>
      <c r="D323" s="42">
        <v>0</v>
      </c>
      <c r="E323" s="42">
        <v>0</v>
      </c>
      <c r="F323" s="42">
        <v>0</v>
      </c>
      <c r="G323" s="42">
        <v>0</v>
      </c>
      <c r="H323" s="42">
        <v>0</v>
      </c>
      <c r="I323" s="42">
        <v>0</v>
      </c>
      <c r="J323" s="42">
        <v>0</v>
      </c>
      <c r="K323" s="42">
        <v>0</v>
      </c>
      <c r="L323" s="42">
        <v>0</v>
      </c>
      <c r="M323" s="42">
        <v>0</v>
      </c>
      <c r="N323" s="42">
        <v>0</v>
      </c>
      <c r="O323" s="42">
        <v>0</v>
      </c>
      <c r="P323" s="42">
        <v>0</v>
      </c>
      <c r="Q323" s="42">
        <v>0</v>
      </c>
      <c r="R323" s="42">
        <v>0</v>
      </c>
      <c r="S323" s="42">
        <v>0</v>
      </c>
      <c r="T323" s="42"/>
      <c r="U323" s="42">
        <v>-5809755481</v>
      </c>
    </row>
    <row r="324" spans="1:21" ht="18.75" x14ac:dyDescent="0.2">
      <c r="A324" s="6" t="s">
        <v>747</v>
      </c>
      <c r="C324" s="42">
        <v>0</v>
      </c>
      <c r="D324" s="42">
        <v>0</v>
      </c>
      <c r="E324" s="42">
        <v>0</v>
      </c>
      <c r="F324" s="42">
        <v>0</v>
      </c>
      <c r="G324" s="42">
        <v>0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0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/>
      <c r="U324" s="42">
        <v>-6717033754</v>
      </c>
    </row>
    <row r="325" spans="1:21" ht="18.75" x14ac:dyDescent="0.2">
      <c r="A325" s="6" t="s">
        <v>748</v>
      </c>
      <c r="C325" s="42">
        <v>0</v>
      </c>
      <c r="D325" s="42">
        <v>0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2">
        <v>0</v>
      </c>
      <c r="L325" s="42">
        <v>0</v>
      </c>
      <c r="M325" s="42">
        <v>0</v>
      </c>
      <c r="N325" s="42">
        <v>0</v>
      </c>
      <c r="O325" s="42">
        <v>0</v>
      </c>
      <c r="P325" s="42">
        <v>0</v>
      </c>
      <c r="Q325" s="42">
        <v>0</v>
      </c>
      <c r="R325" s="42">
        <v>0</v>
      </c>
      <c r="S325" s="42">
        <v>0</v>
      </c>
      <c r="T325" s="42"/>
      <c r="U325" s="42">
        <v>5108271015</v>
      </c>
    </row>
    <row r="326" spans="1:21" ht="18.75" x14ac:dyDescent="0.2">
      <c r="A326" s="6" t="s">
        <v>749</v>
      </c>
      <c r="C326" s="42">
        <v>0</v>
      </c>
      <c r="D326" s="42">
        <v>0</v>
      </c>
      <c r="E326" s="42">
        <v>0</v>
      </c>
      <c r="F326" s="42">
        <v>0</v>
      </c>
      <c r="G326" s="42">
        <v>0</v>
      </c>
      <c r="H326" s="42">
        <v>0</v>
      </c>
      <c r="I326" s="42">
        <v>0</v>
      </c>
      <c r="J326" s="42">
        <v>0</v>
      </c>
      <c r="K326" s="42">
        <v>0</v>
      </c>
      <c r="L326" s="42">
        <v>0</v>
      </c>
      <c r="M326" s="42">
        <v>0</v>
      </c>
      <c r="N326" s="42">
        <v>0</v>
      </c>
      <c r="O326" s="42">
        <v>0</v>
      </c>
      <c r="P326" s="42">
        <v>0</v>
      </c>
      <c r="Q326" s="42">
        <v>0</v>
      </c>
      <c r="R326" s="42">
        <v>0</v>
      </c>
      <c r="S326" s="42">
        <v>0</v>
      </c>
      <c r="T326" s="42"/>
      <c r="U326" s="42">
        <v>128925767</v>
      </c>
    </row>
    <row r="327" spans="1:21" ht="18.75" x14ac:dyDescent="0.2">
      <c r="A327" s="6" t="s">
        <v>750</v>
      </c>
      <c r="C327" s="42">
        <v>0</v>
      </c>
      <c r="D327" s="42">
        <v>0</v>
      </c>
      <c r="E327" s="42">
        <v>0</v>
      </c>
      <c r="F327" s="42">
        <v>0</v>
      </c>
      <c r="G327" s="42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0</v>
      </c>
      <c r="R327" s="42">
        <v>0</v>
      </c>
      <c r="S327" s="42">
        <v>0</v>
      </c>
      <c r="T327" s="42"/>
      <c r="U327" s="42">
        <v>26506171</v>
      </c>
    </row>
    <row r="328" spans="1:21" ht="18.75" x14ac:dyDescent="0.2">
      <c r="A328" s="6" t="s">
        <v>751</v>
      </c>
      <c r="C328" s="42">
        <v>0</v>
      </c>
      <c r="D328" s="42">
        <v>0</v>
      </c>
      <c r="E328" s="42">
        <v>0</v>
      </c>
      <c r="F328" s="42">
        <v>0</v>
      </c>
      <c r="G328" s="42">
        <v>0</v>
      </c>
      <c r="H328" s="42">
        <v>0</v>
      </c>
      <c r="I328" s="42">
        <v>0</v>
      </c>
      <c r="J328" s="42">
        <v>0</v>
      </c>
      <c r="K328" s="42">
        <v>0</v>
      </c>
      <c r="L328" s="42">
        <v>0</v>
      </c>
      <c r="M328" s="42">
        <v>0</v>
      </c>
      <c r="N328" s="42">
        <v>0</v>
      </c>
      <c r="O328" s="42">
        <v>0</v>
      </c>
      <c r="P328" s="42">
        <v>0</v>
      </c>
      <c r="Q328" s="42">
        <v>0</v>
      </c>
      <c r="R328" s="42">
        <v>0</v>
      </c>
      <c r="S328" s="42">
        <v>0</v>
      </c>
      <c r="T328" s="42"/>
      <c r="U328" s="42">
        <v>26220785</v>
      </c>
    </row>
    <row r="329" spans="1:21" ht="18.75" x14ac:dyDescent="0.2">
      <c r="A329" s="6" t="s">
        <v>752</v>
      </c>
      <c r="C329" s="42">
        <v>0</v>
      </c>
      <c r="D329" s="42">
        <v>0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2">
        <v>0</v>
      </c>
      <c r="L329" s="42">
        <v>0</v>
      </c>
      <c r="M329" s="42">
        <v>0</v>
      </c>
      <c r="N329" s="42">
        <v>0</v>
      </c>
      <c r="O329" s="42">
        <v>0</v>
      </c>
      <c r="P329" s="42">
        <v>0</v>
      </c>
      <c r="Q329" s="42">
        <v>0</v>
      </c>
      <c r="R329" s="42">
        <v>0</v>
      </c>
      <c r="S329" s="42">
        <v>0</v>
      </c>
      <c r="T329" s="42"/>
      <c r="U329" s="42">
        <v>11449935</v>
      </c>
    </row>
    <row r="330" spans="1:21" ht="18.75" x14ac:dyDescent="0.2">
      <c r="A330" s="6" t="s">
        <v>753</v>
      </c>
      <c r="C330" s="42">
        <v>0</v>
      </c>
      <c r="D330" s="42">
        <v>0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/>
      <c r="U330" s="42">
        <v>1410992727</v>
      </c>
    </row>
    <row r="331" spans="1:21" ht="18.75" x14ac:dyDescent="0.2">
      <c r="A331" s="6" t="s">
        <v>754</v>
      </c>
      <c r="C331" s="42">
        <v>0</v>
      </c>
      <c r="D331" s="42">
        <v>0</v>
      </c>
      <c r="E331" s="42">
        <v>0</v>
      </c>
      <c r="F331" s="42">
        <v>0</v>
      </c>
      <c r="G331" s="42">
        <v>0</v>
      </c>
      <c r="H331" s="42">
        <v>0</v>
      </c>
      <c r="I331" s="42">
        <v>0</v>
      </c>
      <c r="J331" s="42">
        <v>0</v>
      </c>
      <c r="K331" s="42">
        <v>0</v>
      </c>
      <c r="L331" s="42">
        <v>0</v>
      </c>
      <c r="M331" s="42">
        <v>0</v>
      </c>
      <c r="N331" s="42">
        <v>0</v>
      </c>
      <c r="O331" s="42">
        <v>0</v>
      </c>
      <c r="P331" s="42">
        <v>0</v>
      </c>
      <c r="Q331" s="42">
        <v>0</v>
      </c>
      <c r="R331" s="42">
        <v>0</v>
      </c>
      <c r="S331" s="42">
        <v>0</v>
      </c>
      <c r="T331" s="42"/>
      <c r="U331" s="42">
        <v>19579155</v>
      </c>
    </row>
    <row r="332" spans="1:21" ht="18.75" x14ac:dyDescent="0.2">
      <c r="A332" s="6" t="s">
        <v>755</v>
      </c>
      <c r="C332" s="42">
        <v>0</v>
      </c>
      <c r="D332" s="42">
        <v>0</v>
      </c>
      <c r="E332" s="42">
        <v>0</v>
      </c>
      <c r="F332" s="42">
        <v>0</v>
      </c>
      <c r="G332" s="42">
        <v>0</v>
      </c>
      <c r="H332" s="42">
        <v>0</v>
      </c>
      <c r="I332" s="42">
        <v>0</v>
      </c>
      <c r="J332" s="42">
        <v>0</v>
      </c>
      <c r="K332" s="42">
        <v>0</v>
      </c>
      <c r="L332" s="42">
        <v>0</v>
      </c>
      <c r="M332" s="42">
        <v>0</v>
      </c>
      <c r="N332" s="42">
        <v>0</v>
      </c>
      <c r="O332" s="42">
        <v>0</v>
      </c>
      <c r="P332" s="42">
        <v>0</v>
      </c>
      <c r="Q332" s="42">
        <v>0</v>
      </c>
      <c r="R332" s="42">
        <v>0</v>
      </c>
      <c r="S332" s="42">
        <v>0</v>
      </c>
      <c r="T332" s="42"/>
      <c r="U332" s="42">
        <v>279651964</v>
      </c>
    </row>
    <row r="333" spans="1:21" ht="18.75" x14ac:dyDescent="0.2">
      <c r="A333" s="6" t="s">
        <v>756</v>
      </c>
      <c r="C333" s="42">
        <v>0</v>
      </c>
      <c r="D333" s="42">
        <v>0</v>
      </c>
      <c r="E333" s="42">
        <v>0</v>
      </c>
      <c r="F333" s="42">
        <v>0</v>
      </c>
      <c r="G333" s="42">
        <v>0</v>
      </c>
      <c r="H333" s="42">
        <v>0</v>
      </c>
      <c r="I333" s="42">
        <v>0</v>
      </c>
      <c r="J333" s="42">
        <v>0</v>
      </c>
      <c r="K333" s="42">
        <v>0</v>
      </c>
      <c r="L333" s="42">
        <v>0</v>
      </c>
      <c r="M333" s="42">
        <v>0</v>
      </c>
      <c r="N333" s="42">
        <v>0</v>
      </c>
      <c r="O333" s="42">
        <v>0</v>
      </c>
      <c r="P333" s="42">
        <v>0</v>
      </c>
      <c r="Q333" s="42">
        <v>0</v>
      </c>
      <c r="R333" s="42">
        <v>0</v>
      </c>
      <c r="S333" s="42">
        <v>0</v>
      </c>
      <c r="T333" s="42"/>
      <c r="U333" s="42">
        <v>381041853</v>
      </c>
    </row>
    <row r="334" spans="1:21" ht="18.75" x14ac:dyDescent="0.2">
      <c r="A334" s="6" t="s">
        <v>757</v>
      </c>
      <c r="C334" s="42">
        <v>0</v>
      </c>
      <c r="D334" s="42">
        <v>0</v>
      </c>
      <c r="E334" s="42">
        <v>0</v>
      </c>
      <c r="F334" s="42">
        <v>0</v>
      </c>
      <c r="G334" s="42">
        <v>0</v>
      </c>
      <c r="H334" s="42">
        <v>0</v>
      </c>
      <c r="I334" s="42">
        <v>0</v>
      </c>
      <c r="J334" s="42">
        <v>0</v>
      </c>
      <c r="K334" s="42">
        <v>0</v>
      </c>
      <c r="L334" s="42">
        <v>0</v>
      </c>
      <c r="M334" s="42">
        <v>0</v>
      </c>
      <c r="N334" s="42">
        <v>0</v>
      </c>
      <c r="O334" s="42">
        <v>0</v>
      </c>
      <c r="P334" s="42">
        <v>0</v>
      </c>
      <c r="Q334" s="42">
        <v>0</v>
      </c>
      <c r="R334" s="42">
        <v>0</v>
      </c>
      <c r="S334" s="42">
        <v>0</v>
      </c>
      <c r="T334" s="42"/>
      <c r="U334" s="42">
        <v>32595605</v>
      </c>
    </row>
    <row r="335" spans="1:21" ht="18.75" x14ac:dyDescent="0.2">
      <c r="A335" s="6" t="s">
        <v>758</v>
      </c>
      <c r="C335" s="42">
        <v>0</v>
      </c>
      <c r="D335" s="42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/>
      <c r="U335" s="42">
        <v>21420000</v>
      </c>
    </row>
    <row r="336" spans="1:21" ht="18.75" x14ac:dyDescent="0.2">
      <c r="A336" s="6" t="s">
        <v>759</v>
      </c>
      <c r="C336" s="42">
        <v>0</v>
      </c>
      <c r="D336" s="42">
        <v>0</v>
      </c>
      <c r="E336" s="42">
        <v>0</v>
      </c>
      <c r="F336" s="42">
        <v>0</v>
      </c>
      <c r="G336" s="42">
        <v>0</v>
      </c>
      <c r="H336" s="42">
        <v>0</v>
      </c>
      <c r="I336" s="42">
        <v>0</v>
      </c>
      <c r="J336" s="42">
        <v>0</v>
      </c>
      <c r="K336" s="42">
        <v>0</v>
      </c>
      <c r="L336" s="42">
        <v>0</v>
      </c>
      <c r="M336" s="42">
        <v>0</v>
      </c>
      <c r="N336" s="42">
        <v>0</v>
      </c>
      <c r="O336" s="42">
        <v>0</v>
      </c>
      <c r="P336" s="42">
        <v>0</v>
      </c>
      <c r="Q336" s="42">
        <v>0</v>
      </c>
      <c r="R336" s="42">
        <v>0</v>
      </c>
      <c r="S336" s="42">
        <v>0</v>
      </c>
      <c r="T336" s="42"/>
      <c r="U336" s="42">
        <v>309810148</v>
      </c>
    </row>
    <row r="337" spans="1:21" ht="18.75" x14ac:dyDescent="0.2">
      <c r="A337" s="6" t="s">
        <v>760</v>
      </c>
      <c r="C337" s="42">
        <v>0</v>
      </c>
      <c r="D337" s="42">
        <v>0</v>
      </c>
      <c r="E337" s="42">
        <v>0</v>
      </c>
      <c r="F337" s="42">
        <v>0</v>
      </c>
      <c r="G337" s="42">
        <v>0</v>
      </c>
      <c r="H337" s="42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0</v>
      </c>
      <c r="R337" s="42">
        <v>0</v>
      </c>
      <c r="S337" s="42">
        <v>0</v>
      </c>
      <c r="T337" s="42"/>
      <c r="U337" s="42">
        <v>-39196988</v>
      </c>
    </row>
    <row r="338" spans="1:21" ht="18.75" x14ac:dyDescent="0.2">
      <c r="A338" s="6" t="s">
        <v>761</v>
      </c>
      <c r="C338" s="42">
        <v>0</v>
      </c>
      <c r="D338" s="42">
        <v>0</v>
      </c>
      <c r="E338" s="42">
        <v>0</v>
      </c>
      <c r="F338" s="42">
        <v>0</v>
      </c>
      <c r="G338" s="42">
        <v>0</v>
      </c>
      <c r="H338" s="42">
        <v>0</v>
      </c>
      <c r="I338" s="42">
        <v>0</v>
      </c>
      <c r="J338" s="42">
        <v>0</v>
      </c>
      <c r="K338" s="42">
        <v>0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/>
      <c r="U338" s="42">
        <v>10870567</v>
      </c>
    </row>
    <row r="339" spans="1:21" ht="18.75" x14ac:dyDescent="0.2">
      <c r="A339" s="6" t="s">
        <v>762</v>
      </c>
      <c r="C339" s="42">
        <v>0</v>
      </c>
      <c r="D339" s="42">
        <v>0</v>
      </c>
      <c r="E339" s="42">
        <v>0</v>
      </c>
      <c r="F339" s="42">
        <v>0</v>
      </c>
      <c r="G339" s="42">
        <v>0</v>
      </c>
      <c r="H339" s="42">
        <v>0</v>
      </c>
      <c r="I339" s="42">
        <v>0</v>
      </c>
      <c r="J339" s="42">
        <v>0</v>
      </c>
      <c r="K339" s="42">
        <v>0</v>
      </c>
      <c r="L339" s="42">
        <v>0</v>
      </c>
      <c r="M339" s="42">
        <v>0</v>
      </c>
      <c r="N339" s="42">
        <v>0</v>
      </c>
      <c r="O339" s="42">
        <v>0</v>
      </c>
      <c r="P339" s="42">
        <v>0</v>
      </c>
      <c r="Q339" s="42">
        <v>0</v>
      </c>
      <c r="R339" s="42">
        <v>0</v>
      </c>
      <c r="S339" s="42">
        <v>0</v>
      </c>
      <c r="T339" s="42"/>
      <c r="U339" s="42">
        <v>1000000</v>
      </c>
    </row>
    <row r="340" spans="1:21" ht="18.75" x14ac:dyDescent="0.2">
      <c r="A340" s="6" t="s">
        <v>763</v>
      </c>
      <c r="C340" s="42">
        <v>0</v>
      </c>
      <c r="D340" s="42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/>
      <c r="U340" s="42">
        <v>-286540071</v>
      </c>
    </row>
    <row r="341" spans="1:21" ht="18.75" x14ac:dyDescent="0.2">
      <c r="A341" s="6" t="s">
        <v>764</v>
      </c>
      <c r="C341" s="42">
        <v>0</v>
      </c>
      <c r="D341" s="42">
        <v>0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2">
        <v>0</v>
      </c>
      <c r="L341" s="42">
        <v>0</v>
      </c>
      <c r="M341" s="42">
        <v>0</v>
      </c>
      <c r="N341" s="42">
        <v>0</v>
      </c>
      <c r="O341" s="42">
        <v>0</v>
      </c>
      <c r="P341" s="42">
        <v>0</v>
      </c>
      <c r="Q341" s="42">
        <v>0</v>
      </c>
      <c r="R341" s="42">
        <v>0</v>
      </c>
      <c r="S341" s="42">
        <v>0</v>
      </c>
      <c r="T341" s="42"/>
      <c r="U341" s="42">
        <v>-1310167818</v>
      </c>
    </row>
    <row r="342" spans="1:21" ht="18.75" x14ac:dyDescent="0.2">
      <c r="A342" s="6" t="s">
        <v>765</v>
      </c>
      <c r="C342" s="42">
        <v>0</v>
      </c>
      <c r="D342" s="42">
        <v>0</v>
      </c>
      <c r="E342" s="42">
        <v>0</v>
      </c>
      <c r="F342" s="42">
        <v>0</v>
      </c>
      <c r="G342" s="42">
        <v>0</v>
      </c>
      <c r="H342" s="42">
        <v>0</v>
      </c>
      <c r="I342" s="42">
        <v>0</v>
      </c>
      <c r="J342" s="42">
        <v>0</v>
      </c>
      <c r="K342" s="42">
        <v>0</v>
      </c>
      <c r="L342" s="42">
        <v>0</v>
      </c>
      <c r="M342" s="42">
        <v>0</v>
      </c>
      <c r="N342" s="42">
        <v>0</v>
      </c>
      <c r="O342" s="42">
        <v>0</v>
      </c>
      <c r="P342" s="42">
        <v>0</v>
      </c>
      <c r="Q342" s="42">
        <v>0</v>
      </c>
      <c r="R342" s="42">
        <v>0</v>
      </c>
      <c r="S342" s="42">
        <v>0</v>
      </c>
      <c r="T342" s="42"/>
      <c r="U342" s="42">
        <v>-321451035</v>
      </c>
    </row>
    <row r="343" spans="1:21" ht="18.75" x14ac:dyDescent="0.2">
      <c r="A343" s="6" t="s">
        <v>766</v>
      </c>
      <c r="C343" s="42">
        <v>0</v>
      </c>
      <c r="D343" s="42">
        <v>0</v>
      </c>
      <c r="E343" s="42">
        <v>0</v>
      </c>
      <c r="F343" s="42">
        <v>0</v>
      </c>
      <c r="G343" s="42">
        <v>0</v>
      </c>
      <c r="H343" s="42">
        <v>0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0</v>
      </c>
      <c r="R343" s="42">
        <v>0</v>
      </c>
      <c r="S343" s="42">
        <v>0</v>
      </c>
      <c r="T343" s="42"/>
      <c r="U343" s="42">
        <v>-1490641716</v>
      </c>
    </row>
    <row r="344" spans="1:21" ht="18.75" x14ac:dyDescent="0.2">
      <c r="A344" s="6" t="s">
        <v>767</v>
      </c>
      <c r="C344" s="42">
        <v>0</v>
      </c>
      <c r="D344" s="42">
        <v>0</v>
      </c>
      <c r="E344" s="42">
        <v>0</v>
      </c>
      <c r="F344" s="42">
        <v>0</v>
      </c>
      <c r="G344" s="42">
        <v>0</v>
      </c>
      <c r="H344" s="42">
        <v>0</v>
      </c>
      <c r="I344" s="42">
        <v>0</v>
      </c>
      <c r="J344" s="42">
        <v>0</v>
      </c>
      <c r="K344" s="42">
        <v>0</v>
      </c>
      <c r="L344" s="42">
        <v>0</v>
      </c>
      <c r="M344" s="42">
        <v>0</v>
      </c>
      <c r="N344" s="42">
        <v>0</v>
      </c>
      <c r="O344" s="42">
        <v>0</v>
      </c>
      <c r="P344" s="42">
        <v>0</v>
      </c>
      <c r="Q344" s="42">
        <v>0</v>
      </c>
      <c r="R344" s="42">
        <v>0</v>
      </c>
      <c r="S344" s="42">
        <v>0</v>
      </c>
      <c r="T344" s="42"/>
      <c r="U344" s="42">
        <v>426621562</v>
      </c>
    </row>
    <row r="345" spans="1:21" ht="18.75" x14ac:dyDescent="0.2">
      <c r="A345" s="6" t="s">
        <v>885</v>
      </c>
      <c r="C345" s="42">
        <v>0</v>
      </c>
      <c r="D345" s="42">
        <v>0</v>
      </c>
      <c r="E345" s="42">
        <v>0</v>
      </c>
      <c r="F345" s="42">
        <v>0</v>
      </c>
      <c r="G345" s="42">
        <v>0</v>
      </c>
      <c r="H345" s="42">
        <v>0</v>
      </c>
      <c r="I345" s="42">
        <v>0</v>
      </c>
      <c r="J345" s="42">
        <v>0</v>
      </c>
      <c r="K345" s="42">
        <v>0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0</v>
      </c>
      <c r="T345" s="42"/>
      <c r="U345" s="42">
        <v>-23555941</v>
      </c>
    </row>
    <row r="346" spans="1:21" ht="18.75" x14ac:dyDescent="0.2">
      <c r="A346" s="6" t="s">
        <v>886</v>
      </c>
      <c r="C346" s="42">
        <v>0</v>
      </c>
      <c r="D346" s="42">
        <v>0</v>
      </c>
      <c r="E346" s="42">
        <v>0</v>
      </c>
      <c r="F346" s="42">
        <v>0</v>
      </c>
      <c r="G346" s="42">
        <v>0</v>
      </c>
      <c r="H346" s="42">
        <v>0</v>
      </c>
      <c r="I346" s="42">
        <v>0</v>
      </c>
      <c r="J346" s="42">
        <v>0</v>
      </c>
      <c r="K346" s="42">
        <v>0</v>
      </c>
      <c r="L346" s="42">
        <v>0</v>
      </c>
      <c r="M346" s="42">
        <v>0</v>
      </c>
      <c r="N346" s="42">
        <v>0</v>
      </c>
      <c r="O346" s="42">
        <v>0</v>
      </c>
      <c r="P346" s="42">
        <v>0</v>
      </c>
      <c r="Q346" s="42">
        <v>0</v>
      </c>
      <c r="R346" s="42">
        <v>0</v>
      </c>
      <c r="S346" s="42">
        <v>0</v>
      </c>
      <c r="T346" s="42"/>
      <c r="U346" s="42">
        <v>-61847615</v>
      </c>
    </row>
    <row r="347" spans="1:21" ht="18.75" x14ac:dyDescent="0.2">
      <c r="A347" s="6" t="s">
        <v>768</v>
      </c>
      <c r="C347" s="42">
        <v>0</v>
      </c>
      <c r="D347" s="42">
        <v>0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2">
        <v>0</v>
      </c>
      <c r="L347" s="42">
        <v>0</v>
      </c>
      <c r="M347" s="42">
        <v>0</v>
      </c>
      <c r="N347" s="42">
        <v>0</v>
      </c>
      <c r="O347" s="42">
        <v>0</v>
      </c>
      <c r="P347" s="42">
        <v>0</v>
      </c>
      <c r="Q347" s="42">
        <v>0</v>
      </c>
      <c r="R347" s="42">
        <v>0</v>
      </c>
      <c r="S347" s="42">
        <v>0</v>
      </c>
      <c r="T347" s="42"/>
      <c r="U347" s="42">
        <v>90495150</v>
      </c>
    </row>
    <row r="348" spans="1:21" ht="18.75" x14ac:dyDescent="0.2">
      <c r="A348" s="6" t="s">
        <v>769</v>
      </c>
      <c r="C348" s="42">
        <v>0</v>
      </c>
      <c r="D348" s="42">
        <v>0</v>
      </c>
      <c r="E348" s="42">
        <v>0</v>
      </c>
      <c r="F348" s="42">
        <v>0</v>
      </c>
      <c r="G348" s="42">
        <v>0</v>
      </c>
      <c r="H348" s="42">
        <v>0</v>
      </c>
      <c r="I348" s="42">
        <v>0</v>
      </c>
      <c r="J348" s="42">
        <v>0</v>
      </c>
      <c r="K348" s="42">
        <v>0</v>
      </c>
      <c r="L348" s="42">
        <v>0</v>
      </c>
      <c r="M348" s="42">
        <v>0</v>
      </c>
      <c r="N348" s="42">
        <v>0</v>
      </c>
      <c r="O348" s="42">
        <v>0</v>
      </c>
      <c r="P348" s="42">
        <v>0</v>
      </c>
      <c r="Q348" s="42">
        <v>0</v>
      </c>
      <c r="R348" s="42">
        <v>0</v>
      </c>
      <c r="S348" s="42">
        <v>0</v>
      </c>
      <c r="T348" s="42"/>
      <c r="U348" s="42">
        <v>93883819</v>
      </c>
    </row>
    <row r="349" spans="1:21" ht="18.75" x14ac:dyDescent="0.2">
      <c r="A349" s="6" t="s">
        <v>887</v>
      </c>
      <c r="C349" s="42">
        <v>0</v>
      </c>
      <c r="D349" s="42">
        <v>0</v>
      </c>
      <c r="E349" s="42">
        <v>0</v>
      </c>
      <c r="F349" s="42">
        <v>0</v>
      </c>
      <c r="G349" s="42">
        <v>0</v>
      </c>
      <c r="H349" s="42">
        <v>0</v>
      </c>
      <c r="I349" s="42">
        <v>0</v>
      </c>
      <c r="J349" s="42">
        <v>0</v>
      </c>
      <c r="K349" s="42">
        <v>0</v>
      </c>
      <c r="L349" s="42">
        <v>0</v>
      </c>
      <c r="M349" s="42">
        <v>0</v>
      </c>
      <c r="N349" s="42">
        <v>0</v>
      </c>
      <c r="O349" s="42">
        <v>0</v>
      </c>
      <c r="P349" s="42">
        <v>0</v>
      </c>
      <c r="Q349" s="42">
        <v>0</v>
      </c>
      <c r="R349" s="42">
        <v>0</v>
      </c>
      <c r="S349" s="42">
        <v>0</v>
      </c>
      <c r="T349" s="42"/>
      <c r="U349" s="42">
        <v>-2933623</v>
      </c>
    </row>
    <row r="350" spans="1:21" ht="18.75" x14ac:dyDescent="0.2">
      <c r="A350" s="6" t="s">
        <v>888</v>
      </c>
      <c r="C350" s="42">
        <v>0</v>
      </c>
      <c r="D350" s="42">
        <v>0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0</v>
      </c>
      <c r="K350" s="42">
        <v>0</v>
      </c>
      <c r="L350" s="42">
        <v>0</v>
      </c>
      <c r="M350" s="42">
        <v>0</v>
      </c>
      <c r="N350" s="42">
        <v>0</v>
      </c>
      <c r="O350" s="42">
        <v>0</v>
      </c>
      <c r="P350" s="42">
        <v>0</v>
      </c>
      <c r="Q350" s="42">
        <v>0</v>
      </c>
      <c r="R350" s="42">
        <v>0</v>
      </c>
      <c r="S350" s="42">
        <v>0</v>
      </c>
      <c r="T350" s="42"/>
      <c r="U350" s="42">
        <v>-454752800</v>
      </c>
    </row>
    <row r="351" spans="1:21" ht="18.75" x14ac:dyDescent="0.2">
      <c r="A351" s="6" t="s">
        <v>770</v>
      </c>
      <c r="C351" s="42">
        <v>0</v>
      </c>
      <c r="D351" s="42">
        <v>0</v>
      </c>
      <c r="E351" s="42">
        <v>0</v>
      </c>
      <c r="F351" s="42">
        <v>0</v>
      </c>
      <c r="G351" s="42">
        <v>0</v>
      </c>
      <c r="H351" s="42">
        <v>0</v>
      </c>
      <c r="I351" s="42">
        <v>0</v>
      </c>
      <c r="J351" s="42">
        <v>0</v>
      </c>
      <c r="K351" s="42">
        <v>0</v>
      </c>
      <c r="L351" s="42">
        <v>0</v>
      </c>
      <c r="M351" s="42">
        <v>0</v>
      </c>
      <c r="N351" s="42">
        <v>0</v>
      </c>
      <c r="O351" s="42">
        <v>0</v>
      </c>
      <c r="P351" s="42">
        <v>0</v>
      </c>
      <c r="Q351" s="42">
        <v>0</v>
      </c>
      <c r="R351" s="42">
        <v>0</v>
      </c>
      <c r="S351" s="42">
        <v>0</v>
      </c>
      <c r="T351" s="42"/>
      <c r="U351" s="42">
        <v>198320</v>
      </c>
    </row>
    <row r="352" spans="1:21" ht="18.75" x14ac:dyDescent="0.2">
      <c r="A352" s="6" t="s">
        <v>889</v>
      </c>
      <c r="C352" s="42">
        <v>0</v>
      </c>
      <c r="D352" s="42">
        <v>0</v>
      </c>
      <c r="E352" s="42">
        <v>0</v>
      </c>
      <c r="F352" s="42">
        <v>0</v>
      </c>
      <c r="G352" s="42">
        <v>0</v>
      </c>
      <c r="H352" s="42">
        <v>0</v>
      </c>
      <c r="I352" s="42">
        <v>0</v>
      </c>
      <c r="J352" s="42">
        <v>0</v>
      </c>
      <c r="K352" s="42">
        <v>0</v>
      </c>
      <c r="L352" s="42">
        <v>0</v>
      </c>
      <c r="M352" s="42">
        <v>0</v>
      </c>
      <c r="N352" s="42">
        <v>0</v>
      </c>
      <c r="O352" s="42">
        <v>0</v>
      </c>
      <c r="P352" s="42">
        <v>0</v>
      </c>
      <c r="Q352" s="42">
        <v>0</v>
      </c>
      <c r="R352" s="42">
        <v>0</v>
      </c>
      <c r="S352" s="42">
        <v>0</v>
      </c>
      <c r="T352" s="42"/>
      <c r="U352" s="42">
        <v>-93462420</v>
      </c>
    </row>
    <row r="353" spans="1:21" ht="18.75" x14ac:dyDescent="0.2">
      <c r="A353" s="6" t="s">
        <v>890</v>
      </c>
      <c r="C353" s="42">
        <v>0</v>
      </c>
      <c r="D353" s="42">
        <v>0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2">
        <v>0</v>
      </c>
      <c r="L353" s="42">
        <v>0</v>
      </c>
      <c r="M353" s="42">
        <v>0</v>
      </c>
      <c r="N353" s="42">
        <v>0</v>
      </c>
      <c r="O353" s="42">
        <v>0</v>
      </c>
      <c r="P353" s="42">
        <v>0</v>
      </c>
      <c r="Q353" s="42">
        <v>0</v>
      </c>
      <c r="R353" s="42">
        <v>0</v>
      </c>
      <c r="S353" s="42">
        <v>0</v>
      </c>
      <c r="T353" s="42"/>
      <c r="U353" s="42">
        <v>399808</v>
      </c>
    </row>
    <row r="354" spans="1:21" ht="18.75" x14ac:dyDescent="0.2">
      <c r="A354" s="6" t="s">
        <v>891</v>
      </c>
      <c r="C354" s="42">
        <v>0</v>
      </c>
      <c r="D354" s="42">
        <v>0</v>
      </c>
      <c r="E354" s="42">
        <v>0</v>
      </c>
      <c r="F354" s="42">
        <v>0</v>
      </c>
      <c r="G354" s="42">
        <v>0</v>
      </c>
      <c r="H354" s="42">
        <v>0</v>
      </c>
      <c r="I354" s="42">
        <v>0</v>
      </c>
      <c r="J354" s="42">
        <v>0</v>
      </c>
      <c r="K354" s="42">
        <v>0</v>
      </c>
      <c r="L354" s="42">
        <v>0</v>
      </c>
      <c r="M354" s="42">
        <v>0</v>
      </c>
      <c r="N354" s="42">
        <v>0</v>
      </c>
      <c r="O354" s="42">
        <v>0</v>
      </c>
      <c r="P354" s="42">
        <v>0</v>
      </c>
      <c r="Q354" s="42">
        <v>0</v>
      </c>
      <c r="R354" s="42">
        <v>0</v>
      </c>
      <c r="S354" s="42">
        <v>0</v>
      </c>
      <c r="T354" s="42"/>
      <c r="U354" s="42">
        <v>-1292244405</v>
      </c>
    </row>
    <row r="355" spans="1:21" ht="18.75" x14ac:dyDescent="0.2">
      <c r="A355" s="6" t="s">
        <v>771</v>
      </c>
      <c r="C355" s="42">
        <v>0</v>
      </c>
      <c r="D355" s="42">
        <v>0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0</v>
      </c>
      <c r="K355" s="42">
        <v>0</v>
      </c>
      <c r="L355" s="42">
        <v>0</v>
      </c>
      <c r="M355" s="42">
        <v>0</v>
      </c>
      <c r="N355" s="42">
        <v>0</v>
      </c>
      <c r="O355" s="42">
        <v>0</v>
      </c>
      <c r="P355" s="42">
        <v>0</v>
      </c>
      <c r="Q355" s="42">
        <v>0</v>
      </c>
      <c r="R355" s="42">
        <v>0</v>
      </c>
      <c r="S355" s="42">
        <v>0</v>
      </c>
      <c r="T355" s="42"/>
      <c r="U355" s="42">
        <v>-3121660496</v>
      </c>
    </row>
    <row r="356" spans="1:21" ht="18.75" x14ac:dyDescent="0.2">
      <c r="A356" s="6" t="s">
        <v>772</v>
      </c>
      <c r="C356" s="42">
        <v>0</v>
      </c>
      <c r="D356" s="42">
        <v>0</v>
      </c>
      <c r="E356" s="42">
        <v>0</v>
      </c>
      <c r="F356" s="42">
        <v>0</v>
      </c>
      <c r="G356" s="42">
        <v>0</v>
      </c>
      <c r="H356" s="42">
        <v>0</v>
      </c>
      <c r="I356" s="42">
        <v>0</v>
      </c>
      <c r="J356" s="42">
        <v>0</v>
      </c>
      <c r="K356" s="42">
        <v>0</v>
      </c>
      <c r="L356" s="42">
        <v>0</v>
      </c>
      <c r="M356" s="42">
        <v>0</v>
      </c>
      <c r="N356" s="42">
        <v>0</v>
      </c>
      <c r="O356" s="42">
        <v>0</v>
      </c>
      <c r="P356" s="42">
        <v>0</v>
      </c>
      <c r="Q356" s="42">
        <v>0</v>
      </c>
      <c r="R356" s="42">
        <v>0</v>
      </c>
      <c r="S356" s="42">
        <v>0</v>
      </c>
      <c r="T356" s="42"/>
      <c r="U356" s="42">
        <v>1801550772</v>
      </c>
    </row>
    <row r="357" spans="1:21" ht="18.75" x14ac:dyDescent="0.2">
      <c r="A357" s="6" t="s">
        <v>773</v>
      </c>
      <c r="C357" s="42">
        <v>0</v>
      </c>
      <c r="D357" s="42">
        <v>0</v>
      </c>
      <c r="E357" s="42">
        <v>0</v>
      </c>
      <c r="F357" s="42">
        <v>0</v>
      </c>
      <c r="G357" s="42">
        <v>0</v>
      </c>
      <c r="H357" s="42">
        <v>0</v>
      </c>
      <c r="I357" s="42">
        <v>0</v>
      </c>
      <c r="J357" s="42">
        <v>0</v>
      </c>
      <c r="K357" s="42">
        <v>0</v>
      </c>
      <c r="L357" s="42">
        <v>0</v>
      </c>
      <c r="M357" s="42">
        <v>0</v>
      </c>
      <c r="N357" s="42">
        <v>0</v>
      </c>
      <c r="O357" s="42">
        <v>0</v>
      </c>
      <c r="P357" s="42">
        <v>0</v>
      </c>
      <c r="Q357" s="42">
        <v>0</v>
      </c>
      <c r="R357" s="42">
        <v>0</v>
      </c>
      <c r="S357" s="42">
        <v>0</v>
      </c>
      <c r="T357" s="42"/>
      <c r="U357" s="42">
        <v>352956989</v>
      </c>
    </row>
    <row r="358" spans="1:21" ht="18.75" x14ac:dyDescent="0.2">
      <c r="A358" s="6" t="s">
        <v>774</v>
      </c>
      <c r="C358" s="42">
        <v>0</v>
      </c>
      <c r="D358" s="42">
        <v>0</v>
      </c>
      <c r="E358" s="42">
        <v>0</v>
      </c>
      <c r="F358" s="42">
        <v>0</v>
      </c>
      <c r="G358" s="42">
        <v>0</v>
      </c>
      <c r="H358" s="42">
        <v>0</v>
      </c>
      <c r="I358" s="42">
        <v>0</v>
      </c>
      <c r="J358" s="42">
        <v>0</v>
      </c>
      <c r="K358" s="42">
        <v>0</v>
      </c>
      <c r="L358" s="42">
        <v>0</v>
      </c>
      <c r="M358" s="42">
        <v>0</v>
      </c>
      <c r="N358" s="42">
        <v>0</v>
      </c>
      <c r="O358" s="42">
        <v>0</v>
      </c>
      <c r="P358" s="42">
        <v>0</v>
      </c>
      <c r="Q358" s="42">
        <v>0</v>
      </c>
      <c r="R358" s="42">
        <v>0</v>
      </c>
      <c r="S358" s="42">
        <v>0</v>
      </c>
      <c r="T358" s="42"/>
      <c r="U358" s="42">
        <v>5878426</v>
      </c>
    </row>
    <row r="359" spans="1:21" ht="18.75" x14ac:dyDescent="0.2">
      <c r="A359" s="6" t="s">
        <v>892</v>
      </c>
      <c r="C359" s="42">
        <v>0</v>
      </c>
      <c r="D359" s="42">
        <v>0</v>
      </c>
      <c r="E359" s="42">
        <v>0</v>
      </c>
      <c r="F359" s="42">
        <v>0</v>
      </c>
      <c r="G359" s="42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  <c r="O359" s="42">
        <v>0</v>
      </c>
      <c r="P359" s="42">
        <v>0</v>
      </c>
      <c r="Q359" s="42">
        <v>0</v>
      </c>
      <c r="R359" s="42">
        <v>0</v>
      </c>
      <c r="S359" s="42">
        <v>0</v>
      </c>
      <c r="T359" s="42"/>
      <c r="U359" s="42">
        <v>-5784047</v>
      </c>
    </row>
    <row r="360" spans="1:21" ht="18.75" x14ac:dyDescent="0.2">
      <c r="A360" s="6" t="s">
        <v>775</v>
      </c>
      <c r="C360" s="42">
        <v>0</v>
      </c>
      <c r="D360" s="42">
        <v>0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2">
        <v>0</v>
      </c>
      <c r="L360" s="42">
        <v>0</v>
      </c>
      <c r="M360" s="42">
        <v>0</v>
      </c>
      <c r="N360" s="42">
        <v>0</v>
      </c>
      <c r="O360" s="42">
        <v>0</v>
      </c>
      <c r="P360" s="42">
        <v>0</v>
      </c>
      <c r="Q360" s="42">
        <v>0</v>
      </c>
      <c r="R360" s="42">
        <v>0</v>
      </c>
      <c r="S360" s="42">
        <v>0</v>
      </c>
      <c r="T360" s="42"/>
      <c r="U360" s="42">
        <v>-11200013</v>
      </c>
    </row>
    <row r="361" spans="1:21" ht="18.75" x14ac:dyDescent="0.2">
      <c r="A361" s="6" t="s">
        <v>776</v>
      </c>
      <c r="C361" s="42">
        <v>0</v>
      </c>
      <c r="D361" s="42">
        <v>0</v>
      </c>
      <c r="E361" s="42">
        <v>0</v>
      </c>
      <c r="F361" s="42">
        <v>0</v>
      </c>
      <c r="G361" s="42">
        <v>0</v>
      </c>
      <c r="H361" s="42">
        <v>0</v>
      </c>
      <c r="I361" s="42">
        <v>0</v>
      </c>
      <c r="J361" s="42">
        <v>0</v>
      </c>
      <c r="K361" s="42">
        <v>0</v>
      </c>
      <c r="L361" s="42">
        <v>0</v>
      </c>
      <c r="M361" s="42">
        <v>0</v>
      </c>
      <c r="N361" s="42">
        <v>0</v>
      </c>
      <c r="O361" s="42">
        <v>0</v>
      </c>
      <c r="P361" s="42">
        <v>0</v>
      </c>
      <c r="Q361" s="42">
        <v>0</v>
      </c>
      <c r="R361" s="42">
        <v>0</v>
      </c>
      <c r="S361" s="42">
        <v>0</v>
      </c>
      <c r="T361" s="42"/>
      <c r="U361" s="42">
        <v>64773571</v>
      </c>
    </row>
    <row r="362" spans="1:21" ht="18.75" x14ac:dyDescent="0.2">
      <c r="A362" s="6" t="s">
        <v>777</v>
      </c>
      <c r="C362" s="42">
        <v>0</v>
      </c>
      <c r="D362" s="42">
        <v>0</v>
      </c>
      <c r="E362" s="42">
        <v>0</v>
      </c>
      <c r="F362" s="42">
        <v>0</v>
      </c>
      <c r="G362" s="42">
        <v>0</v>
      </c>
      <c r="H362" s="42">
        <v>0</v>
      </c>
      <c r="I362" s="42">
        <v>0</v>
      </c>
      <c r="J362" s="42">
        <v>0</v>
      </c>
      <c r="K362" s="42">
        <v>0</v>
      </c>
      <c r="L362" s="42">
        <v>0</v>
      </c>
      <c r="M362" s="42">
        <v>0</v>
      </c>
      <c r="N362" s="42">
        <v>0</v>
      </c>
      <c r="O362" s="42">
        <v>0</v>
      </c>
      <c r="P362" s="42">
        <v>0</v>
      </c>
      <c r="Q362" s="42">
        <v>0</v>
      </c>
      <c r="R362" s="42">
        <v>0</v>
      </c>
      <c r="S362" s="42">
        <v>0</v>
      </c>
      <c r="T362" s="42"/>
      <c r="U362" s="42">
        <v>65594000</v>
      </c>
    </row>
    <row r="363" spans="1:21" ht="18.75" x14ac:dyDescent="0.2">
      <c r="A363" s="6" t="s">
        <v>778</v>
      </c>
      <c r="C363" s="42">
        <v>0</v>
      </c>
      <c r="D363" s="42">
        <v>0</v>
      </c>
      <c r="E363" s="42">
        <v>0</v>
      </c>
      <c r="F363" s="42">
        <v>0</v>
      </c>
      <c r="G363" s="42">
        <v>0</v>
      </c>
      <c r="H363" s="42">
        <v>0</v>
      </c>
      <c r="I363" s="42">
        <v>0</v>
      </c>
      <c r="J363" s="42">
        <v>0</v>
      </c>
      <c r="K363" s="42">
        <v>0</v>
      </c>
      <c r="L363" s="42">
        <v>0</v>
      </c>
      <c r="M363" s="42">
        <v>0</v>
      </c>
      <c r="N363" s="42">
        <v>0</v>
      </c>
      <c r="O363" s="42">
        <v>0</v>
      </c>
      <c r="P363" s="42">
        <v>0</v>
      </c>
      <c r="Q363" s="42">
        <v>0</v>
      </c>
      <c r="R363" s="42">
        <v>0</v>
      </c>
      <c r="S363" s="42">
        <v>0</v>
      </c>
      <c r="T363" s="42"/>
      <c r="U363" s="42">
        <v>-716407396</v>
      </c>
    </row>
    <row r="364" spans="1:21" ht="18.75" x14ac:dyDescent="0.2">
      <c r="A364" s="6" t="s">
        <v>779</v>
      </c>
      <c r="C364" s="42">
        <v>0</v>
      </c>
      <c r="D364" s="42">
        <v>0</v>
      </c>
      <c r="E364" s="42">
        <v>0</v>
      </c>
      <c r="F364" s="42">
        <v>0</v>
      </c>
      <c r="G364" s="42">
        <v>0</v>
      </c>
      <c r="H364" s="42">
        <v>0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  <c r="N364" s="42">
        <v>0</v>
      </c>
      <c r="O364" s="42">
        <v>0</v>
      </c>
      <c r="P364" s="42">
        <v>0</v>
      </c>
      <c r="Q364" s="42">
        <v>0</v>
      </c>
      <c r="R364" s="42">
        <v>0</v>
      </c>
      <c r="S364" s="42">
        <v>0</v>
      </c>
      <c r="T364" s="42"/>
      <c r="U364" s="42">
        <v>-206435626</v>
      </c>
    </row>
    <row r="365" spans="1:21" ht="18.75" x14ac:dyDescent="0.2">
      <c r="A365" s="6" t="s">
        <v>780</v>
      </c>
      <c r="C365" s="42">
        <v>0</v>
      </c>
      <c r="D365" s="42">
        <v>0</v>
      </c>
      <c r="E365" s="42">
        <v>0</v>
      </c>
      <c r="F365" s="42">
        <v>0</v>
      </c>
      <c r="G365" s="42">
        <v>0</v>
      </c>
      <c r="H365" s="42">
        <v>0</v>
      </c>
      <c r="I365" s="42">
        <v>0</v>
      </c>
      <c r="J365" s="42">
        <v>0</v>
      </c>
      <c r="K365" s="42">
        <v>0</v>
      </c>
      <c r="L365" s="42">
        <v>0</v>
      </c>
      <c r="M365" s="42">
        <v>0</v>
      </c>
      <c r="N365" s="42">
        <v>0</v>
      </c>
      <c r="O365" s="42">
        <v>0</v>
      </c>
      <c r="P365" s="42">
        <v>0</v>
      </c>
      <c r="Q365" s="42">
        <v>0</v>
      </c>
      <c r="R365" s="42">
        <v>0</v>
      </c>
      <c r="S365" s="42">
        <v>0</v>
      </c>
      <c r="T365" s="42"/>
      <c r="U365" s="42">
        <v>8493647</v>
      </c>
    </row>
    <row r="366" spans="1:21" ht="18.75" x14ac:dyDescent="0.2">
      <c r="A366" s="6" t="s">
        <v>781</v>
      </c>
      <c r="C366" s="42">
        <v>0</v>
      </c>
      <c r="D366" s="42">
        <v>0</v>
      </c>
      <c r="E366" s="42">
        <v>0</v>
      </c>
      <c r="F366" s="42">
        <v>0</v>
      </c>
      <c r="G366" s="42">
        <v>0</v>
      </c>
      <c r="H366" s="42">
        <v>0</v>
      </c>
      <c r="I366" s="42">
        <v>0</v>
      </c>
      <c r="J366" s="42">
        <v>0</v>
      </c>
      <c r="K366" s="42">
        <v>0</v>
      </c>
      <c r="L366" s="42">
        <v>0</v>
      </c>
      <c r="M366" s="42">
        <v>0</v>
      </c>
      <c r="N366" s="42">
        <v>0</v>
      </c>
      <c r="O366" s="42">
        <v>0</v>
      </c>
      <c r="P366" s="42">
        <v>0</v>
      </c>
      <c r="Q366" s="42">
        <v>0</v>
      </c>
      <c r="R366" s="42">
        <v>0</v>
      </c>
      <c r="S366" s="42">
        <v>0</v>
      </c>
      <c r="T366" s="42"/>
      <c r="U366" s="42">
        <v>-4471096</v>
      </c>
    </row>
    <row r="367" spans="1:21" ht="18.75" x14ac:dyDescent="0.2">
      <c r="A367" s="6" t="s">
        <v>782</v>
      </c>
      <c r="C367" s="42">
        <v>0</v>
      </c>
      <c r="D367" s="42">
        <v>0</v>
      </c>
      <c r="E367" s="42">
        <v>0</v>
      </c>
      <c r="F367" s="42">
        <v>0</v>
      </c>
      <c r="G367" s="42">
        <v>0</v>
      </c>
      <c r="H367" s="42">
        <v>0</v>
      </c>
      <c r="I367" s="42">
        <v>0</v>
      </c>
      <c r="J367" s="42">
        <v>0</v>
      </c>
      <c r="K367" s="42">
        <v>0</v>
      </c>
      <c r="L367" s="42">
        <v>0</v>
      </c>
      <c r="M367" s="42">
        <v>0</v>
      </c>
      <c r="N367" s="42">
        <v>0</v>
      </c>
      <c r="O367" s="42">
        <v>0</v>
      </c>
      <c r="P367" s="42">
        <v>0</v>
      </c>
      <c r="Q367" s="42">
        <v>0</v>
      </c>
      <c r="R367" s="42">
        <v>0</v>
      </c>
      <c r="S367" s="42">
        <v>0</v>
      </c>
      <c r="T367" s="42"/>
      <c r="U367" s="42">
        <v>720000</v>
      </c>
    </row>
    <row r="368" spans="1:21" ht="18.75" x14ac:dyDescent="0.2">
      <c r="A368" s="6" t="s">
        <v>783</v>
      </c>
      <c r="C368" s="42">
        <v>0</v>
      </c>
      <c r="D368" s="42">
        <v>0</v>
      </c>
      <c r="E368" s="42">
        <v>0</v>
      </c>
      <c r="F368" s="42">
        <v>0</v>
      </c>
      <c r="G368" s="42">
        <v>0</v>
      </c>
      <c r="H368" s="42">
        <v>0</v>
      </c>
      <c r="I368" s="42">
        <v>0</v>
      </c>
      <c r="J368" s="42">
        <v>0</v>
      </c>
      <c r="K368" s="42">
        <v>0</v>
      </c>
      <c r="L368" s="42">
        <v>0</v>
      </c>
      <c r="M368" s="42">
        <v>0</v>
      </c>
      <c r="N368" s="42">
        <v>0</v>
      </c>
      <c r="O368" s="42">
        <v>0</v>
      </c>
      <c r="P368" s="42">
        <v>0</v>
      </c>
      <c r="Q368" s="42">
        <v>0</v>
      </c>
      <c r="R368" s="42">
        <v>0</v>
      </c>
      <c r="S368" s="42">
        <v>0</v>
      </c>
      <c r="T368" s="42"/>
      <c r="U368" s="42">
        <v>132569586</v>
      </c>
    </row>
    <row r="369" spans="1:21" ht="18.75" x14ac:dyDescent="0.2">
      <c r="A369" s="6" t="s">
        <v>784</v>
      </c>
      <c r="C369" s="42">
        <v>0</v>
      </c>
      <c r="D369" s="42">
        <v>0</v>
      </c>
      <c r="E369" s="42">
        <v>0</v>
      </c>
      <c r="F369" s="42">
        <v>0</v>
      </c>
      <c r="G369" s="42">
        <v>0</v>
      </c>
      <c r="H369" s="42">
        <v>0</v>
      </c>
      <c r="I369" s="42">
        <v>0</v>
      </c>
      <c r="J369" s="42">
        <v>0</v>
      </c>
      <c r="K369" s="42">
        <v>0</v>
      </c>
      <c r="L369" s="42">
        <v>0</v>
      </c>
      <c r="M369" s="42">
        <v>0</v>
      </c>
      <c r="N369" s="42">
        <v>0</v>
      </c>
      <c r="O369" s="42">
        <v>0</v>
      </c>
      <c r="P369" s="42">
        <v>0</v>
      </c>
      <c r="Q369" s="42">
        <v>0</v>
      </c>
      <c r="R369" s="42">
        <v>0</v>
      </c>
      <c r="S369" s="42">
        <v>0</v>
      </c>
      <c r="T369" s="42"/>
      <c r="U369" s="42">
        <v>486272081</v>
      </c>
    </row>
    <row r="370" spans="1:21" ht="18.75" x14ac:dyDescent="0.2">
      <c r="A370" s="6" t="s">
        <v>785</v>
      </c>
      <c r="C370" s="42">
        <v>0</v>
      </c>
      <c r="D370" s="42">
        <v>0</v>
      </c>
      <c r="E370" s="42">
        <v>0</v>
      </c>
      <c r="F370" s="42">
        <v>0</v>
      </c>
      <c r="G370" s="42">
        <v>0</v>
      </c>
      <c r="H370" s="42">
        <v>0</v>
      </c>
      <c r="I370" s="42">
        <v>0</v>
      </c>
      <c r="J370" s="42">
        <v>0</v>
      </c>
      <c r="K370" s="42">
        <v>0</v>
      </c>
      <c r="L370" s="42">
        <v>0</v>
      </c>
      <c r="M370" s="42">
        <v>0</v>
      </c>
      <c r="N370" s="42">
        <v>0</v>
      </c>
      <c r="O370" s="42">
        <v>0</v>
      </c>
      <c r="P370" s="42">
        <v>0</v>
      </c>
      <c r="Q370" s="42">
        <v>0</v>
      </c>
      <c r="R370" s="42">
        <v>0</v>
      </c>
      <c r="S370" s="42">
        <v>0</v>
      </c>
      <c r="T370" s="42"/>
      <c r="U370" s="42">
        <v>20693469</v>
      </c>
    </row>
    <row r="371" spans="1:21" ht="18.75" x14ac:dyDescent="0.2">
      <c r="A371" s="6" t="s">
        <v>786</v>
      </c>
      <c r="C371" s="42">
        <v>0</v>
      </c>
      <c r="D371" s="42">
        <v>0</v>
      </c>
      <c r="E371" s="42">
        <v>0</v>
      </c>
      <c r="F371" s="42">
        <v>0</v>
      </c>
      <c r="G371" s="42">
        <v>0</v>
      </c>
      <c r="H371" s="42">
        <v>0</v>
      </c>
      <c r="I371" s="42">
        <v>0</v>
      </c>
      <c r="J371" s="42">
        <v>0</v>
      </c>
      <c r="K371" s="42">
        <v>0</v>
      </c>
      <c r="L371" s="42">
        <v>0</v>
      </c>
      <c r="M371" s="42">
        <v>0</v>
      </c>
      <c r="N371" s="42">
        <v>0</v>
      </c>
      <c r="O371" s="42">
        <v>0</v>
      </c>
      <c r="P371" s="42">
        <v>0</v>
      </c>
      <c r="Q371" s="42">
        <v>0</v>
      </c>
      <c r="R371" s="42">
        <v>0</v>
      </c>
      <c r="S371" s="42">
        <v>0</v>
      </c>
      <c r="T371" s="42"/>
      <c r="U371" s="42">
        <v>37436345</v>
      </c>
    </row>
    <row r="372" spans="1:21" ht="18.75" x14ac:dyDescent="0.2">
      <c r="A372" s="6" t="s">
        <v>787</v>
      </c>
      <c r="C372" s="42">
        <v>0</v>
      </c>
      <c r="D372" s="42">
        <v>0</v>
      </c>
      <c r="E372" s="42">
        <v>0</v>
      </c>
      <c r="F372" s="42">
        <v>0</v>
      </c>
      <c r="G372" s="42">
        <v>0</v>
      </c>
      <c r="H372" s="42">
        <v>0</v>
      </c>
      <c r="I372" s="42">
        <v>0</v>
      </c>
      <c r="J372" s="42">
        <v>0</v>
      </c>
      <c r="K372" s="42">
        <v>0</v>
      </c>
      <c r="L372" s="42">
        <v>0</v>
      </c>
      <c r="M372" s="42">
        <v>0</v>
      </c>
      <c r="N372" s="42">
        <v>0</v>
      </c>
      <c r="O372" s="42">
        <v>0</v>
      </c>
      <c r="P372" s="42">
        <v>0</v>
      </c>
      <c r="Q372" s="42">
        <v>0</v>
      </c>
      <c r="R372" s="42">
        <v>0</v>
      </c>
      <c r="S372" s="42">
        <v>0</v>
      </c>
      <c r="T372" s="42"/>
      <c r="U372" s="42">
        <v>-106158650</v>
      </c>
    </row>
    <row r="373" spans="1:21" ht="18.75" x14ac:dyDescent="0.2">
      <c r="A373" s="6" t="s">
        <v>788</v>
      </c>
      <c r="C373" s="42">
        <v>0</v>
      </c>
      <c r="D373" s="42">
        <v>0</v>
      </c>
      <c r="E373" s="42">
        <v>0</v>
      </c>
      <c r="F373" s="42">
        <v>0</v>
      </c>
      <c r="G373" s="42">
        <v>0</v>
      </c>
      <c r="H373" s="42">
        <v>0</v>
      </c>
      <c r="I373" s="42">
        <v>0</v>
      </c>
      <c r="J373" s="42">
        <v>0</v>
      </c>
      <c r="K373" s="42">
        <v>0</v>
      </c>
      <c r="L373" s="42">
        <v>0</v>
      </c>
      <c r="M373" s="42">
        <v>0</v>
      </c>
      <c r="N373" s="42">
        <v>0</v>
      </c>
      <c r="O373" s="42">
        <v>0</v>
      </c>
      <c r="P373" s="42">
        <v>0</v>
      </c>
      <c r="Q373" s="42">
        <v>0</v>
      </c>
      <c r="R373" s="42">
        <v>0</v>
      </c>
      <c r="S373" s="42">
        <v>0</v>
      </c>
      <c r="T373" s="42"/>
      <c r="U373" s="42">
        <v>732804255</v>
      </c>
    </row>
    <row r="374" spans="1:21" ht="18.75" x14ac:dyDescent="0.2">
      <c r="A374" s="6" t="s">
        <v>789</v>
      </c>
      <c r="C374" s="42">
        <v>0</v>
      </c>
      <c r="D374" s="42">
        <v>0</v>
      </c>
      <c r="E374" s="42">
        <v>0</v>
      </c>
      <c r="F374" s="42">
        <v>0</v>
      </c>
      <c r="G374" s="42">
        <v>0</v>
      </c>
      <c r="H374" s="42">
        <v>0</v>
      </c>
      <c r="I374" s="42">
        <v>0</v>
      </c>
      <c r="J374" s="42">
        <v>0</v>
      </c>
      <c r="K374" s="42">
        <v>0</v>
      </c>
      <c r="L374" s="42">
        <v>0</v>
      </c>
      <c r="M374" s="42">
        <v>0</v>
      </c>
      <c r="N374" s="42">
        <v>0</v>
      </c>
      <c r="O374" s="42">
        <v>0</v>
      </c>
      <c r="P374" s="42">
        <v>0</v>
      </c>
      <c r="Q374" s="42">
        <v>0</v>
      </c>
      <c r="R374" s="42">
        <v>0</v>
      </c>
      <c r="S374" s="42">
        <v>0</v>
      </c>
      <c r="T374" s="42"/>
      <c r="U374" s="42">
        <v>6000000</v>
      </c>
    </row>
    <row r="375" spans="1:21" ht="18.75" x14ac:dyDescent="0.2">
      <c r="A375" s="6" t="s">
        <v>790</v>
      </c>
      <c r="C375" s="42">
        <v>0</v>
      </c>
      <c r="D375" s="42">
        <v>0</v>
      </c>
      <c r="E375" s="42">
        <v>0</v>
      </c>
      <c r="F375" s="42">
        <v>0</v>
      </c>
      <c r="G375" s="42">
        <v>0</v>
      </c>
      <c r="H375" s="42">
        <v>0</v>
      </c>
      <c r="I375" s="42">
        <v>0</v>
      </c>
      <c r="J375" s="42">
        <v>0</v>
      </c>
      <c r="K375" s="42">
        <v>0</v>
      </c>
      <c r="L375" s="42">
        <v>0</v>
      </c>
      <c r="M375" s="42">
        <v>0</v>
      </c>
      <c r="N375" s="42">
        <v>0</v>
      </c>
      <c r="O375" s="42">
        <v>0</v>
      </c>
      <c r="P375" s="42">
        <v>0</v>
      </c>
      <c r="Q375" s="42">
        <v>0</v>
      </c>
      <c r="R375" s="42">
        <v>0</v>
      </c>
      <c r="S375" s="42">
        <v>0</v>
      </c>
      <c r="T375" s="42"/>
      <c r="U375" s="42">
        <v>105619000</v>
      </c>
    </row>
    <row r="376" spans="1:21" ht="18.75" x14ac:dyDescent="0.2">
      <c r="A376" s="6" t="s">
        <v>791</v>
      </c>
      <c r="C376" s="42">
        <v>0</v>
      </c>
      <c r="D376" s="42">
        <v>0</v>
      </c>
      <c r="E376" s="42">
        <v>0</v>
      </c>
      <c r="F376" s="42">
        <v>0</v>
      </c>
      <c r="G376" s="42">
        <v>0</v>
      </c>
      <c r="H376" s="42">
        <v>0</v>
      </c>
      <c r="I376" s="42">
        <v>0</v>
      </c>
      <c r="J376" s="42">
        <v>0</v>
      </c>
      <c r="K376" s="42">
        <v>0</v>
      </c>
      <c r="L376" s="42">
        <v>0</v>
      </c>
      <c r="M376" s="42">
        <v>0</v>
      </c>
      <c r="N376" s="42">
        <v>0</v>
      </c>
      <c r="O376" s="42">
        <v>0</v>
      </c>
      <c r="P376" s="42">
        <v>0</v>
      </c>
      <c r="Q376" s="42">
        <v>0</v>
      </c>
      <c r="R376" s="42">
        <v>0</v>
      </c>
      <c r="S376" s="42">
        <v>0</v>
      </c>
      <c r="T376" s="42"/>
      <c r="U376" s="42">
        <v>-878516</v>
      </c>
    </row>
    <row r="377" spans="1:21" ht="18.75" x14ac:dyDescent="0.2">
      <c r="A377" s="6" t="s">
        <v>792</v>
      </c>
      <c r="C377" s="42">
        <v>0</v>
      </c>
      <c r="D377" s="42">
        <v>0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0</v>
      </c>
      <c r="K377" s="42">
        <v>0</v>
      </c>
      <c r="L377" s="42">
        <v>0</v>
      </c>
      <c r="M377" s="42">
        <v>0</v>
      </c>
      <c r="N377" s="42">
        <v>0</v>
      </c>
      <c r="O377" s="42">
        <v>0</v>
      </c>
      <c r="P377" s="42">
        <v>0</v>
      </c>
      <c r="Q377" s="42">
        <v>0</v>
      </c>
      <c r="R377" s="42">
        <v>0</v>
      </c>
      <c r="S377" s="42">
        <v>0</v>
      </c>
      <c r="T377" s="42"/>
      <c r="U377" s="42">
        <v>-6085983</v>
      </c>
    </row>
    <row r="378" spans="1:21" ht="18.75" x14ac:dyDescent="0.2">
      <c r="A378" s="6" t="s">
        <v>793</v>
      </c>
      <c r="C378" s="42">
        <v>0</v>
      </c>
      <c r="D378" s="42">
        <v>0</v>
      </c>
      <c r="E378" s="42">
        <v>0</v>
      </c>
      <c r="F378" s="42">
        <v>0</v>
      </c>
      <c r="G378" s="42">
        <v>0</v>
      </c>
      <c r="H378" s="42">
        <v>0</v>
      </c>
      <c r="I378" s="42">
        <v>0</v>
      </c>
      <c r="J378" s="42">
        <v>0</v>
      </c>
      <c r="K378" s="42">
        <v>0</v>
      </c>
      <c r="L378" s="42">
        <v>0</v>
      </c>
      <c r="M378" s="42">
        <v>0</v>
      </c>
      <c r="N378" s="42">
        <v>0</v>
      </c>
      <c r="O378" s="42">
        <v>0</v>
      </c>
      <c r="P378" s="42">
        <v>0</v>
      </c>
      <c r="Q378" s="42">
        <v>0</v>
      </c>
      <c r="R378" s="42">
        <v>0</v>
      </c>
      <c r="S378" s="42">
        <v>0</v>
      </c>
      <c r="T378" s="42"/>
      <c r="U378" s="42">
        <v>1500000</v>
      </c>
    </row>
    <row r="379" spans="1:21" ht="18.75" x14ac:dyDescent="0.2">
      <c r="A379" s="6" t="s">
        <v>794</v>
      </c>
      <c r="C379" s="42">
        <v>0</v>
      </c>
      <c r="D379" s="42">
        <v>0</v>
      </c>
      <c r="E379" s="42">
        <v>0</v>
      </c>
      <c r="F379" s="42">
        <v>0</v>
      </c>
      <c r="G379" s="42">
        <v>0</v>
      </c>
      <c r="H379" s="42">
        <v>0</v>
      </c>
      <c r="I379" s="42">
        <v>0</v>
      </c>
      <c r="J379" s="42">
        <v>0</v>
      </c>
      <c r="K379" s="42">
        <v>0</v>
      </c>
      <c r="L379" s="42">
        <v>0</v>
      </c>
      <c r="M379" s="42">
        <v>0</v>
      </c>
      <c r="N379" s="42">
        <v>0</v>
      </c>
      <c r="O379" s="42">
        <v>0</v>
      </c>
      <c r="P379" s="42">
        <v>0</v>
      </c>
      <c r="Q379" s="42">
        <v>0</v>
      </c>
      <c r="R379" s="42">
        <v>0</v>
      </c>
      <c r="S379" s="42">
        <v>0</v>
      </c>
      <c r="T379" s="42"/>
      <c r="U379" s="42">
        <v>260185000</v>
      </c>
    </row>
    <row r="380" spans="1:21" ht="18.75" x14ac:dyDescent="0.2">
      <c r="A380" s="6" t="s">
        <v>795</v>
      </c>
      <c r="C380" s="42">
        <v>0</v>
      </c>
      <c r="D380" s="42">
        <v>0</v>
      </c>
      <c r="E380" s="42">
        <v>0</v>
      </c>
      <c r="F380" s="42">
        <v>0</v>
      </c>
      <c r="G380" s="42">
        <v>0</v>
      </c>
      <c r="H380" s="42">
        <v>0</v>
      </c>
      <c r="I380" s="42">
        <v>0</v>
      </c>
      <c r="J380" s="42">
        <v>0</v>
      </c>
      <c r="K380" s="42">
        <v>0</v>
      </c>
      <c r="L380" s="42">
        <v>0</v>
      </c>
      <c r="M380" s="42">
        <v>0</v>
      </c>
      <c r="N380" s="42">
        <v>0</v>
      </c>
      <c r="O380" s="42">
        <v>0</v>
      </c>
      <c r="P380" s="42">
        <v>0</v>
      </c>
      <c r="Q380" s="42">
        <v>0</v>
      </c>
      <c r="R380" s="42">
        <v>0</v>
      </c>
      <c r="S380" s="42">
        <v>0</v>
      </c>
      <c r="T380" s="42"/>
      <c r="U380" s="42">
        <v>-41063930</v>
      </c>
    </row>
    <row r="381" spans="1:21" ht="18.75" x14ac:dyDescent="0.2">
      <c r="A381" s="6" t="s">
        <v>796</v>
      </c>
      <c r="C381" s="42">
        <v>0</v>
      </c>
      <c r="D381" s="42">
        <v>0</v>
      </c>
      <c r="E381" s="42">
        <v>0</v>
      </c>
      <c r="F381" s="42">
        <v>0</v>
      </c>
      <c r="G381" s="42">
        <v>0</v>
      </c>
      <c r="H381" s="42">
        <v>0</v>
      </c>
      <c r="I381" s="42">
        <v>0</v>
      </c>
      <c r="J381" s="42">
        <v>0</v>
      </c>
      <c r="K381" s="42">
        <v>0</v>
      </c>
      <c r="L381" s="42">
        <v>0</v>
      </c>
      <c r="M381" s="42">
        <v>0</v>
      </c>
      <c r="N381" s="42">
        <v>0</v>
      </c>
      <c r="O381" s="42">
        <v>0</v>
      </c>
      <c r="P381" s="42">
        <v>0</v>
      </c>
      <c r="Q381" s="42">
        <v>0</v>
      </c>
      <c r="R381" s="42">
        <v>0</v>
      </c>
      <c r="S381" s="42">
        <v>0</v>
      </c>
      <c r="T381" s="42"/>
      <c r="U381" s="42">
        <v>-2306393</v>
      </c>
    </row>
    <row r="382" spans="1:21" ht="18.75" x14ac:dyDescent="0.2">
      <c r="A382" s="6" t="s">
        <v>797</v>
      </c>
      <c r="C382" s="42">
        <v>0</v>
      </c>
      <c r="D382" s="42">
        <v>0</v>
      </c>
      <c r="E382" s="42">
        <v>0</v>
      </c>
      <c r="F382" s="42">
        <v>0</v>
      </c>
      <c r="G382" s="42">
        <v>0</v>
      </c>
      <c r="H382" s="42">
        <v>0</v>
      </c>
      <c r="I382" s="42">
        <v>0</v>
      </c>
      <c r="J382" s="42">
        <v>0</v>
      </c>
      <c r="K382" s="42">
        <v>0</v>
      </c>
      <c r="L382" s="42">
        <v>0</v>
      </c>
      <c r="M382" s="42">
        <v>0</v>
      </c>
      <c r="N382" s="42">
        <v>0</v>
      </c>
      <c r="O382" s="42">
        <v>0</v>
      </c>
      <c r="P382" s="42">
        <v>0</v>
      </c>
      <c r="Q382" s="42">
        <v>0</v>
      </c>
      <c r="R382" s="42">
        <v>0</v>
      </c>
      <c r="S382" s="42">
        <v>0</v>
      </c>
      <c r="T382" s="42"/>
      <c r="U382" s="42">
        <v>-200098185</v>
      </c>
    </row>
    <row r="383" spans="1:21" ht="18.75" x14ac:dyDescent="0.2">
      <c r="A383" s="6" t="s">
        <v>798</v>
      </c>
      <c r="C383" s="42">
        <v>0</v>
      </c>
      <c r="D383" s="42">
        <v>0</v>
      </c>
      <c r="E383" s="42">
        <v>0</v>
      </c>
      <c r="F383" s="42">
        <v>0</v>
      </c>
      <c r="G383" s="42">
        <v>0</v>
      </c>
      <c r="H383" s="42">
        <v>0</v>
      </c>
      <c r="I383" s="42">
        <v>0</v>
      </c>
      <c r="J383" s="42">
        <v>0</v>
      </c>
      <c r="K383" s="42">
        <v>0</v>
      </c>
      <c r="L383" s="42">
        <v>0</v>
      </c>
      <c r="M383" s="42">
        <v>0</v>
      </c>
      <c r="N383" s="42">
        <v>0</v>
      </c>
      <c r="O383" s="42">
        <v>0</v>
      </c>
      <c r="P383" s="42">
        <v>0</v>
      </c>
      <c r="Q383" s="42">
        <v>0</v>
      </c>
      <c r="R383" s="42">
        <v>0</v>
      </c>
      <c r="S383" s="42">
        <v>0</v>
      </c>
      <c r="T383" s="42"/>
      <c r="U383" s="42">
        <v>13073000</v>
      </c>
    </row>
    <row r="384" spans="1:21" ht="18.75" x14ac:dyDescent="0.2">
      <c r="A384" s="6" t="s">
        <v>799</v>
      </c>
      <c r="C384" s="42">
        <v>0</v>
      </c>
      <c r="D384" s="42">
        <v>0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0</v>
      </c>
      <c r="L384" s="42">
        <v>0</v>
      </c>
      <c r="M384" s="42">
        <v>0</v>
      </c>
      <c r="N384" s="42">
        <v>0</v>
      </c>
      <c r="O384" s="42">
        <v>0</v>
      </c>
      <c r="P384" s="42">
        <v>0</v>
      </c>
      <c r="Q384" s="42">
        <v>0</v>
      </c>
      <c r="R384" s="42">
        <v>0</v>
      </c>
      <c r="S384" s="42">
        <v>0</v>
      </c>
      <c r="T384" s="42"/>
      <c r="U384" s="42">
        <v>100000</v>
      </c>
    </row>
    <row r="385" spans="1:21" ht="18.75" x14ac:dyDescent="0.2">
      <c r="A385" s="6" t="s">
        <v>800</v>
      </c>
      <c r="C385" s="42">
        <v>0</v>
      </c>
      <c r="D385" s="42">
        <v>0</v>
      </c>
      <c r="E385" s="42">
        <v>0</v>
      </c>
      <c r="F385" s="42">
        <v>0</v>
      </c>
      <c r="G385" s="42">
        <v>0</v>
      </c>
      <c r="H385" s="42">
        <v>0</v>
      </c>
      <c r="I385" s="42">
        <v>0</v>
      </c>
      <c r="J385" s="42">
        <v>0</v>
      </c>
      <c r="K385" s="42">
        <v>0</v>
      </c>
      <c r="L385" s="42">
        <v>0</v>
      </c>
      <c r="M385" s="42">
        <v>0</v>
      </c>
      <c r="N385" s="42">
        <v>0</v>
      </c>
      <c r="O385" s="42">
        <v>0</v>
      </c>
      <c r="P385" s="42">
        <v>0</v>
      </c>
      <c r="Q385" s="42">
        <v>0</v>
      </c>
      <c r="R385" s="42">
        <v>0</v>
      </c>
      <c r="S385" s="42">
        <v>0</v>
      </c>
      <c r="T385" s="42"/>
      <c r="U385" s="42">
        <v>360000</v>
      </c>
    </row>
    <row r="386" spans="1:21" ht="18.75" x14ac:dyDescent="0.2">
      <c r="A386" s="6" t="s">
        <v>801</v>
      </c>
      <c r="C386" s="42">
        <v>0</v>
      </c>
      <c r="D386" s="42">
        <v>0</v>
      </c>
      <c r="E386" s="42">
        <v>0</v>
      </c>
      <c r="F386" s="42">
        <v>0</v>
      </c>
      <c r="G386" s="42">
        <v>0</v>
      </c>
      <c r="H386" s="42">
        <v>0</v>
      </c>
      <c r="I386" s="42">
        <v>0</v>
      </c>
      <c r="J386" s="42">
        <v>0</v>
      </c>
      <c r="K386" s="42">
        <v>0</v>
      </c>
      <c r="L386" s="42">
        <v>0</v>
      </c>
      <c r="M386" s="42">
        <v>0</v>
      </c>
      <c r="N386" s="42">
        <v>0</v>
      </c>
      <c r="O386" s="42">
        <v>0</v>
      </c>
      <c r="P386" s="42">
        <v>0</v>
      </c>
      <c r="Q386" s="42">
        <v>0</v>
      </c>
      <c r="R386" s="42">
        <v>0</v>
      </c>
      <c r="S386" s="42">
        <v>0</v>
      </c>
      <c r="T386" s="42"/>
      <c r="U386" s="42">
        <v>510000</v>
      </c>
    </row>
    <row r="387" spans="1:21" ht="18.75" x14ac:dyDescent="0.2">
      <c r="A387" s="6" t="s">
        <v>802</v>
      </c>
      <c r="C387" s="42">
        <v>0</v>
      </c>
      <c r="D387" s="42">
        <v>0</v>
      </c>
      <c r="E387" s="42">
        <v>0</v>
      </c>
      <c r="F387" s="42">
        <v>0</v>
      </c>
      <c r="G387" s="42">
        <v>0</v>
      </c>
      <c r="H387" s="42">
        <v>0</v>
      </c>
      <c r="I387" s="42">
        <v>0</v>
      </c>
      <c r="J387" s="42">
        <v>0</v>
      </c>
      <c r="K387" s="42">
        <v>0</v>
      </c>
      <c r="L387" s="42">
        <v>0</v>
      </c>
      <c r="M387" s="42">
        <v>0</v>
      </c>
      <c r="N387" s="42">
        <v>0</v>
      </c>
      <c r="O387" s="42">
        <v>0</v>
      </c>
      <c r="P387" s="42">
        <v>0</v>
      </c>
      <c r="Q387" s="42">
        <v>0</v>
      </c>
      <c r="R387" s="42">
        <v>0</v>
      </c>
      <c r="S387" s="42">
        <v>0</v>
      </c>
      <c r="T387" s="42"/>
      <c r="U387" s="42">
        <v>160000</v>
      </c>
    </row>
    <row r="388" spans="1:21" ht="18.75" x14ac:dyDescent="0.2">
      <c r="A388" s="6" t="s">
        <v>803</v>
      </c>
      <c r="C388" s="42">
        <v>0</v>
      </c>
      <c r="D388" s="42">
        <v>0</v>
      </c>
      <c r="E388" s="42">
        <v>0</v>
      </c>
      <c r="F388" s="42">
        <v>0</v>
      </c>
      <c r="G388" s="42">
        <v>0</v>
      </c>
      <c r="H388" s="42">
        <v>0</v>
      </c>
      <c r="I388" s="42">
        <v>0</v>
      </c>
      <c r="J388" s="42">
        <v>0</v>
      </c>
      <c r="K388" s="42">
        <v>0</v>
      </c>
      <c r="L388" s="42">
        <v>0</v>
      </c>
      <c r="M388" s="42">
        <v>0</v>
      </c>
      <c r="N388" s="42">
        <v>0</v>
      </c>
      <c r="O388" s="42">
        <v>0</v>
      </c>
      <c r="P388" s="42">
        <v>0</v>
      </c>
      <c r="Q388" s="42">
        <v>0</v>
      </c>
      <c r="R388" s="42">
        <v>0</v>
      </c>
      <c r="S388" s="42">
        <v>0</v>
      </c>
      <c r="T388" s="42"/>
      <c r="U388" s="42">
        <v>280000</v>
      </c>
    </row>
    <row r="389" spans="1:21" ht="18.75" x14ac:dyDescent="0.2">
      <c r="A389" s="6" t="s">
        <v>804</v>
      </c>
      <c r="C389" s="42">
        <v>0</v>
      </c>
      <c r="D389" s="42">
        <v>0</v>
      </c>
      <c r="E389" s="42">
        <v>0</v>
      </c>
      <c r="F389" s="42">
        <v>0</v>
      </c>
      <c r="G389" s="42">
        <v>0</v>
      </c>
      <c r="H389" s="42">
        <v>0</v>
      </c>
      <c r="I389" s="42">
        <v>0</v>
      </c>
      <c r="J389" s="42">
        <v>0</v>
      </c>
      <c r="K389" s="42">
        <v>0</v>
      </c>
      <c r="L389" s="42">
        <v>0</v>
      </c>
      <c r="M389" s="42">
        <v>0</v>
      </c>
      <c r="N389" s="42">
        <v>0</v>
      </c>
      <c r="O389" s="42">
        <v>0</v>
      </c>
      <c r="P389" s="42">
        <v>0</v>
      </c>
      <c r="Q389" s="42">
        <v>0</v>
      </c>
      <c r="R389" s="42">
        <v>0</v>
      </c>
      <c r="S389" s="42">
        <v>0</v>
      </c>
      <c r="T389" s="42"/>
      <c r="U389" s="42">
        <v>260000</v>
      </c>
    </row>
    <row r="390" spans="1:21" ht="18.75" x14ac:dyDescent="0.2">
      <c r="A390" s="6" t="s">
        <v>805</v>
      </c>
      <c r="C390" s="42">
        <v>0</v>
      </c>
      <c r="D390" s="42">
        <v>0</v>
      </c>
      <c r="E390" s="42">
        <v>0</v>
      </c>
      <c r="F390" s="42">
        <v>0</v>
      </c>
      <c r="G390" s="42">
        <v>0</v>
      </c>
      <c r="H390" s="42">
        <v>0</v>
      </c>
      <c r="I390" s="42">
        <v>0</v>
      </c>
      <c r="J390" s="42">
        <v>0</v>
      </c>
      <c r="K390" s="42">
        <v>0</v>
      </c>
      <c r="L390" s="42">
        <v>0</v>
      </c>
      <c r="M390" s="42">
        <v>0</v>
      </c>
      <c r="N390" s="42">
        <v>0</v>
      </c>
      <c r="O390" s="42">
        <v>0</v>
      </c>
      <c r="P390" s="42">
        <v>0</v>
      </c>
      <c r="Q390" s="42">
        <v>0</v>
      </c>
      <c r="R390" s="42">
        <v>0</v>
      </c>
      <c r="S390" s="42">
        <v>0</v>
      </c>
      <c r="T390" s="42"/>
      <c r="U390" s="42">
        <v>540000</v>
      </c>
    </row>
    <row r="391" spans="1:21" ht="18.75" x14ac:dyDescent="0.2">
      <c r="A391" s="6" t="s">
        <v>806</v>
      </c>
      <c r="C391" s="42">
        <v>0</v>
      </c>
      <c r="D391" s="42">
        <v>0</v>
      </c>
      <c r="E391" s="42">
        <v>0</v>
      </c>
      <c r="F391" s="42">
        <v>0</v>
      </c>
      <c r="G391" s="42">
        <v>0</v>
      </c>
      <c r="H391" s="42">
        <v>0</v>
      </c>
      <c r="I391" s="42">
        <v>0</v>
      </c>
      <c r="J391" s="42">
        <v>0</v>
      </c>
      <c r="K391" s="42">
        <v>0</v>
      </c>
      <c r="L391" s="42">
        <v>0</v>
      </c>
      <c r="M391" s="42">
        <v>0</v>
      </c>
      <c r="N391" s="42">
        <v>0</v>
      </c>
      <c r="O391" s="42">
        <v>0</v>
      </c>
      <c r="P391" s="42">
        <v>0</v>
      </c>
      <c r="Q391" s="42">
        <v>0</v>
      </c>
      <c r="R391" s="42">
        <v>0</v>
      </c>
      <c r="S391" s="42">
        <v>0</v>
      </c>
      <c r="T391" s="42"/>
      <c r="U391" s="42">
        <v>-94228959</v>
      </c>
    </row>
    <row r="392" spans="1:21" ht="18.75" x14ac:dyDescent="0.2">
      <c r="A392" s="6" t="s">
        <v>807</v>
      </c>
      <c r="C392" s="42">
        <v>0</v>
      </c>
      <c r="D392" s="42">
        <v>0</v>
      </c>
      <c r="E392" s="42">
        <v>0</v>
      </c>
      <c r="F392" s="42">
        <v>0</v>
      </c>
      <c r="G392" s="42">
        <v>0</v>
      </c>
      <c r="H392" s="42">
        <v>0</v>
      </c>
      <c r="I392" s="42">
        <v>0</v>
      </c>
      <c r="J392" s="42">
        <v>0</v>
      </c>
      <c r="K392" s="42">
        <v>0</v>
      </c>
      <c r="L392" s="42">
        <v>0</v>
      </c>
      <c r="M392" s="42">
        <v>0</v>
      </c>
      <c r="N392" s="42">
        <v>0</v>
      </c>
      <c r="O392" s="42">
        <v>0</v>
      </c>
      <c r="P392" s="42">
        <v>0</v>
      </c>
      <c r="Q392" s="42">
        <v>0</v>
      </c>
      <c r="R392" s="42">
        <v>0</v>
      </c>
      <c r="S392" s="42">
        <v>0</v>
      </c>
      <c r="T392" s="42"/>
      <c r="U392" s="42">
        <v>-45715796</v>
      </c>
    </row>
    <row r="393" spans="1:21" ht="18.75" x14ac:dyDescent="0.2">
      <c r="A393" s="6" t="s">
        <v>591</v>
      </c>
      <c r="C393" s="42">
        <v>0</v>
      </c>
      <c r="D393" s="42">
        <v>0</v>
      </c>
      <c r="E393" s="42">
        <v>0</v>
      </c>
      <c r="F393" s="42">
        <v>0</v>
      </c>
      <c r="G393" s="42">
        <v>0</v>
      </c>
      <c r="H393" s="42">
        <v>0</v>
      </c>
      <c r="I393" s="42">
        <v>0</v>
      </c>
      <c r="J393" s="42">
        <v>0</v>
      </c>
      <c r="K393" s="42">
        <v>0</v>
      </c>
      <c r="L393" s="42">
        <v>0</v>
      </c>
      <c r="M393" s="42">
        <v>0</v>
      </c>
      <c r="N393" s="42">
        <v>0</v>
      </c>
      <c r="O393" s="42">
        <v>0</v>
      </c>
      <c r="P393" s="42">
        <v>0</v>
      </c>
      <c r="Q393" s="42">
        <v>0</v>
      </c>
      <c r="R393" s="42">
        <v>0</v>
      </c>
      <c r="S393" s="42">
        <v>0</v>
      </c>
      <c r="T393" s="42"/>
      <c r="U393" s="42">
        <v>1557343476</v>
      </c>
    </row>
    <row r="394" spans="1:21" ht="18.75" x14ac:dyDescent="0.2">
      <c r="A394" s="6" t="s">
        <v>808</v>
      </c>
      <c r="C394" s="42">
        <v>0</v>
      </c>
      <c r="D394" s="42">
        <v>0</v>
      </c>
      <c r="E394" s="42">
        <v>0</v>
      </c>
      <c r="F394" s="42">
        <v>0</v>
      </c>
      <c r="G394" s="42">
        <v>0</v>
      </c>
      <c r="H394" s="42">
        <v>0</v>
      </c>
      <c r="I394" s="42">
        <v>0</v>
      </c>
      <c r="J394" s="42">
        <v>0</v>
      </c>
      <c r="K394" s="42">
        <v>0</v>
      </c>
      <c r="L394" s="42">
        <v>0</v>
      </c>
      <c r="M394" s="42">
        <v>0</v>
      </c>
      <c r="N394" s="42">
        <v>0</v>
      </c>
      <c r="O394" s="42">
        <v>0</v>
      </c>
      <c r="P394" s="42">
        <v>0</v>
      </c>
      <c r="Q394" s="42">
        <v>0</v>
      </c>
      <c r="R394" s="42">
        <v>0</v>
      </c>
      <c r="S394" s="42">
        <v>0</v>
      </c>
      <c r="T394" s="42"/>
      <c r="U394" s="42">
        <v>2364422467</v>
      </c>
    </row>
    <row r="395" spans="1:21" ht="18.75" x14ac:dyDescent="0.2">
      <c r="A395" s="6" t="s">
        <v>809</v>
      </c>
      <c r="C395" s="42">
        <v>0</v>
      </c>
      <c r="D395" s="42">
        <v>0</v>
      </c>
      <c r="E395" s="42">
        <v>0</v>
      </c>
      <c r="F395" s="42">
        <v>0</v>
      </c>
      <c r="G395" s="42">
        <v>0</v>
      </c>
      <c r="H395" s="42">
        <v>0</v>
      </c>
      <c r="I395" s="42">
        <v>0</v>
      </c>
      <c r="J395" s="42">
        <v>0</v>
      </c>
      <c r="K395" s="42">
        <v>0</v>
      </c>
      <c r="L395" s="42">
        <v>0</v>
      </c>
      <c r="M395" s="42">
        <v>0</v>
      </c>
      <c r="N395" s="42">
        <v>0</v>
      </c>
      <c r="O395" s="42">
        <v>0</v>
      </c>
      <c r="P395" s="42">
        <v>0</v>
      </c>
      <c r="Q395" s="42">
        <v>0</v>
      </c>
      <c r="R395" s="42">
        <v>0</v>
      </c>
      <c r="S395" s="42">
        <v>0</v>
      </c>
      <c r="T395" s="42"/>
      <c r="U395" s="42">
        <v>19833660</v>
      </c>
    </row>
    <row r="396" spans="1:21" ht="18.75" x14ac:dyDescent="0.2">
      <c r="A396" s="6" t="s">
        <v>810</v>
      </c>
      <c r="C396" s="42">
        <v>0</v>
      </c>
      <c r="D396" s="42">
        <v>0</v>
      </c>
      <c r="E396" s="42">
        <v>0</v>
      </c>
      <c r="F396" s="42">
        <v>0</v>
      </c>
      <c r="G396" s="42">
        <v>0</v>
      </c>
      <c r="H396" s="42">
        <v>0</v>
      </c>
      <c r="I396" s="42">
        <v>0</v>
      </c>
      <c r="J396" s="42">
        <v>0</v>
      </c>
      <c r="K396" s="42">
        <v>0</v>
      </c>
      <c r="L396" s="42">
        <v>0</v>
      </c>
      <c r="M396" s="42">
        <v>0</v>
      </c>
      <c r="N396" s="42">
        <v>0</v>
      </c>
      <c r="O396" s="42">
        <v>0</v>
      </c>
      <c r="P396" s="42">
        <v>0</v>
      </c>
      <c r="Q396" s="42">
        <v>0</v>
      </c>
      <c r="R396" s="42">
        <v>0</v>
      </c>
      <c r="S396" s="42">
        <v>0</v>
      </c>
      <c r="T396" s="42"/>
      <c r="U396" s="42">
        <v>91545102</v>
      </c>
    </row>
    <row r="397" spans="1:21" ht="18.75" x14ac:dyDescent="0.2">
      <c r="A397" s="6" t="s">
        <v>811</v>
      </c>
      <c r="C397" s="42">
        <v>0</v>
      </c>
      <c r="D397" s="42">
        <v>0</v>
      </c>
      <c r="E397" s="42">
        <v>0</v>
      </c>
      <c r="F397" s="42">
        <v>0</v>
      </c>
      <c r="G397" s="42">
        <v>0</v>
      </c>
      <c r="H397" s="42">
        <v>0</v>
      </c>
      <c r="I397" s="42">
        <v>0</v>
      </c>
      <c r="J397" s="42">
        <v>0</v>
      </c>
      <c r="K397" s="42">
        <v>0</v>
      </c>
      <c r="L397" s="42">
        <v>0</v>
      </c>
      <c r="M397" s="42">
        <v>0</v>
      </c>
      <c r="N397" s="42">
        <v>0</v>
      </c>
      <c r="O397" s="42">
        <v>0</v>
      </c>
      <c r="P397" s="42">
        <v>0</v>
      </c>
      <c r="Q397" s="42">
        <v>0</v>
      </c>
      <c r="R397" s="42">
        <v>0</v>
      </c>
      <c r="S397" s="42">
        <v>0</v>
      </c>
      <c r="T397" s="42"/>
      <c r="U397" s="42">
        <v>351806517</v>
      </c>
    </row>
    <row r="398" spans="1:21" ht="18.75" x14ac:dyDescent="0.2">
      <c r="A398" s="6" t="s">
        <v>812</v>
      </c>
      <c r="C398" s="42">
        <v>0</v>
      </c>
      <c r="D398" s="42">
        <v>0</v>
      </c>
      <c r="E398" s="42">
        <v>0</v>
      </c>
      <c r="F398" s="42">
        <v>0</v>
      </c>
      <c r="G398" s="42">
        <v>0</v>
      </c>
      <c r="H398" s="42">
        <v>0</v>
      </c>
      <c r="I398" s="42">
        <v>0</v>
      </c>
      <c r="J398" s="42">
        <v>0</v>
      </c>
      <c r="K398" s="42">
        <v>0</v>
      </c>
      <c r="L398" s="42">
        <v>0</v>
      </c>
      <c r="M398" s="42">
        <v>0</v>
      </c>
      <c r="N398" s="42">
        <v>0</v>
      </c>
      <c r="O398" s="42">
        <v>0</v>
      </c>
      <c r="P398" s="42">
        <v>0</v>
      </c>
      <c r="Q398" s="42">
        <v>0</v>
      </c>
      <c r="R398" s="42">
        <v>0</v>
      </c>
      <c r="S398" s="42">
        <v>0</v>
      </c>
      <c r="T398" s="42"/>
      <c r="U398" s="42">
        <v>625891691</v>
      </c>
    </row>
    <row r="399" spans="1:21" ht="18.75" x14ac:dyDescent="0.2">
      <c r="A399" s="6" t="s">
        <v>813</v>
      </c>
      <c r="C399" s="42">
        <v>0</v>
      </c>
      <c r="D399" s="42">
        <v>0</v>
      </c>
      <c r="E399" s="42">
        <v>0</v>
      </c>
      <c r="F399" s="42">
        <v>0</v>
      </c>
      <c r="G399" s="42">
        <v>0</v>
      </c>
      <c r="H399" s="42">
        <v>0</v>
      </c>
      <c r="I399" s="42">
        <v>0</v>
      </c>
      <c r="J399" s="42">
        <v>0</v>
      </c>
      <c r="K399" s="42">
        <v>0</v>
      </c>
      <c r="L399" s="42">
        <v>0</v>
      </c>
      <c r="M399" s="42">
        <v>0</v>
      </c>
      <c r="N399" s="42">
        <v>0</v>
      </c>
      <c r="O399" s="42">
        <v>0</v>
      </c>
      <c r="P399" s="42">
        <v>0</v>
      </c>
      <c r="Q399" s="42">
        <v>0</v>
      </c>
      <c r="R399" s="42">
        <v>0</v>
      </c>
      <c r="S399" s="42">
        <v>0</v>
      </c>
      <c r="T399" s="42"/>
      <c r="U399" s="42">
        <v>2221885575</v>
      </c>
    </row>
    <row r="400" spans="1:21" ht="18.75" x14ac:dyDescent="0.2">
      <c r="A400" s="6" t="s">
        <v>814</v>
      </c>
      <c r="C400" s="42">
        <v>0</v>
      </c>
      <c r="D400" s="42">
        <v>0</v>
      </c>
      <c r="E400" s="42">
        <v>0</v>
      </c>
      <c r="F400" s="42">
        <v>0</v>
      </c>
      <c r="G400" s="42">
        <v>0</v>
      </c>
      <c r="H400" s="42">
        <v>0</v>
      </c>
      <c r="I400" s="42">
        <v>0</v>
      </c>
      <c r="J400" s="42">
        <v>0</v>
      </c>
      <c r="K400" s="42">
        <v>0</v>
      </c>
      <c r="L400" s="42">
        <v>0</v>
      </c>
      <c r="M400" s="42">
        <v>0</v>
      </c>
      <c r="N400" s="42">
        <v>0</v>
      </c>
      <c r="O400" s="42">
        <v>0</v>
      </c>
      <c r="P400" s="42">
        <v>0</v>
      </c>
      <c r="Q400" s="42">
        <v>0</v>
      </c>
      <c r="R400" s="42">
        <v>0</v>
      </c>
      <c r="S400" s="42">
        <v>0</v>
      </c>
      <c r="T400" s="42"/>
      <c r="U400" s="42">
        <v>697411776</v>
      </c>
    </row>
    <row r="401" spans="1:21" ht="18.75" x14ac:dyDescent="0.2">
      <c r="A401" s="6" t="s">
        <v>815</v>
      </c>
      <c r="C401" s="42">
        <v>0</v>
      </c>
      <c r="D401" s="42">
        <v>0</v>
      </c>
      <c r="E401" s="42">
        <v>0</v>
      </c>
      <c r="F401" s="42">
        <v>0</v>
      </c>
      <c r="G401" s="42">
        <v>0</v>
      </c>
      <c r="H401" s="42">
        <v>0</v>
      </c>
      <c r="I401" s="42">
        <v>0</v>
      </c>
      <c r="J401" s="42">
        <v>0</v>
      </c>
      <c r="K401" s="42">
        <v>0</v>
      </c>
      <c r="L401" s="42">
        <v>0</v>
      </c>
      <c r="M401" s="42">
        <v>0</v>
      </c>
      <c r="N401" s="42">
        <v>0</v>
      </c>
      <c r="O401" s="42">
        <v>0</v>
      </c>
      <c r="P401" s="42">
        <v>0</v>
      </c>
      <c r="Q401" s="42">
        <v>0</v>
      </c>
      <c r="R401" s="42">
        <v>0</v>
      </c>
      <c r="S401" s="42">
        <v>0</v>
      </c>
      <c r="T401" s="42"/>
      <c r="U401" s="42">
        <v>840019999</v>
      </c>
    </row>
    <row r="402" spans="1:21" ht="18.75" x14ac:dyDescent="0.2">
      <c r="A402" s="6" t="s">
        <v>816</v>
      </c>
      <c r="C402" s="42">
        <v>0</v>
      </c>
      <c r="D402" s="42">
        <v>0</v>
      </c>
      <c r="E402" s="42">
        <v>0</v>
      </c>
      <c r="F402" s="42">
        <v>0</v>
      </c>
      <c r="G402" s="42">
        <v>0</v>
      </c>
      <c r="H402" s="42">
        <v>0</v>
      </c>
      <c r="I402" s="42">
        <v>0</v>
      </c>
      <c r="J402" s="42">
        <v>0</v>
      </c>
      <c r="K402" s="42">
        <v>0</v>
      </c>
      <c r="L402" s="42">
        <v>0</v>
      </c>
      <c r="M402" s="42">
        <v>0</v>
      </c>
      <c r="N402" s="42">
        <v>0</v>
      </c>
      <c r="O402" s="42">
        <v>0</v>
      </c>
      <c r="P402" s="42">
        <v>0</v>
      </c>
      <c r="Q402" s="42">
        <v>0</v>
      </c>
      <c r="R402" s="42">
        <v>0</v>
      </c>
      <c r="S402" s="42">
        <v>0</v>
      </c>
      <c r="T402" s="42"/>
      <c r="U402" s="42">
        <v>-7514179</v>
      </c>
    </row>
    <row r="403" spans="1:21" ht="18.75" x14ac:dyDescent="0.2">
      <c r="A403" s="6" t="s">
        <v>817</v>
      </c>
      <c r="C403" s="42">
        <v>0</v>
      </c>
      <c r="D403" s="42">
        <v>0</v>
      </c>
      <c r="E403" s="42">
        <v>0</v>
      </c>
      <c r="F403" s="42">
        <v>0</v>
      </c>
      <c r="G403" s="42">
        <v>0</v>
      </c>
      <c r="H403" s="42">
        <v>0</v>
      </c>
      <c r="I403" s="42">
        <v>0</v>
      </c>
      <c r="J403" s="42">
        <v>0</v>
      </c>
      <c r="K403" s="42">
        <v>0</v>
      </c>
      <c r="L403" s="42">
        <v>0</v>
      </c>
      <c r="M403" s="42">
        <v>0</v>
      </c>
      <c r="N403" s="42">
        <v>0</v>
      </c>
      <c r="O403" s="42">
        <v>0</v>
      </c>
      <c r="P403" s="42">
        <v>0</v>
      </c>
      <c r="Q403" s="42">
        <v>0</v>
      </c>
      <c r="R403" s="42">
        <v>0</v>
      </c>
      <c r="S403" s="42">
        <v>0</v>
      </c>
      <c r="T403" s="42"/>
      <c r="U403" s="42">
        <v>4754305525</v>
      </c>
    </row>
    <row r="404" spans="1:21" ht="18.75" x14ac:dyDescent="0.2">
      <c r="A404" s="6" t="s">
        <v>818</v>
      </c>
      <c r="C404" s="42">
        <v>0</v>
      </c>
      <c r="D404" s="42">
        <v>0</v>
      </c>
      <c r="E404" s="42">
        <v>0</v>
      </c>
      <c r="F404" s="42">
        <v>0</v>
      </c>
      <c r="G404" s="42">
        <v>0</v>
      </c>
      <c r="H404" s="42">
        <v>0</v>
      </c>
      <c r="I404" s="42">
        <v>0</v>
      </c>
      <c r="J404" s="42">
        <v>0</v>
      </c>
      <c r="K404" s="42">
        <v>0</v>
      </c>
      <c r="L404" s="42">
        <v>0</v>
      </c>
      <c r="M404" s="42">
        <v>0</v>
      </c>
      <c r="N404" s="42">
        <v>0</v>
      </c>
      <c r="O404" s="42">
        <v>0</v>
      </c>
      <c r="P404" s="42">
        <v>0</v>
      </c>
      <c r="Q404" s="42">
        <v>0</v>
      </c>
      <c r="R404" s="42">
        <v>0</v>
      </c>
      <c r="S404" s="42">
        <v>0</v>
      </c>
      <c r="T404" s="42"/>
      <c r="U404" s="42">
        <v>4455456226</v>
      </c>
    </row>
    <row r="405" spans="1:21" ht="18.75" x14ac:dyDescent="0.2">
      <c r="A405" s="6" t="s">
        <v>819</v>
      </c>
      <c r="C405" s="42">
        <v>0</v>
      </c>
      <c r="D405" s="42">
        <v>0</v>
      </c>
      <c r="E405" s="42">
        <v>0</v>
      </c>
      <c r="F405" s="42">
        <v>0</v>
      </c>
      <c r="G405" s="42">
        <v>0</v>
      </c>
      <c r="H405" s="42">
        <v>0</v>
      </c>
      <c r="I405" s="42">
        <v>0</v>
      </c>
      <c r="J405" s="42">
        <v>0</v>
      </c>
      <c r="K405" s="42">
        <v>0</v>
      </c>
      <c r="L405" s="42">
        <v>0</v>
      </c>
      <c r="M405" s="42">
        <v>0</v>
      </c>
      <c r="N405" s="42">
        <v>0</v>
      </c>
      <c r="O405" s="42">
        <v>0</v>
      </c>
      <c r="P405" s="42">
        <v>0</v>
      </c>
      <c r="Q405" s="42">
        <v>0</v>
      </c>
      <c r="R405" s="42">
        <v>0</v>
      </c>
      <c r="S405" s="42">
        <v>0</v>
      </c>
      <c r="T405" s="42"/>
      <c r="U405" s="42">
        <v>398692065</v>
      </c>
    </row>
    <row r="406" spans="1:21" ht="18.75" x14ac:dyDescent="0.2">
      <c r="A406" s="6" t="s">
        <v>820</v>
      </c>
      <c r="C406" s="42">
        <v>0</v>
      </c>
      <c r="D406" s="42">
        <v>0</v>
      </c>
      <c r="E406" s="42">
        <v>0</v>
      </c>
      <c r="F406" s="42">
        <v>0</v>
      </c>
      <c r="G406" s="42">
        <v>0</v>
      </c>
      <c r="H406" s="42">
        <v>0</v>
      </c>
      <c r="I406" s="42">
        <v>0</v>
      </c>
      <c r="J406" s="42">
        <v>0</v>
      </c>
      <c r="K406" s="42">
        <v>0</v>
      </c>
      <c r="L406" s="42">
        <v>0</v>
      </c>
      <c r="M406" s="42">
        <v>0</v>
      </c>
      <c r="N406" s="42">
        <v>0</v>
      </c>
      <c r="O406" s="42">
        <v>0</v>
      </c>
      <c r="P406" s="42">
        <v>0</v>
      </c>
      <c r="Q406" s="42">
        <v>0</v>
      </c>
      <c r="R406" s="42">
        <v>0</v>
      </c>
      <c r="S406" s="42">
        <v>0</v>
      </c>
      <c r="T406" s="42"/>
      <c r="U406" s="42">
        <v>-2384181</v>
      </c>
    </row>
    <row r="407" spans="1:21" ht="18.75" x14ac:dyDescent="0.2">
      <c r="A407" s="6" t="s">
        <v>821</v>
      </c>
      <c r="C407" s="42">
        <v>0</v>
      </c>
      <c r="D407" s="42">
        <v>0</v>
      </c>
      <c r="E407" s="42">
        <v>0</v>
      </c>
      <c r="F407" s="42">
        <v>0</v>
      </c>
      <c r="G407" s="42">
        <v>0</v>
      </c>
      <c r="H407" s="42">
        <v>0</v>
      </c>
      <c r="I407" s="42">
        <v>0</v>
      </c>
      <c r="J407" s="42">
        <v>0</v>
      </c>
      <c r="K407" s="42">
        <v>0</v>
      </c>
      <c r="L407" s="42">
        <v>0</v>
      </c>
      <c r="M407" s="42">
        <v>0</v>
      </c>
      <c r="N407" s="42">
        <v>0</v>
      </c>
      <c r="O407" s="42">
        <v>0</v>
      </c>
      <c r="P407" s="42">
        <v>0</v>
      </c>
      <c r="Q407" s="42">
        <v>0</v>
      </c>
      <c r="R407" s="42">
        <v>0</v>
      </c>
      <c r="S407" s="42">
        <v>0</v>
      </c>
      <c r="T407" s="42"/>
      <c r="U407" s="42">
        <v>578037883</v>
      </c>
    </row>
    <row r="408" spans="1:21" ht="18.75" x14ac:dyDescent="0.2">
      <c r="A408" s="6" t="s">
        <v>822</v>
      </c>
      <c r="C408" s="42">
        <v>0</v>
      </c>
      <c r="D408" s="42">
        <v>0</v>
      </c>
      <c r="E408" s="42">
        <v>0</v>
      </c>
      <c r="F408" s="42">
        <v>0</v>
      </c>
      <c r="G408" s="42">
        <v>0</v>
      </c>
      <c r="H408" s="42">
        <v>0</v>
      </c>
      <c r="I408" s="42">
        <v>0</v>
      </c>
      <c r="J408" s="42">
        <v>0</v>
      </c>
      <c r="K408" s="42">
        <v>0</v>
      </c>
      <c r="L408" s="42">
        <v>0</v>
      </c>
      <c r="M408" s="42">
        <v>0</v>
      </c>
      <c r="N408" s="42">
        <v>0</v>
      </c>
      <c r="O408" s="42">
        <v>0</v>
      </c>
      <c r="P408" s="42">
        <v>0</v>
      </c>
      <c r="Q408" s="42">
        <v>0</v>
      </c>
      <c r="R408" s="42">
        <v>0</v>
      </c>
      <c r="S408" s="42">
        <v>0</v>
      </c>
      <c r="T408" s="42"/>
      <c r="U408" s="42">
        <v>693960824</v>
      </c>
    </row>
    <row r="409" spans="1:21" ht="18.75" x14ac:dyDescent="0.2">
      <c r="A409" s="6" t="s">
        <v>823</v>
      </c>
      <c r="C409" s="42">
        <v>0</v>
      </c>
      <c r="D409" s="42">
        <v>0</v>
      </c>
      <c r="E409" s="42">
        <v>0</v>
      </c>
      <c r="F409" s="42">
        <v>0</v>
      </c>
      <c r="G409" s="42">
        <v>0</v>
      </c>
      <c r="H409" s="42">
        <v>0</v>
      </c>
      <c r="I409" s="42">
        <v>0</v>
      </c>
      <c r="J409" s="42">
        <v>0</v>
      </c>
      <c r="K409" s="42">
        <v>0</v>
      </c>
      <c r="L409" s="42">
        <v>0</v>
      </c>
      <c r="M409" s="42">
        <v>0</v>
      </c>
      <c r="N409" s="42">
        <v>0</v>
      </c>
      <c r="O409" s="42">
        <v>0</v>
      </c>
      <c r="P409" s="42">
        <v>0</v>
      </c>
      <c r="Q409" s="42">
        <v>0</v>
      </c>
      <c r="R409" s="42">
        <v>0</v>
      </c>
      <c r="S409" s="42">
        <v>0</v>
      </c>
      <c r="T409" s="42"/>
      <c r="U409" s="42">
        <v>-8812171</v>
      </c>
    </row>
    <row r="410" spans="1:21" ht="18.75" x14ac:dyDescent="0.2">
      <c r="A410" s="6" t="s">
        <v>824</v>
      </c>
      <c r="C410" s="42">
        <v>0</v>
      </c>
      <c r="D410" s="42">
        <v>0</v>
      </c>
      <c r="E410" s="42">
        <v>0</v>
      </c>
      <c r="F410" s="42">
        <v>0</v>
      </c>
      <c r="G410" s="42">
        <v>0</v>
      </c>
      <c r="H410" s="42">
        <v>0</v>
      </c>
      <c r="I410" s="42">
        <v>0</v>
      </c>
      <c r="J410" s="42">
        <v>0</v>
      </c>
      <c r="K410" s="42">
        <v>0</v>
      </c>
      <c r="L410" s="42">
        <v>0</v>
      </c>
      <c r="M410" s="42">
        <v>0</v>
      </c>
      <c r="N410" s="42">
        <v>0</v>
      </c>
      <c r="O410" s="42">
        <v>0</v>
      </c>
      <c r="P410" s="42">
        <v>0</v>
      </c>
      <c r="Q410" s="42">
        <v>0</v>
      </c>
      <c r="R410" s="42">
        <v>0</v>
      </c>
      <c r="S410" s="42">
        <v>0</v>
      </c>
      <c r="T410" s="42"/>
      <c r="U410" s="42">
        <v>-7569691</v>
      </c>
    </row>
    <row r="411" spans="1:21" ht="18.75" x14ac:dyDescent="0.2">
      <c r="A411" s="6" t="s">
        <v>825</v>
      </c>
      <c r="C411" s="42">
        <v>0</v>
      </c>
      <c r="D411" s="42">
        <v>0</v>
      </c>
      <c r="E411" s="42">
        <v>0</v>
      </c>
      <c r="F411" s="42">
        <v>0</v>
      </c>
      <c r="G411" s="42">
        <v>0</v>
      </c>
      <c r="H411" s="42">
        <v>0</v>
      </c>
      <c r="I411" s="42">
        <v>0</v>
      </c>
      <c r="J411" s="42">
        <v>0</v>
      </c>
      <c r="K411" s="42">
        <v>0</v>
      </c>
      <c r="L411" s="42">
        <v>0</v>
      </c>
      <c r="M411" s="42">
        <v>0</v>
      </c>
      <c r="N411" s="42">
        <v>0</v>
      </c>
      <c r="O411" s="42">
        <v>0</v>
      </c>
      <c r="P411" s="42">
        <v>0</v>
      </c>
      <c r="Q411" s="42">
        <v>0</v>
      </c>
      <c r="R411" s="42">
        <v>0</v>
      </c>
      <c r="S411" s="42">
        <v>0</v>
      </c>
      <c r="T411" s="42"/>
      <c r="U411" s="42">
        <v>-2527877</v>
      </c>
    </row>
    <row r="412" spans="1:21" ht="18.75" x14ac:dyDescent="0.2">
      <c r="A412" s="6" t="s">
        <v>826</v>
      </c>
      <c r="C412" s="42">
        <v>0</v>
      </c>
      <c r="D412" s="42">
        <v>0</v>
      </c>
      <c r="E412" s="42">
        <v>0</v>
      </c>
      <c r="F412" s="42">
        <v>0</v>
      </c>
      <c r="G412" s="42">
        <v>0</v>
      </c>
      <c r="H412" s="42">
        <v>0</v>
      </c>
      <c r="I412" s="42">
        <v>0</v>
      </c>
      <c r="J412" s="42">
        <v>0</v>
      </c>
      <c r="K412" s="42">
        <v>0</v>
      </c>
      <c r="L412" s="42">
        <v>0</v>
      </c>
      <c r="M412" s="42">
        <v>0</v>
      </c>
      <c r="N412" s="42">
        <v>0</v>
      </c>
      <c r="O412" s="42">
        <v>0</v>
      </c>
      <c r="P412" s="42">
        <v>0</v>
      </c>
      <c r="Q412" s="42">
        <v>0</v>
      </c>
      <c r="R412" s="42">
        <v>0</v>
      </c>
      <c r="S412" s="42">
        <v>0</v>
      </c>
      <c r="T412" s="42"/>
      <c r="U412" s="42">
        <v>-11236975627</v>
      </c>
    </row>
    <row r="413" spans="1:21" ht="18.75" x14ac:dyDescent="0.2">
      <c r="A413" s="6" t="s">
        <v>827</v>
      </c>
      <c r="C413" s="42">
        <v>0</v>
      </c>
      <c r="D413" s="42">
        <v>0</v>
      </c>
      <c r="E413" s="42">
        <v>0</v>
      </c>
      <c r="F413" s="42">
        <v>0</v>
      </c>
      <c r="G413" s="42">
        <v>0</v>
      </c>
      <c r="H413" s="42">
        <v>0</v>
      </c>
      <c r="I413" s="42">
        <v>0</v>
      </c>
      <c r="J413" s="42">
        <v>0</v>
      </c>
      <c r="K413" s="42">
        <v>0</v>
      </c>
      <c r="L413" s="42">
        <v>0</v>
      </c>
      <c r="M413" s="42">
        <v>0</v>
      </c>
      <c r="N413" s="42">
        <v>0</v>
      </c>
      <c r="O413" s="42">
        <v>0</v>
      </c>
      <c r="P413" s="42">
        <v>0</v>
      </c>
      <c r="Q413" s="42">
        <v>0</v>
      </c>
      <c r="R413" s="42">
        <v>0</v>
      </c>
      <c r="S413" s="42">
        <v>0</v>
      </c>
      <c r="T413" s="42"/>
      <c r="U413" s="42">
        <v>-30701191335</v>
      </c>
    </row>
    <row r="414" spans="1:21" ht="18.75" x14ac:dyDescent="0.2">
      <c r="A414" s="6" t="s">
        <v>828</v>
      </c>
      <c r="C414" s="42">
        <v>0</v>
      </c>
      <c r="D414" s="42">
        <v>0</v>
      </c>
      <c r="E414" s="42">
        <v>0</v>
      </c>
      <c r="F414" s="42">
        <v>0</v>
      </c>
      <c r="G414" s="42">
        <v>0</v>
      </c>
      <c r="H414" s="42">
        <v>0</v>
      </c>
      <c r="I414" s="42">
        <v>0</v>
      </c>
      <c r="J414" s="42">
        <v>0</v>
      </c>
      <c r="K414" s="42">
        <v>0</v>
      </c>
      <c r="L414" s="42">
        <v>0</v>
      </c>
      <c r="M414" s="42">
        <v>0</v>
      </c>
      <c r="N414" s="42">
        <v>0</v>
      </c>
      <c r="O414" s="42">
        <v>0</v>
      </c>
      <c r="P414" s="42">
        <v>0</v>
      </c>
      <c r="Q414" s="42">
        <v>0</v>
      </c>
      <c r="R414" s="42">
        <v>0</v>
      </c>
      <c r="S414" s="42">
        <v>0</v>
      </c>
      <c r="T414" s="42"/>
      <c r="U414" s="42">
        <v>-7232970693</v>
      </c>
    </row>
    <row r="415" spans="1:21" ht="18.75" x14ac:dyDescent="0.2">
      <c r="A415" s="6" t="s">
        <v>829</v>
      </c>
      <c r="C415" s="42">
        <v>0</v>
      </c>
      <c r="D415" s="42">
        <v>0</v>
      </c>
      <c r="E415" s="42">
        <v>0</v>
      </c>
      <c r="F415" s="42">
        <v>0</v>
      </c>
      <c r="G415" s="42">
        <v>0</v>
      </c>
      <c r="H415" s="42">
        <v>0</v>
      </c>
      <c r="I415" s="42">
        <v>0</v>
      </c>
      <c r="J415" s="42">
        <v>0</v>
      </c>
      <c r="K415" s="42">
        <v>0</v>
      </c>
      <c r="L415" s="42">
        <v>0</v>
      </c>
      <c r="M415" s="42">
        <v>0</v>
      </c>
      <c r="N415" s="42">
        <v>0</v>
      </c>
      <c r="O415" s="42">
        <v>0</v>
      </c>
      <c r="P415" s="42">
        <v>0</v>
      </c>
      <c r="Q415" s="42">
        <v>0</v>
      </c>
      <c r="R415" s="42">
        <v>0</v>
      </c>
      <c r="S415" s="42">
        <v>0</v>
      </c>
      <c r="T415" s="42"/>
      <c r="U415" s="42">
        <v>-540506149</v>
      </c>
    </row>
    <row r="416" spans="1:21" ht="18.75" x14ac:dyDescent="0.2">
      <c r="A416" s="6" t="s">
        <v>830</v>
      </c>
      <c r="C416" s="42">
        <v>0</v>
      </c>
      <c r="D416" s="42">
        <v>0</v>
      </c>
      <c r="E416" s="42">
        <v>0</v>
      </c>
      <c r="F416" s="42">
        <v>0</v>
      </c>
      <c r="G416" s="42">
        <v>0</v>
      </c>
      <c r="H416" s="42">
        <v>0</v>
      </c>
      <c r="I416" s="42">
        <v>0</v>
      </c>
      <c r="J416" s="42">
        <v>0</v>
      </c>
      <c r="K416" s="42">
        <v>0</v>
      </c>
      <c r="L416" s="42">
        <v>0</v>
      </c>
      <c r="M416" s="42">
        <v>0</v>
      </c>
      <c r="N416" s="42">
        <v>0</v>
      </c>
      <c r="O416" s="42">
        <v>0</v>
      </c>
      <c r="P416" s="42">
        <v>0</v>
      </c>
      <c r="Q416" s="42">
        <v>0</v>
      </c>
      <c r="R416" s="42">
        <v>0</v>
      </c>
      <c r="S416" s="42">
        <v>0</v>
      </c>
      <c r="T416" s="42"/>
      <c r="U416" s="42">
        <v>-49764958</v>
      </c>
    </row>
    <row r="417" spans="1:21" ht="18.75" x14ac:dyDescent="0.2">
      <c r="A417" s="6" t="s">
        <v>831</v>
      </c>
      <c r="C417" s="42">
        <v>0</v>
      </c>
      <c r="D417" s="42">
        <v>0</v>
      </c>
      <c r="E417" s="42">
        <v>0</v>
      </c>
      <c r="F417" s="42">
        <v>0</v>
      </c>
      <c r="G417" s="42">
        <v>0</v>
      </c>
      <c r="H417" s="42">
        <v>0</v>
      </c>
      <c r="I417" s="42">
        <v>0</v>
      </c>
      <c r="J417" s="42">
        <v>0</v>
      </c>
      <c r="K417" s="42">
        <v>0</v>
      </c>
      <c r="L417" s="42">
        <v>0</v>
      </c>
      <c r="M417" s="42">
        <v>0</v>
      </c>
      <c r="N417" s="42">
        <v>0</v>
      </c>
      <c r="O417" s="42">
        <v>0</v>
      </c>
      <c r="P417" s="42">
        <v>0</v>
      </c>
      <c r="Q417" s="42">
        <v>0</v>
      </c>
      <c r="R417" s="42">
        <v>0</v>
      </c>
      <c r="S417" s="42">
        <v>0</v>
      </c>
      <c r="T417" s="42"/>
      <c r="U417" s="42">
        <v>-351790</v>
      </c>
    </row>
    <row r="418" spans="1:21" ht="18.75" x14ac:dyDescent="0.2">
      <c r="A418" s="6" t="s">
        <v>832</v>
      </c>
      <c r="C418" s="42">
        <v>0</v>
      </c>
      <c r="D418" s="42">
        <v>0</v>
      </c>
      <c r="E418" s="42">
        <v>0</v>
      </c>
      <c r="F418" s="42">
        <v>0</v>
      </c>
      <c r="G418" s="42">
        <v>0</v>
      </c>
      <c r="H418" s="42">
        <v>0</v>
      </c>
      <c r="I418" s="42">
        <v>0</v>
      </c>
      <c r="J418" s="42">
        <v>0</v>
      </c>
      <c r="K418" s="42">
        <v>0</v>
      </c>
      <c r="L418" s="42">
        <v>0</v>
      </c>
      <c r="M418" s="42">
        <v>0</v>
      </c>
      <c r="N418" s="42">
        <v>0</v>
      </c>
      <c r="O418" s="42">
        <v>0</v>
      </c>
      <c r="P418" s="42">
        <v>0</v>
      </c>
      <c r="Q418" s="42">
        <v>0</v>
      </c>
      <c r="R418" s="42">
        <v>0</v>
      </c>
      <c r="S418" s="42">
        <v>0</v>
      </c>
      <c r="T418" s="42"/>
      <c r="U418" s="42">
        <v>52766409</v>
      </c>
    </row>
    <row r="419" spans="1:21" ht="18.75" x14ac:dyDescent="0.2">
      <c r="A419" s="6" t="s">
        <v>833</v>
      </c>
      <c r="C419" s="42">
        <v>0</v>
      </c>
      <c r="D419" s="42">
        <v>0</v>
      </c>
      <c r="E419" s="42">
        <v>0</v>
      </c>
      <c r="F419" s="42">
        <v>0</v>
      </c>
      <c r="G419" s="42">
        <v>0</v>
      </c>
      <c r="H419" s="42">
        <v>0</v>
      </c>
      <c r="I419" s="42">
        <v>0</v>
      </c>
      <c r="J419" s="42">
        <v>0</v>
      </c>
      <c r="K419" s="42">
        <v>0</v>
      </c>
      <c r="L419" s="42">
        <v>0</v>
      </c>
      <c r="M419" s="42">
        <v>0</v>
      </c>
      <c r="N419" s="42">
        <v>0</v>
      </c>
      <c r="O419" s="42">
        <v>0</v>
      </c>
      <c r="P419" s="42">
        <v>0</v>
      </c>
      <c r="Q419" s="42">
        <v>0</v>
      </c>
      <c r="R419" s="42">
        <v>0</v>
      </c>
      <c r="S419" s="42">
        <v>0</v>
      </c>
      <c r="T419" s="42"/>
      <c r="U419" s="42">
        <v>10700770</v>
      </c>
    </row>
    <row r="420" spans="1:21" ht="18.75" x14ac:dyDescent="0.2">
      <c r="A420" s="6" t="s">
        <v>833</v>
      </c>
      <c r="C420" s="42">
        <v>0</v>
      </c>
      <c r="D420" s="42">
        <v>0</v>
      </c>
      <c r="E420" s="42">
        <v>0</v>
      </c>
      <c r="F420" s="42">
        <v>0</v>
      </c>
      <c r="G420" s="42">
        <v>0</v>
      </c>
      <c r="H420" s="42">
        <v>0</v>
      </c>
      <c r="I420" s="42">
        <v>0</v>
      </c>
      <c r="J420" s="42">
        <v>0</v>
      </c>
      <c r="K420" s="42">
        <v>0</v>
      </c>
      <c r="L420" s="42">
        <v>0</v>
      </c>
      <c r="M420" s="42">
        <v>0</v>
      </c>
      <c r="N420" s="42">
        <v>0</v>
      </c>
      <c r="O420" s="42">
        <v>0</v>
      </c>
      <c r="P420" s="42">
        <v>0</v>
      </c>
      <c r="Q420" s="42">
        <v>0</v>
      </c>
      <c r="R420" s="42">
        <v>0</v>
      </c>
      <c r="S420" s="42">
        <v>0</v>
      </c>
      <c r="T420" s="42"/>
      <c r="U420" s="42">
        <v>961911776</v>
      </c>
    </row>
    <row r="421" spans="1:21" ht="18.75" x14ac:dyDescent="0.2">
      <c r="A421" s="6" t="s">
        <v>834</v>
      </c>
      <c r="C421" s="42">
        <v>0</v>
      </c>
      <c r="D421" s="42">
        <v>0</v>
      </c>
      <c r="E421" s="42">
        <v>0</v>
      </c>
      <c r="F421" s="42">
        <v>0</v>
      </c>
      <c r="G421" s="42">
        <v>0</v>
      </c>
      <c r="H421" s="42">
        <v>0</v>
      </c>
      <c r="I421" s="42">
        <v>0</v>
      </c>
      <c r="J421" s="42">
        <v>0</v>
      </c>
      <c r="K421" s="42">
        <v>0</v>
      </c>
      <c r="L421" s="42">
        <v>0</v>
      </c>
      <c r="M421" s="42">
        <v>0</v>
      </c>
      <c r="N421" s="42">
        <v>0</v>
      </c>
      <c r="O421" s="42">
        <v>0</v>
      </c>
      <c r="P421" s="42">
        <v>0</v>
      </c>
      <c r="Q421" s="42">
        <v>0</v>
      </c>
      <c r="R421" s="42">
        <v>0</v>
      </c>
      <c r="S421" s="42">
        <v>0</v>
      </c>
      <c r="T421" s="42"/>
      <c r="U421" s="42">
        <v>1084222</v>
      </c>
    </row>
    <row r="422" spans="1:21" ht="18.75" x14ac:dyDescent="0.2">
      <c r="A422" s="6" t="s">
        <v>835</v>
      </c>
      <c r="C422" s="42">
        <v>0</v>
      </c>
      <c r="D422" s="42">
        <v>0</v>
      </c>
      <c r="E422" s="42">
        <v>0</v>
      </c>
      <c r="F422" s="42">
        <v>0</v>
      </c>
      <c r="G422" s="42">
        <v>0</v>
      </c>
      <c r="H422" s="42">
        <v>0</v>
      </c>
      <c r="I422" s="42">
        <v>0</v>
      </c>
      <c r="J422" s="42">
        <v>0</v>
      </c>
      <c r="K422" s="42">
        <v>0</v>
      </c>
      <c r="L422" s="42">
        <v>0</v>
      </c>
      <c r="M422" s="42">
        <v>0</v>
      </c>
      <c r="N422" s="42">
        <v>0</v>
      </c>
      <c r="O422" s="42">
        <v>0</v>
      </c>
      <c r="P422" s="42">
        <v>0</v>
      </c>
      <c r="Q422" s="42">
        <v>0</v>
      </c>
      <c r="R422" s="42">
        <v>0</v>
      </c>
      <c r="S422" s="42">
        <v>0</v>
      </c>
      <c r="T422" s="42"/>
      <c r="U422" s="42">
        <v>-478944</v>
      </c>
    </row>
    <row r="423" spans="1:21" ht="18.75" x14ac:dyDescent="0.2">
      <c r="A423" s="6" t="s">
        <v>836</v>
      </c>
      <c r="C423" s="42">
        <v>0</v>
      </c>
      <c r="D423" s="42">
        <v>0</v>
      </c>
      <c r="E423" s="42">
        <v>0</v>
      </c>
      <c r="F423" s="42">
        <v>0</v>
      </c>
      <c r="G423" s="42">
        <v>0</v>
      </c>
      <c r="H423" s="42">
        <v>0</v>
      </c>
      <c r="I423" s="42">
        <v>0</v>
      </c>
      <c r="J423" s="42">
        <v>0</v>
      </c>
      <c r="K423" s="42">
        <v>0</v>
      </c>
      <c r="L423" s="42">
        <v>0</v>
      </c>
      <c r="M423" s="42">
        <v>0</v>
      </c>
      <c r="N423" s="42">
        <v>0</v>
      </c>
      <c r="O423" s="42">
        <v>0</v>
      </c>
      <c r="P423" s="42">
        <v>0</v>
      </c>
      <c r="Q423" s="42">
        <v>0</v>
      </c>
      <c r="R423" s="42">
        <v>0</v>
      </c>
      <c r="S423" s="42">
        <v>0</v>
      </c>
      <c r="T423" s="42"/>
      <c r="U423" s="42">
        <v>32010000</v>
      </c>
    </row>
    <row r="424" spans="1:21" ht="18.75" x14ac:dyDescent="0.2">
      <c r="A424" s="6" t="s">
        <v>837</v>
      </c>
      <c r="C424" s="42">
        <v>0</v>
      </c>
      <c r="D424" s="42">
        <v>0</v>
      </c>
      <c r="E424" s="42">
        <v>0</v>
      </c>
      <c r="F424" s="42">
        <v>0</v>
      </c>
      <c r="G424" s="42">
        <v>0</v>
      </c>
      <c r="H424" s="42">
        <v>0</v>
      </c>
      <c r="I424" s="42">
        <v>0</v>
      </c>
      <c r="J424" s="42">
        <v>0</v>
      </c>
      <c r="K424" s="42">
        <v>0</v>
      </c>
      <c r="L424" s="42">
        <v>0</v>
      </c>
      <c r="M424" s="42">
        <v>0</v>
      </c>
      <c r="N424" s="42">
        <v>0</v>
      </c>
      <c r="O424" s="42">
        <v>0</v>
      </c>
      <c r="P424" s="42">
        <v>0</v>
      </c>
      <c r="Q424" s="42">
        <v>0</v>
      </c>
      <c r="R424" s="42">
        <v>0</v>
      </c>
      <c r="S424" s="42">
        <v>0</v>
      </c>
      <c r="T424" s="42"/>
      <c r="U424" s="42">
        <v>-21470417</v>
      </c>
    </row>
    <row r="425" spans="1:21" ht="18.75" x14ac:dyDescent="0.2">
      <c r="A425" s="6" t="s">
        <v>838</v>
      </c>
      <c r="C425" s="42">
        <v>0</v>
      </c>
      <c r="D425" s="42">
        <v>0</v>
      </c>
      <c r="E425" s="42">
        <v>0</v>
      </c>
      <c r="F425" s="42">
        <v>0</v>
      </c>
      <c r="G425" s="42">
        <v>0</v>
      </c>
      <c r="H425" s="42">
        <v>0</v>
      </c>
      <c r="I425" s="42">
        <v>0</v>
      </c>
      <c r="J425" s="42">
        <v>0</v>
      </c>
      <c r="K425" s="42">
        <v>0</v>
      </c>
      <c r="L425" s="42">
        <v>0</v>
      </c>
      <c r="M425" s="42">
        <v>0</v>
      </c>
      <c r="N425" s="42">
        <v>0</v>
      </c>
      <c r="O425" s="42">
        <v>0</v>
      </c>
      <c r="P425" s="42">
        <v>0</v>
      </c>
      <c r="Q425" s="42">
        <v>0</v>
      </c>
      <c r="R425" s="42">
        <v>0</v>
      </c>
      <c r="S425" s="42">
        <v>0</v>
      </c>
      <c r="T425" s="42"/>
      <c r="U425" s="42">
        <v>-569853225</v>
      </c>
    </row>
    <row r="426" spans="1:21" ht="18.75" x14ac:dyDescent="0.2">
      <c r="A426" s="6" t="s">
        <v>839</v>
      </c>
      <c r="C426" s="42">
        <v>0</v>
      </c>
      <c r="D426" s="42">
        <v>0</v>
      </c>
      <c r="E426" s="42">
        <v>0</v>
      </c>
      <c r="F426" s="42">
        <v>0</v>
      </c>
      <c r="G426" s="42">
        <v>0</v>
      </c>
      <c r="H426" s="42">
        <v>0</v>
      </c>
      <c r="I426" s="42">
        <v>0</v>
      </c>
      <c r="J426" s="42">
        <v>0</v>
      </c>
      <c r="K426" s="42">
        <v>0</v>
      </c>
      <c r="L426" s="42">
        <v>0</v>
      </c>
      <c r="M426" s="42">
        <v>0</v>
      </c>
      <c r="N426" s="42">
        <v>0</v>
      </c>
      <c r="O426" s="42">
        <v>0</v>
      </c>
      <c r="P426" s="42">
        <v>0</v>
      </c>
      <c r="Q426" s="42">
        <v>0</v>
      </c>
      <c r="R426" s="42">
        <v>0</v>
      </c>
      <c r="S426" s="42">
        <v>0</v>
      </c>
      <c r="T426" s="42"/>
      <c r="U426" s="42">
        <v>1439629</v>
      </c>
    </row>
    <row r="427" spans="1:21" ht="18.75" x14ac:dyDescent="0.2">
      <c r="A427" s="6" t="s">
        <v>840</v>
      </c>
      <c r="C427" s="42">
        <v>0</v>
      </c>
      <c r="D427" s="42">
        <v>0</v>
      </c>
      <c r="E427" s="42">
        <v>0</v>
      </c>
      <c r="F427" s="42">
        <v>0</v>
      </c>
      <c r="G427" s="42">
        <v>0</v>
      </c>
      <c r="H427" s="42">
        <v>0</v>
      </c>
      <c r="I427" s="42">
        <v>0</v>
      </c>
      <c r="J427" s="42">
        <v>0</v>
      </c>
      <c r="K427" s="42">
        <v>0</v>
      </c>
      <c r="L427" s="42">
        <v>0</v>
      </c>
      <c r="M427" s="42">
        <v>0</v>
      </c>
      <c r="N427" s="42">
        <v>0</v>
      </c>
      <c r="O427" s="42">
        <v>0</v>
      </c>
      <c r="P427" s="42">
        <v>0</v>
      </c>
      <c r="Q427" s="42">
        <v>0</v>
      </c>
      <c r="R427" s="42">
        <v>0</v>
      </c>
      <c r="S427" s="42">
        <v>0</v>
      </c>
      <c r="T427" s="42"/>
      <c r="U427" s="42">
        <v>17997</v>
      </c>
    </row>
    <row r="428" spans="1:21" ht="18.75" x14ac:dyDescent="0.2">
      <c r="A428" s="6" t="s">
        <v>841</v>
      </c>
      <c r="C428" s="42">
        <v>0</v>
      </c>
      <c r="D428" s="42">
        <v>0</v>
      </c>
      <c r="E428" s="42">
        <v>0</v>
      </c>
      <c r="F428" s="42">
        <v>0</v>
      </c>
      <c r="G428" s="42">
        <v>0</v>
      </c>
      <c r="H428" s="42">
        <v>0</v>
      </c>
      <c r="I428" s="42">
        <v>0</v>
      </c>
      <c r="J428" s="42">
        <v>0</v>
      </c>
      <c r="K428" s="42">
        <v>0</v>
      </c>
      <c r="L428" s="42">
        <v>0</v>
      </c>
      <c r="M428" s="42">
        <v>0</v>
      </c>
      <c r="N428" s="42">
        <v>0</v>
      </c>
      <c r="O428" s="42">
        <v>0</v>
      </c>
      <c r="P428" s="42">
        <v>0</v>
      </c>
      <c r="Q428" s="42">
        <v>0</v>
      </c>
      <c r="R428" s="42">
        <v>0</v>
      </c>
      <c r="S428" s="42">
        <v>0</v>
      </c>
      <c r="T428" s="42"/>
      <c r="U428" s="42">
        <v>32421297</v>
      </c>
    </row>
    <row r="429" spans="1:21" ht="18.75" x14ac:dyDescent="0.2">
      <c r="A429" s="6" t="s">
        <v>842</v>
      </c>
      <c r="C429" s="42">
        <v>0</v>
      </c>
      <c r="D429" s="42">
        <v>0</v>
      </c>
      <c r="E429" s="42">
        <v>0</v>
      </c>
      <c r="F429" s="42">
        <v>0</v>
      </c>
      <c r="G429" s="42">
        <v>0</v>
      </c>
      <c r="H429" s="42">
        <v>0</v>
      </c>
      <c r="I429" s="42">
        <v>0</v>
      </c>
      <c r="J429" s="42">
        <v>0</v>
      </c>
      <c r="K429" s="42">
        <v>0</v>
      </c>
      <c r="L429" s="42">
        <v>0</v>
      </c>
      <c r="M429" s="42">
        <v>0</v>
      </c>
      <c r="N429" s="42">
        <v>0</v>
      </c>
      <c r="O429" s="42">
        <v>0</v>
      </c>
      <c r="P429" s="42">
        <v>0</v>
      </c>
      <c r="Q429" s="42">
        <v>0</v>
      </c>
      <c r="R429" s="42">
        <v>0</v>
      </c>
      <c r="S429" s="42">
        <v>0</v>
      </c>
      <c r="T429" s="42"/>
      <c r="U429" s="42">
        <v>4054157</v>
      </c>
    </row>
    <row r="430" spans="1:21" ht="18.75" x14ac:dyDescent="0.2">
      <c r="A430" s="6" t="s">
        <v>893</v>
      </c>
      <c r="C430" s="42">
        <v>0</v>
      </c>
      <c r="D430" s="42">
        <v>0</v>
      </c>
      <c r="E430" s="42">
        <v>0</v>
      </c>
      <c r="F430" s="42">
        <v>0</v>
      </c>
      <c r="G430" s="42">
        <v>0</v>
      </c>
      <c r="H430" s="42">
        <v>0</v>
      </c>
      <c r="I430" s="42">
        <v>0</v>
      </c>
      <c r="J430" s="42">
        <v>0</v>
      </c>
      <c r="K430" s="42">
        <v>0</v>
      </c>
      <c r="L430" s="42">
        <v>0</v>
      </c>
      <c r="M430" s="42">
        <v>0</v>
      </c>
      <c r="N430" s="42">
        <v>0</v>
      </c>
      <c r="O430" s="42">
        <v>0</v>
      </c>
      <c r="P430" s="42">
        <v>0</v>
      </c>
      <c r="Q430" s="42">
        <v>0</v>
      </c>
      <c r="R430" s="42">
        <v>0</v>
      </c>
      <c r="S430" s="42">
        <v>0</v>
      </c>
      <c r="T430" s="42"/>
      <c r="U430" s="42">
        <v>20000000</v>
      </c>
    </row>
    <row r="431" spans="1:21" ht="18.75" x14ac:dyDescent="0.2">
      <c r="A431" s="6" t="s">
        <v>843</v>
      </c>
      <c r="C431" s="42">
        <v>0</v>
      </c>
      <c r="D431" s="42">
        <v>0</v>
      </c>
      <c r="E431" s="42">
        <v>0</v>
      </c>
      <c r="F431" s="42">
        <v>0</v>
      </c>
      <c r="G431" s="42">
        <v>0</v>
      </c>
      <c r="H431" s="42">
        <v>0</v>
      </c>
      <c r="I431" s="42">
        <v>0</v>
      </c>
      <c r="J431" s="42">
        <v>0</v>
      </c>
      <c r="K431" s="42">
        <v>0</v>
      </c>
      <c r="L431" s="42">
        <v>0</v>
      </c>
      <c r="M431" s="42">
        <v>0</v>
      </c>
      <c r="N431" s="42">
        <v>0</v>
      </c>
      <c r="O431" s="42">
        <v>0</v>
      </c>
      <c r="P431" s="42">
        <v>0</v>
      </c>
      <c r="Q431" s="42">
        <v>0</v>
      </c>
      <c r="R431" s="42">
        <v>0</v>
      </c>
      <c r="S431" s="42">
        <v>0</v>
      </c>
      <c r="T431" s="42"/>
      <c r="U431" s="42">
        <v>-153962</v>
      </c>
    </row>
    <row r="432" spans="1:21" ht="18.75" x14ac:dyDescent="0.2">
      <c r="A432" s="6" t="s">
        <v>844</v>
      </c>
      <c r="C432" s="42">
        <v>0</v>
      </c>
      <c r="D432" s="42">
        <v>0</v>
      </c>
      <c r="E432" s="42">
        <v>0</v>
      </c>
      <c r="F432" s="42">
        <v>0</v>
      </c>
      <c r="G432" s="42">
        <v>0</v>
      </c>
      <c r="H432" s="42">
        <v>0</v>
      </c>
      <c r="I432" s="42">
        <v>0</v>
      </c>
      <c r="J432" s="42">
        <v>0</v>
      </c>
      <c r="K432" s="42">
        <v>0</v>
      </c>
      <c r="L432" s="42">
        <v>0</v>
      </c>
      <c r="M432" s="42">
        <v>0</v>
      </c>
      <c r="N432" s="42">
        <v>0</v>
      </c>
      <c r="O432" s="42">
        <v>0</v>
      </c>
      <c r="P432" s="42">
        <v>0</v>
      </c>
      <c r="Q432" s="42">
        <v>0</v>
      </c>
      <c r="R432" s="42">
        <v>0</v>
      </c>
      <c r="S432" s="42">
        <v>0</v>
      </c>
      <c r="T432" s="42"/>
      <c r="U432" s="42">
        <v>-14096011</v>
      </c>
    </row>
    <row r="433" spans="1:21" ht="18.75" x14ac:dyDescent="0.2">
      <c r="A433" s="6" t="s">
        <v>894</v>
      </c>
      <c r="C433" s="42">
        <v>0</v>
      </c>
      <c r="D433" s="42">
        <v>0</v>
      </c>
      <c r="E433" s="42">
        <v>0</v>
      </c>
      <c r="F433" s="42">
        <v>0</v>
      </c>
      <c r="G433" s="42">
        <v>0</v>
      </c>
      <c r="H433" s="42">
        <v>0</v>
      </c>
      <c r="I433" s="42">
        <v>0</v>
      </c>
      <c r="J433" s="42">
        <v>0</v>
      </c>
      <c r="K433" s="42">
        <v>0</v>
      </c>
      <c r="L433" s="42">
        <v>0</v>
      </c>
      <c r="M433" s="42">
        <v>0</v>
      </c>
      <c r="N433" s="42">
        <v>0</v>
      </c>
      <c r="O433" s="42">
        <v>0</v>
      </c>
      <c r="P433" s="42">
        <v>0</v>
      </c>
      <c r="Q433" s="42">
        <v>0</v>
      </c>
      <c r="R433" s="42">
        <v>0</v>
      </c>
      <c r="S433" s="42">
        <v>0</v>
      </c>
      <c r="T433" s="42"/>
      <c r="U433" s="42">
        <v>-422925702</v>
      </c>
    </row>
    <row r="434" spans="1:21" ht="18.75" x14ac:dyDescent="0.2">
      <c r="A434" s="6" t="s">
        <v>895</v>
      </c>
      <c r="C434" s="42">
        <v>0</v>
      </c>
      <c r="D434" s="42">
        <v>0</v>
      </c>
      <c r="E434" s="42">
        <v>0</v>
      </c>
      <c r="F434" s="42">
        <v>0</v>
      </c>
      <c r="G434" s="42">
        <v>0</v>
      </c>
      <c r="H434" s="42">
        <v>0</v>
      </c>
      <c r="I434" s="42">
        <v>0</v>
      </c>
      <c r="J434" s="42">
        <v>0</v>
      </c>
      <c r="K434" s="42">
        <v>0</v>
      </c>
      <c r="L434" s="42">
        <v>0</v>
      </c>
      <c r="M434" s="42">
        <v>0</v>
      </c>
      <c r="N434" s="42">
        <v>0</v>
      </c>
      <c r="O434" s="42">
        <v>0</v>
      </c>
      <c r="P434" s="42">
        <v>0</v>
      </c>
      <c r="Q434" s="42">
        <v>0</v>
      </c>
      <c r="R434" s="42">
        <v>0</v>
      </c>
      <c r="S434" s="42">
        <v>0</v>
      </c>
      <c r="T434" s="42"/>
      <c r="U434" s="42">
        <v>-25033422</v>
      </c>
    </row>
    <row r="435" spans="1:21" ht="18.75" x14ac:dyDescent="0.2">
      <c r="A435" s="6" t="s">
        <v>896</v>
      </c>
      <c r="C435" s="42">
        <v>0</v>
      </c>
      <c r="D435" s="42">
        <v>0</v>
      </c>
      <c r="E435" s="42">
        <v>0</v>
      </c>
      <c r="F435" s="42">
        <v>0</v>
      </c>
      <c r="G435" s="42">
        <v>0</v>
      </c>
      <c r="H435" s="42">
        <v>0</v>
      </c>
      <c r="I435" s="42">
        <v>0</v>
      </c>
      <c r="J435" s="42">
        <v>0</v>
      </c>
      <c r="K435" s="42">
        <v>0</v>
      </c>
      <c r="L435" s="42">
        <v>0</v>
      </c>
      <c r="M435" s="42">
        <v>0</v>
      </c>
      <c r="N435" s="42">
        <v>0</v>
      </c>
      <c r="O435" s="42">
        <v>0</v>
      </c>
      <c r="P435" s="42">
        <v>0</v>
      </c>
      <c r="Q435" s="42">
        <v>0</v>
      </c>
      <c r="R435" s="42">
        <v>0</v>
      </c>
      <c r="S435" s="42">
        <v>0</v>
      </c>
      <c r="T435" s="42"/>
      <c r="U435" s="42">
        <v>-1404778220</v>
      </c>
    </row>
    <row r="436" spans="1:21" ht="18.75" x14ac:dyDescent="0.2">
      <c r="A436" s="6" t="s">
        <v>897</v>
      </c>
      <c r="C436" s="42">
        <v>0</v>
      </c>
      <c r="D436" s="42">
        <v>0</v>
      </c>
      <c r="E436" s="42">
        <v>0</v>
      </c>
      <c r="F436" s="42">
        <v>0</v>
      </c>
      <c r="G436" s="42">
        <v>0</v>
      </c>
      <c r="H436" s="42">
        <v>0</v>
      </c>
      <c r="I436" s="42">
        <v>0</v>
      </c>
      <c r="J436" s="42">
        <v>0</v>
      </c>
      <c r="K436" s="42">
        <v>0</v>
      </c>
      <c r="L436" s="42">
        <v>0</v>
      </c>
      <c r="M436" s="42">
        <v>0</v>
      </c>
      <c r="N436" s="42">
        <v>0</v>
      </c>
      <c r="O436" s="42">
        <v>0</v>
      </c>
      <c r="P436" s="42">
        <v>0</v>
      </c>
      <c r="Q436" s="42">
        <v>0</v>
      </c>
      <c r="R436" s="42">
        <v>0</v>
      </c>
      <c r="S436" s="42">
        <v>0</v>
      </c>
      <c r="T436" s="42"/>
      <c r="U436" s="42">
        <v>-174274468</v>
      </c>
    </row>
    <row r="437" spans="1:21" ht="18.75" x14ac:dyDescent="0.2">
      <c r="A437" s="6" t="s">
        <v>845</v>
      </c>
      <c r="C437" s="42">
        <v>0</v>
      </c>
      <c r="D437" s="42">
        <v>0</v>
      </c>
      <c r="E437" s="42">
        <v>0</v>
      </c>
      <c r="F437" s="42">
        <v>0</v>
      </c>
      <c r="G437" s="42">
        <v>0</v>
      </c>
      <c r="H437" s="42">
        <v>0</v>
      </c>
      <c r="I437" s="42">
        <v>0</v>
      </c>
      <c r="J437" s="42">
        <v>0</v>
      </c>
      <c r="K437" s="42">
        <v>0</v>
      </c>
      <c r="L437" s="42">
        <v>0</v>
      </c>
      <c r="M437" s="42">
        <v>0</v>
      </c>
      <c r="N437" s="42">
        <v>0</v>
      </c>
      <c r="O437" s="42">
        <v>0</v>
      </c>
      <c r="P437" s="42">
        <v>0</v>
      </c>
      <c r="Q437" s="42">
        <v>0</v>
      </c>
      <c r="R437" s="42">
        <v>0</v>
      </c>
      <c r="S437" s="42">
        <v>0</v>
      </c>
      <c r="T437" s="42"/>
      <c r="U437" s="42">
        <v>264668426</v>
      </c>
    </row>
    <row r="438" spans="1:21" ht="18.75" x14ac:dyDescent="0.2">
      <c r="A438" s="6" t="s">
        <v>846</v>
      </c>
      <c r="C438" s="42">
        <v>0</v>
      </c>
      <c r="D438" s="42">
        <v>0</v>
      </c>
      <c r="E438" s="42">
        <v>0</v>
      </c>
      <c r="F438" s="42">
        <v>0</v>
      </c>
      <c r="G438" s="42">
        <v>0</v>
      </c>
      <c r="H438" s="42">
        <v>0</v>
      </c>
      <c r="I438" s="42">
        <v>0</v>
      </c>
      <c r="J438" s="42">
        <v>0</v>
      </c>
      <c r="K438" s="42">
        <v>0</v>
      </c>
      <c r="L438" s="42">
        <v>0</v>
      </c>
      <c r="M438" s="42">
        <v>0</v>
      </c>
      <c r="N438" s="42">
        <v>0</v>
      </c>
      <c r="O438" s="42">
        <v>0</v>
      </c>
      <c r="P438" s="42">
        <v>0</v>
      </c>
      <c r="Q438" s="42">
        <v>0</v>
      </c>
      <c r="R438" s="42">
        <v>0</v>
      </c>
      <c r="S438" s="42">
        <v>0</v>
      </c>
      <c r="T438" s="42"/>
      <c r="U438" s="42">
        <v>1718098</v>
      </c>
    </row>
    <row r="439" spans="1:21" ht="18.75" x14ac:dyDescent="0.2">
      <c r="A439" s="6" t="s">
        <v>847</v>
      </c>
      <c r="C439" s="42">
        <v>0</v>
      </c>
      <c r="D439" s="42">
        <v>0</v>
      </c>
      <c r="E439" s="42">
        <v>0</v>
      </c>
      <c r="F439" s="42">
        <v>0</v>
      </c>
      <c r="G439" s="42">
        <v>0</v>
      </c>
      <c r="H439" s="42">
        <v>0</v>
      </c>
      <c r="I439" s="42">
        <v>0</v>
      </c>
      <c r="J439" s="42">
        <v>0</v>
      </c>
      <c r="K439" s="42">
        <v>0</v>
      </c>
      <c r="L439" s="42">
        <v>0</v>
      </c>
      <c r="M439" s="42">
        <v>0</v>
      </c>
      <c r="N439" s="42">
        <v>0</v>
      </c>
      <c r="O439" s="42">
        <v>0</v>
      </c>
      <c r="P439" s="42">
        <v>0</v>
      </c>
      <c r="Q439" s="42">
        <v>0</v>
      </c>
      <c r="R439" s="42">
        <v>0</v>
      </c>
      <c r="S439" s="42">
        <v>0</v>
      </c>
      <c r="T439" s="42"/>
      <c r="U439" s="42">
        <v>-1506465200</v>
      </c>
    </row>
    <row r="440" spans="1:21" ht="18.75" x14ac:dyDescent="0.2">
      <c r="A440" s="6" t="s">
        <v>848</v>
      </c>
      <c r="C440" s="42">
        <v>0</v>
      </c>
      <c r="D440" s="42">
        <v>0</v>
      </c>
      <c r="E440" s="42">
        <v>0</v>
      </c>
      <c r="F440" s="42">
        <v>0</v>
      </c>
      <c r="G440" s="42">
        <v>0</v>
      </c>
      <c r="H440" s="42">
        <v>0</v>
      </c>
      <c r="I440" s="42">
        <v>0</v>
      </c>
      <c r="J440" s="42">
        <v>0</v>
      </c>
      <c r="K440" s="42">
        <v>0</v>
      </c>
      <c r="L440" s="42">
        <v>0</v>
      </c>
      <c r="M440" s="42">
        <v>0</v>
      </c>
      <c r="N440" s="42">
        <v>0</v>
      </c>
      <c r="O440" s="42">
        <v>0</v>
      </c>
      <c r="P440" s="42">
        <v>0</v>
      </c>
      <c r="Q440" s="42">
        <v>0</v>
      </c>
      <c r="R440" s="42">
        <v>0</v>
      </c>
      <c r="S440" s="42">
        <v>0</v>
      </c>
      <c r="T440" s="42"/>
      <c r="U440" s="42">
        <v>146227000</v>
      </c>
    </row>
    <row r="441" spans="1:21" ht="18.75" x14ac:dyDescent="0.2">
      <c r="A441" s="6" t="s">
        <v>898</v>
      </c>
      <c r="C441" s="42">
        <v>0</v>
      </c>
      <c r="D441" s="42">
        <v>0</v>
      </c>
      <c r="E441" s="42">
        <v>0</v>
      </c>
      <c r="F441" s="42">
        <v>0</v>
      </c>
      <c r="G441" s="42">
        <v>0</v>
      </c>
      <c r="H441" s="42">
        <v>0</v>
      </c>
      <c r="I441" s="42">
        <v>0</v>
      </c>
      <c r="J441" s="42">
        <v>0</v>
      </c>
      <c r="K441" s="42">
        <v>0</v>
      </c>
      <c r="L441" s="42">
        <v>0</v>
      </c>
      <c r="M441" s="42">
        <v>0</v>
      </c>
      <c r="N441" s="42">
        <v>0</v>
      </c>
      <c r="O441" s="42">
        <v>0</v>
      </c>
      <c r="P441" s="42">
        <v>0</v>
      </c>
      <c r="Q441" s="42">
        <v>0</v>
      </c>
      <c r="R441" s="42">
        <v>0</v>
      </c>
      <c r="S441" s="42">
        <v>0</v>
      </c>
      <c r="T441" s="42"/>
      <c r="U441" s="42">
        <v>-3532236147</v>
      </c>
    </row>
    <row r="442" spans="1:21" ht="18.75" x14ac:dyDescent="0.2">
      <c r="A442" s="6" t="s">
        <v>849</v>
      </c>
      <c r="C442" s="42">
        <v>0</v>
      </c>
      <c r="D442" s="42">
        <v>0</v>
      </c>
      <c r="E442" s="42">
        <v>0</v>
      </c>
      <c r="F442" s="42">
        <v>0</v>
      </c>
      <c r="G442" s="42">
        <v>0</v>
      </c>
      <c r="H442" s="42">
        <v>0</v>
      </c>
      <c r="I442" s="42">
        <v>0</v>
      </c>
      <c r="J442" s="42">
        <v>0</v>
      </c>
      <c r="K442" s="42">
        <v>0</v>
      </c>
      <c r="L442" s="42">
        <v>0</v>
      </c>
      <c r="M442" s="42">
        <v>0</v>
      </c>
      <c r="N442" s="42">
        <v>0</v>
      </c>
      <c r="O442" s="42">
        <v>0</v>
      </c>
      <c r="P442" s="42">
        <v>0</v>
      </c>
      <c r="Q442" s="42">
        <v>0</v>
      </c>
      <c r="R442" s="42">
        <v>0</v>
      </c>
      <c r="S442" s="42">
        <v>0</v>
      </c>
      <c r="T442" s="42"/>
      <c r="U442" s="42">
        <v>522833638</v>
      </c>
    </row>
    <row r="443" spans="1:21" ht="18.75" x14ac:dyDescent="0.2">
      <c r="A443" s="6" t="s">
        <v>899</v>
      </c>
      <c r="C443" s="42">
        <v>0</v>
      </c>
      <c r="D443" s="42">
        <v>0</v>
      </c>
      <c r="E443" s="42">
        <v>0</v>
      </c>
      <c r="F443" s="42">
        <v>0</v>
      </c>
      <c r="G443" s="42">
        <v>0</v>
      </c>
      <c r="H443" s="42">
        <v>0</v>
      </c>
      <c r="I443" s="42">
        <v>0</v>
      </c>
      <c r="J443" s="42">
        <v>0</v>
      </c>
      <c r="K443" s="42">
        <v>0</v>
      </c>
      <c r="L443" s="42">
        <v>0</v>
      </c>
      <c r="M443" s="42">
        <v>0</v>
      </c>
      <c r="N443" s="42">
        <v>0</v>
      </c>
      <c r="O443" s="42">
        <v>0</v>
      </c>
      <c r="P443" s="42">
        <v>0</v>
      </c>
      <c r="Q443" s="42">
        <v>0</v>
      </c>
      <c r="R443" s="42">
        <v>0</v>
      </c>
      <c r="S443" s="42">
        <v>0</v>
      </c>
      <c r="T443" s="42"/>
      <c r="U443" s="42">
        <v>4844349650</v>
      </c>
    </row>
    <row r="444" spans="1:21" ht="18.75" x14ac:dyDescent="0.2">
      <c r="A444" s="6" t="s">
        <v>850</v>
      </c>
      <c r="C444" s="42">
        <v>0</v>
      </c>
      <c r="D444" s="42">
        <v>0</v>
      </c>
      <c r="E444" s="42">
        <v>0</v>
      </c>
      <c r="F444" s="42">
        <v>0</v>
      </c>
      <c r="G444" s="42">
        <v>0</v>
      </c>
      <c r="H444" s="42">
        <v>0</v>
      </c>
      <c r="I444" s="42">
        <v>0</v>
      </c>
      <c r="J444" s="42">
        <v>0</v>
      </c>
      <c r="K444" s="42">
        <v>0</v>
      </c>
      <c r="L444" s="42">
        <v>0</v>
      </c>
      <c r="M444" s="42">
        <v>0</v>
      </c>
      <c r="N444" s="42">
        <v>0</v>
      </c>
      <c r="O444" s="42">
        <v>0</v>
      </c>
      <c r="P444" s="42">
        <v>0</v>
      </c>
      <c r="Q444" s="42">
        <v>0</v>
      </c>
      <c r="R444" s="42">
        <v>0</v>
      </c>
      <c r="S444" s="42">
        <v>0</v>
      </c>
      <c r="T444" s="42"/>
      <c r="U444" s="42">
        <v>-4063073773</v>
      </c>
    </row>
    <row r="445" spans="1:21" ht="18.75" x14ac:dyDescent="0.2">
      <c r="A445" s="6" t="s">
        <v>851</v>
      </c>
      <c r="C445" s="42">
        <v>0</v>
      </c>
      <c r="D445" s="42">
        <v>0</v>
      </c>
      <c r="E445" s="42">
        <v>0</v>
      </c>
      <c r="F445" s="42">
        <v>0</v>
      </c>
      <c r="G445" s="42">
        <v>0</v>
      </c>
      <c r="H445" s="42">
        <v>0</v>
      </c>
      <c r="I445" s="42">
        <v>0</v>
      </c>
      <c r="J445" s="42">
        <v>0</v>
      </c>
      <c r="K445" s="42">
        <v>0</v>
      </c>
      <c r="L445" s="42">
        <v>0</v>
      </c>
      <c r="M445" s="42">
        <v>0</v>
      </c>
      <c r="N445" s="42">
        <v>0</v>
      </c>
      <c r="O445" s="42">
        <v>0</v>
      </c>
      <c r="P445" s="42">
        <v>0</v>
      </c>
      <c r="Q445" s="42">
        <v>0</v>
      </c>
      <c r="R445" s="42">
        <v>0</v>
      </c>
      <c r="S445" s="42">
        <v>0</v>
      </c>
      <c r="T445" s="42"/>
      <c r="U445" s="42">
        <v>-320481880</v>
      </c>
    </row>
    <row r="446" spans="1:21" ht="18.75" x14ac:dyDescent="0.2">
      <c r="A446" s="6" t="s">
        <v>900</v>
      </c>
      <c r="C446" s="42">
        <v>0</v>
      </c>
      <c r="D446" s="42">
        <v>0</v>
      </c>
      <c r="E446" s="42">
        <v>0</v>
      </c>
      <c r="F446" s="42">
        <v>0</v>
      </c>
      <c r="G446" s="42">
        <v>0</v>
      </c>
      <c r="H446" s="42">
        <v>0</v>
      </c>
      <c r="I446" s="42">
        <v>0</v>
      </c>
      <c r="J446" s="42">
        <v>0</v>
      </c>
      <c r="K446" s="42">
        <v>0</v>
      </c>
      <c r="L446" s="42">
        <v>0</v>
      </c>
      <c r="M446" s="42">
        <v>0</v>
      </c>
      <c r="N446" s="42">
        <v>0</v>
      </c>
      <c r="O446" s="42">
        <v>0</v>
      </c>
      <c r="P446" s="42">
        <v>0</v>
      </c>
      <c r="Q446" s="42">
        <v>0</v>
      </c>
      <c r="R446" s="42">
        <v>0</v>
      </c>
      <c r="S446" s="42">
        <v>0</v>
      </c>
      <c r="T446" s="42"/>
      <c r="U446" s="42">
        <v>217241097</v>
      </c>
    </row>
    <row r="447" spans="1:21" ht="18.75" x14ac:dyDescent="0.2">
      <c r="A447" s="6" t="s">
        <v>852</v>
      </c>
      <c r="C447" s="42">
        <v>0</v>
      </c>
      <c r="D447" s="42">
        <v>0</v>
      </c>
      <c r="E447" s="42">
        <v>0</v>
      </c>
      <c r="F447" s="42">
        <v>0</v>
      </c>
      <c r="G447" s="42">
        <v>0</v>
      </c>
      <c r="H447" s="42">
        <v>0</v>
      </c>
      <c r="I447" s="42">
        <v>0</v>
      </c>
      <c r="J447" s="42">
        <v>0</v>
      </c>
      <c r="K447" s="42">
        <v>0</v>
      </c>
      <c r="L447" s="42">
        <v>0</v>
      </c>
      <c r="M447" s="42">
        <v>0</v>
      </c>
      <c r="N447" s="42">
        <v>0</v>
      </c>
      <c r="O447" s="42">
        <v>0</v>
      </c>
      <c r="P447" s="42">
        <v>0</v>
      </c>
      <c r="Q447" s="42">
        <v>0</v>
      </c>
      <c r="R447" s="42">
        <v>0</v>
      </c>
      <c r="S447" s="42">
        <v>0</v>
      </c>
      <c r="T447" s="42"/>
      <c r="U447" s="42">
        <v>528948532</v>
      </c>
    </row>
    <row r="448" spans="1:21" ht="18.75" x14ac:dyDescent="0.2">
      <c r="A448" s="6" t="s">
        <v>853</v>
      </c>
      <c r="C448" s="42">
        <v>0</v>
      </c>
      <c r="D448" s="42">
        <v>0</v>
      </c>
      <c r="E448" s="42">
        <v>0</v>
      </c>
      <c r="F448" s="42">
        <v>0</v>
      </c>
      <c r="G448" s="42">
        <v>0</v>
      </c>
      <c r="H448" s="42">
        <v>0</v>
      </c>
      <c r="I448" s="42">
        <v>0</v>
      </c>
      <c r="J448" s="42">
        <v>0</v>
      </c>
      <c r="K448" s="42">
        <v>0</v>
      </c>
      <c r="L448" s="42">
        <v>0</v>
      </c>
      <c r="M448" s="42">
        <v>0</v>
      </c>
      <c r="N448" s="42">
        <v>0</v>
      </c>
      <c r="O448" s="42">
        <v>0</v>
      </c>
      <c r="P448" s="42">
        <v>0</v>
      </c>
      <c r="Q448" s="42">
        <v>0</v>
      </c>
      <c r="R448" s="42">
        <v>0</v>
      </c>
      <c r="S448" s="42">
        <v>0</v>
      </c>
      <c r="T448" s="42"/>
      <c r="U448" s="42">
        <v>-1006613100</v>
      </c>
    </row>
    <row r="449" spans="1:21" ht="18.75" x14ac:dyDescent="0.2">
      <c r="A449" s="6" t="s">
        <v>901</v>
      </c>
      <c r="C449" s="42">
        <v>0</v>
      </c>
      <c r="D449" s="42">
        <v>0</v>
      </c>
      <c r="E449" s="42">
        <v>0</v>
      </c>
      <c r="F449" s="42">
        <v>0</v>
      </c>
      <c r="G449" s="42">
        <v>0</v>
      </c>
      <c r="H449" s="42">
        <v>0</v>
      </c>
      <c r="I449" s="42">
        <v>0</v>
      </c>
      <c r="J449" s="42">
        <v>0</v>
      </c>
      <c r="K449" s="42">
        <v>0</v>
      </c>
      <c r="L449" s="42">
        <v>0</v>
      </c>
      <c r="M449" s="42">
        <v>0</v>
      </c>
      <c r="N449" s="42">
        <v>0</v>
      </c>
      <c r="O449" s="42">
        <v>0</v>
      </c>
      <c r="P449" s="42">
        <v>0</v>
      </c>
      <c r="Q449" s="42">
        <v>0</v>
      </c>
      <c r="R449" s="42">
        <v>0</v>
      </c>
      <c r="S449" s="42">
        <v>0</v>
      </c>
      <c r="T449" s="42"/>
      <c r="U449" s="42">
        <v>1060295</v>
      </c>
    </row>
    <row r="450" spans="1:21" ht="18.75" x14ac:dyDescent="0.2">
      <c r="A450" s="6" t="s">
        <v>854</v>
      </c>
      <c r="C450" s="42">
        <v>0</v>
      </c>
      <c r="D450" s="42">
        <v>0</v>
      </c>
      <c r="E450" s="42">
        <v>0</v>
      </c>
      <c r="F450" s="42">
        <v>0</v>
      </c>
      <c r="G450" s="42">
        <v>0</v>
      </c>
      <c r="H450" s="42">
        <v>0</v>
      </c>
      <c r="I450" s="42">
        <v>0</v>
      </c>
      <c r="J450" s="42">
        <v>0</v>
      </c>
      <c r="K450" s="42">
        <v>0</v>
      </c>
      <c r="L450" s="42">
        <v>0</v>
      </c>
      <c r="M450" s="42">
        <v>0</v>
      </c>
      <c r="N450" s="42">
        <v>0</v>
      </c>
      <c r="O450" s="42">
        <v>0</v>
      </c>
      <c r="P450" s="42">
        <v>0</v>
      </c>
      <c r="Q450" s="42">
        <v>0</v>
      </c>
      <c r="R450" s="42">
        <v>0</v>
      </c>
      <c r="S450" s="42">
        <v>0</v>
      </c>
      <c r="T450" s="42"/>
      <c r="U450" s="42">
        <v>-39087608</v>
      </c>
    </row>
    <row r="451" spans="1:21" ht="18.75" x14ac:dyDescent="0.2">
      <c r="A451" s="6" t="s">
        <v>855</v>
      </c>
      <c r="C451" s="42">
        <v>0</v>
      </c>
      <c r="D451" s="42">
        <v>0</v>
      </c>
      <c r="E451" s="42">
        <v>0</v>
      </c>
      <c r="F451" s="42">
        <v>0</v>
      </c>
      <c r="G451" s="42">
        <v>0</v>
      </c>
      <c r="H451" s="42">
        <v>0</v>
      </c>
      <c r="I451" s="42">
        <v>0</v>
      </c>
      <c r="J451" s="42">
        <v>0</v>
      </c>
      <c r="K451" s="42">
        <v>0</v>
      </c>
      <c r="L451" s="42">
        <v>0</v>
      </c>
      <c r="M451" s="42">
        <v>0</v>
      </c>
      <c r="N451" s="42">
        <v>0</v>
      </c>
      <c r="O451" s="42">
        <v>0</v>
      </c>
      <c r="P451" s="42">
        <v>0</v>
      </c>
      <c r="Q451" s="42">
        <v>0</v>
      </c>
      <c r="R451" s="42">
        <v>0</v>
      </c>
      <c r="S451" s="42">
        <v>0</v>
      </c>
      <c r="T451" s="42"/>
      <c r="U451" s="42">
        <v>-32045690</v>
      </c>
    </row>
    <row r="452" spans="1:21" ht="18.75" x14ac:dyDescent="0.2">
      <c r="A452" s="6" t="s">
        <v>856</v>
      </c>
      <c r="C452" s="42">
        <v>0</v>
      </c>
      <c r="D452" s="42">
        <v>0</v>
      </c>
      <c r="E452" s="42">
        <v>0</v>
      </c>
      <c r="F452" s="42">
        <v>0</v>
      </c>
      <c r="G452" s="42">
        <v>0</v>
      </c>
      <c r="H452" s="42">
        <v>0</v>
      </c>
      <c r="I452" s="42">
        <v>0</v>
      </c>
      <c r="J452" s="42">
        <v>0</v>
      </c>
      <c r="K452" s="42">
        <v>0</v>
      </c>
      <c r="L452" s="42">
        <v>0</v>
      </c>
      <c r="M452" s="42">
        <v>0</v>
      </c>
      <c r="N452" s="42">
        <v>0</v>
      </c>
      <c r="O452" s="42">
        <v>0</v>
      </c>
      <c r="P452" s="42">
        <v>0</v>
      </c>
      <c r="Q452" s="42">
        <v>0</v>
      </c>
      <c r="R452" s="42">
        <v>0</v>
      </c>
      <c r="S452" s="42">
        <v>0</v>
      </c>
      <c r="T452" s="42"/>
      <c r="U452" s="42">
        <v>47539126</v>
      </c>
    </row>
    <row r="453" spans="1:21" ht="18.75" x14ac:dyDescent="0.2">
      <c r="A453" s="6" t="s">
        <v>902</v>
      </c>
      <c r="C453" s="42">
        <v>0</v>
      </c>
      <c r="D453" s="42">
        <v>0</v>
      </c>
      <c r="E453" s="42">
        <v>0</v>
      </c>
      <c r="F453" s="42">
        <v>0</v>
      </c>
      <c r="G453" s="42">
        <v>0</v>
      </c>
      <c r="H453" s="42">
        <v>0</v>
      </c>
      <c r="I453" s="42">
        <v>0</v>
      </c>
      <c r="J453" s="42">
        <v>0</v>
      </c>
      <c r="K453" s="42">
        <v>0</v>
      </c>
      <c r="L453" s="42">
        <v>0</v>
      </c>
      <c r="M453" s="42">
        <v>0</v>
      </c>
      <c r="N453" s="42">
        <v>0</v>
      </c>
      <c r="O453" s="42">
        <v>0</v>
      </c>
      <c r="P453" s="42">
        <v>0</v>
      </c>
      <c r="Q453" s="42">
        <v>0</v>
      </c>
      <c r="R453" s="42">
        <v>0</v>
      </c>
      <c r="S453" s="42">
        <v>0</v>
      </c>
      <c r="T453" s="42"/>
      <c r="U453" s="42">
        <v>-68022290</v>
      </c>
    </row>
    <row r="454" spans="1:21" ht="18.75" x14ac:dyDescent="0.2">
      <c r="A454" s="6" t="s">
        <v>857</v>
      </c>
      <c r="C454" s="42">
        <v>0</v>
      </c>
      <c r="D454" s="42">
        <v>0</v>
      </c>
      <c r="E454" s="42">
        <v>0</v>
      </c>
      <c r="F454" s="42">
        <v>0</v>
      </c>
      <c r="G454" s="42">
        <v>0</v>
      </c>
      <c r="H454" s="42">
        <v>0</v>
      </c>
      <c r="I454" s="42">
        <v>0</v>
      </c>
      <c r="J454" s="42">
        <v>0</v>
      </c>
      <c r="K454" s="42">
        <v>0</v>
      </c>
      <c r="L454" s="42">
        <v>0</v>
      </c>
      <c r="M454" s="42">
        <v>0</v>
      </c>
      <c r="N454" s="42">
        <v>0</v>
      </c>
      <c r="O454" s="42">
        <v>0</v>
      </c>
      <c r="P454" s="42">
        <v>0</v>
      </c>
      <c r="Q454" s="42">
        <v>0</v>
      </c>
      <c r="R454" s="42">
        <v>0</v>
      </c>
      <c r="S454" s="42">
        <v>0</v>
      </c>
      <c r="T454" s="42"/>
      <c r="U454" s="42">
        <v>-77641744</v>
      </c>
    </row>
    <row r="455" spans="1:21" ht="18.75" x14ac:dyDescent="0.2">
      <c r="A455" s="6" t="s">
        <v>858</v>
      </c>
      <c r="C455" s="42">
        <v>0</v>
      </c>
      <c r="D455" s="42">
        <v>0</v>
      </c>
      <c r="E455" s="42">
        <v>0</v>
      </c>
      <c r="F455" s="42">
        <v>0</v>
      </c>
      <c r="G455" s="42">
        <v>0</v>
      </c>
      <c r="H455" s="42">
        <v>0</v>
      </c>
      <c r="I455" s="42">
        <v>0</v>
      </c>
      <c r="J455" s="42">
        <v>0</v>
      </c>
      <c r="K455" s="42">
        <v>0</v>
      </c>
      <c r="L455" s="42">
        <v>0</v>
      </c>
      <c r="M455" s="42">
        <v>0</v>
      </c>
      <c r="N455" s="42">
        <v>0</v>
      </c>
      <c r="O455" s="42">
        <v>0</v>
      </c>
      <c r="P455" s="42">
        <v>0</v>
      </c>
      <c r="Q455" s="42">
        <v>0</v>
      </c>
      <c r="R455" s="42">
        <v>0</v>
      </c>
      <c r="S455" s="42">
        <v>0</v>
      </c>
      <c r="T455" s="42"/>
      <c r="U455" s="42">
        <v>-459039426</v>
      </c>
    </row>
    <row r="456" spans="1:21" ht="18.75" x14ac:dyDescent="0.2">
      <c r="A456" s="6" t="s">
        <v>903</v>
      </c>
      <c r="C456" s="42">
        <v>0</v>
      </c>
      <c r="D456" s="42">
        <v>0</v>
      </c>
      <c r="E456" s="42">
        <v>0</v>
      </c>
      <c r="F456" s="42">
        <v>0</v>
      </c>
      <c r="G456" s="42">
        <v>0</v>
      </c>
      <c r="H456" s="42">
        <v>0</v>
      </c>
      <c r="I456" s="42">
        <v>0</v>
      </c>
      <c r="J456" s="42">
        <v>0</v>
      </c>
      <c r="K456" s="42">
        <v>0</v>
      </c>
      <c r="L456" s="42">
        <v>0</v>
      </c>
      <c r="M456" s="42">
        <v>0</v>
      </c>
      <c r="N456" s="42">
        <v>0</v>
      </c>
      <c r="O456" s="42">
        <v>0</v>
      </c>
      <c r="P456" s="42">
        <v>0</v>
      </c>
      <c r="Q456" s="42">
        <v>0</v>
      </c>
      <c r="R456" s="42">
        <v>0</v>
      </c>
      <c r="S456" s="42">
        <v>0</v>
      </c>
      <c r="T456" s="42"/>
      <c r="U456" s="42">
        <v>29992275</v>
      </c>
    </row>
    <row r="457" spans="1:21" ht="18.75" x14ac:dyDescent="0.2">
      <c r="A457" s="6" t="s">
        <v>904</v>
      </c>
      <c r="C457" s="42">
        <v>0</v>
      </c>
      <c r="D457" s="42">
        <v>0</v>
      </c>
      <c r="E457" s="42">
        <v>0</v>
      </c>
      <c r="F457" s="42">
        <v>0</v>
      </c>
      <c r="G457" s="42">
        <v>0</v>
      </c>
      <c r="H457" s="42">
        <v>0</v>
      </c>
      <c r="I457" s="42">
        <v>0</v>
      </c>
      <c r="J457" s="42">
        <v>0</v>
      </c>
      <c r="K457" s="42">
        <v>0</v>
      </c>
      <c r="L457" s="42">
        <v>0</v>
      </c>
      <c r="M457" s="42">
        <v>0</v>
      </c>
      <c r="N457" s="42">
        <v>0</v>
      </c>
      <c r="O457" s="42">
        <v>0</v>
      </c>
      <c r="P457" s="42">
        <v>0</v>
      </c>
      <c r="Q457" s="42">
        <v>0</v>
      </c>
      <c r="R457" s="42">
        <v>0</v>
      </c>
      <c r="S457" s="42">
        <v>0</v>
      </c>
      <c r="T457" s="42"/>
      <c r="U457" s="42">
        <v>-7647539</v>
      </c>
    </row>
    <row r="458" spans="1:21" ht="18.75" x14ac:dyDescent="0.2">
      <c r="A458" s="6" t="s">
        <v>905</v>
      </c>
      <c r="C458" s="42">
        <v>0</v>
      </c>
      <c r="D458" s="42">
        <v>0</v>
      </c>
      <c r="E458" s="42">
        <v>0</v>
      </c>
      <c r="F458" s="42">
        <v>0</v>
      </c>
      <c r="G458" s="42">
        <v>0</v>
      </c>
      <c r="H458" s="42">
        <v>0</v>
      </c>
      <c r="I458" s="42">
        <v>0</v>
      </c>
      <c r="J458" s="42">
        <v>0</v>
      </c>
      <c r="K458" s="42">
        <v>0</v>
      </c>
      <c r="L458" s="42">
        <v>0</v>
      </c>
      <c r="M458" s="42">
        <v>0</v>
      </c>
      <c r="N458" s="42">
        <v>0</v>
      </c>
      <c r="O458" s="42">
        <v>0</v>
      </c>
      <c r="P458" s="42">
        <v>0</v>
      </c>
      <c r="Q458" s="42">
        <v>0</v>
      </c>
      <c r="R458" s="42">
        <v>0</v>
      </c>
      <c r="S458" s="42">
        <v>0</v>
      </c>
      <c r="T458" s="42"/>
      <c r="U458" s="42">
        <v>-450321</v>
      </c>
    </row>
    <row r="459" spans="1:21" ht="18.75" x14ac:dyDescent="0.2">
      <c r="A459" s="6" t="s">
        <v>906</v>
      </c>
      <c r="C459" s="42">
        <v>0</v>
      </c>
      <c r="D459" s="42">
        <v>0</v>
      </c>
      <c r="E459" s="42">
        <v>0</v>
      </c>
      <c r="F459" s="42">
        <v>0</v>
      </c>
      <c r="G459" s="42">
        <v>0</v>
      </c>
      <c r="H459" s="42">
        <v>0</v>
      </c>
      <c r="I459" s="42">
        <v>0</v>
      </c>
      <c r="J459" s="42">
        <v>0</v>
      </c>
      <c r="K459" s="42">
        <v>0</v>
      </c>
      <c r="L459" s="42">
        <v>0</v>
      </c>
      <c r="M459" s="42">
        <v>0</v>
      </c>
      <c r="N459" s="42">
        <v>0</v>
      </c>
      <c r="O459" s="42">
        <v>0</v>
      </c>
      <c r="P459" s="42">
        <v>0</v>
      </c>
      <c r="Q459" s="42">
        <v>0</v>
      </c>
      <c r="R459" s="42">
        <v>0</v>
      </c>
      <c r="S459" s="42">
        <v>0</v>
      </c>
      <c r="T459" s="42"/>
      <c r="U459" s="42">
        <v>-466329030</v>
      </c>
    </row>
    <row r="460" spans="1:21" ht="18.75" x14ac:dyDescent="0.2">
      <c r="A460" s="6" t="s">
        <v>907</v>
      </c>
      <c r="C460" s="42">
        <v>0</v>
      </c>
      <c r="D460" s="42">
        <v>0</v>
      </c>
      <c r="E460" s="42">
        <v>0</v>
      </c>
      <c r="F460" s="42">
        <v>0</v>
      </c>
      <c r="G460" s="42">
        <v>0</v>
      </c>
      <c r="H460" s="42">
        <v>0</v>
      </c>
      <c r="I460" s="42">
        <v>0</v>
      </c>
      <c r="J460" s="42">
        <v>0</v>
      </c>
      <c r="K460" s="42">
        <v>0</v>
      </c>
      <c r="L460" s="42">
        <v>0</v>
      </c>
      <c r="M460" s="42">
        <v>0</v>
      </c>
      <c r="N460" s="42">
        <v>0</v>
      </c>
      <c r="O460" s="42">
        <v>0</v>
      </c>
      <c r="P460" s="42">
        <v>0</v>
      </c>
      <c r="Q460" s="42">
        <v>0</v>
      </c>
      <c r="R460" s="42">
        <v>0</v>
      </c>
      <c r="S460" s="42">
        <v>0</v>
      </c>
      <c r="T460" s="42"/>
      <c r="U460" s="42">
        <v>-101573133</v>
      </c>
    </row>
    <row r="461" spans="1:21" ht="18.75" x14ac:dyDescent="0.2">
      <c r="A461" s="6" t="s">
        <v>859</v>
      </c>
      <c r="C461" s="42">
        <v>0</v>
      </c>
      <c r="D461" s="42">
        <v>0</v>
      </c>
      <c r="E461" s="42">
        <v>0</v>
      </c>
      <c r="F461" s="42">
        <v>0</v>
      </c>
      <c r="G461" s="42">
        <v>0</v>
      </c>
      <c r="H461" s="42">
        <v>0</v>
      </c>
      <c r="I461" s="42">
        <v>0</v>
      </c>
      <c r="J461" s="42">
        <v>0</v>
      </c>
      <c r="K461" s="42">
        <v>0</v>
      </c>
      <c r="L461" s="42">
        <v>0</v>
      </c>
      <c r="M461" s="42">
        <v>0</v>
      </c>
      <c r="N461" s="42">
        <v>0</v>
      </c>
      <c r="O461" s="42">
        <v>0</v>
      </c>
      <c r="P461" s="42">
        <v>0</v>
      </c>
      <c r="Q461" s="42">
        <v>0</v>
      </c>
      <c r="R461" s="42">
        <v>0</v>
      </c>
      <c r="S461" s="42">
        <v>0</v>
      </c>
      <c r="T461" s="42"/>
      <c r="U461" s="42">
        <v>-340346311</v>
      </c>
    </row>
    <row r="462" spans="1:21" ht="18.75" x14ac:dyDescent="0.2">
      <c r="A462" s="6" t="s">
        <v>860</v>
      </c>
      <c r="C462" s="42">
        <v>0</v>
      </c>
      <c r="D462" s="42">
        <v>0</v>
      </c>
      <c r="E462" s="42">
        <v>0</v>
      </c>
      <c r="F462" s="42">
        <v>0</v>
      </c>
      <c r="G462" s="42">
        <v>0</v>
      </c>
      <c r="H462" s="42">
        <v>0</v>
      </c>
      <c r="I462" s="42">
        <v>0</v>
      </c>
      <c r="J462" s="42">
        <v>0</v>
      </c>
      <c r="K462" s="42">
        <v>0</v>
      </c>
      <c r="L462" s="42">
        <v>0</v>
      </c>
      <c r="M462" s="42">
        <v>0</v>
      </c>
      <c r="N462" s="42">
        <v>0</v>
      </c>
      <c r="O462" s="42">
        <v>0</v>
      </c>
      <c r="P462" s="42">
        <v>0</v>
      </c>
      <c r="Q462" s="42">
        <v>0</v>
      </c>
      <c r="R462" s="42">
        <v>0</v>
      </c>
      <c r="S462" s="42">
        <v>0</v>
      </c>
      <c r="T462" s="42"/>
      <c r="U462" s="42">
        <v>-18815035</v>
      </c>
    </row>
    <row r="463" spans="1:21" ht="18.75" x14ac:dyDescent="0.2">
      <c r="A463" s="6" t="s">
        <v>908</v>
      </c>
      <c r="C463" s="42">
        <v>0</v>
      </c>
      <c r="D463" s="42">
        <v>0</v>
      </c>
      <c r="E463" s="42">
        <v>0</v>
      </c>
      <c r="F463" s="42">
        <v>0</v>
      </c>
      <c r="G463" s="42">
        <v>0</v>
      </c>
      <c r="H463" s="42">
        <v>0</v>
      </c>
      <c r="I463" s="42">
        <v>0</v>
      </c>
      <c r="J463" s="42">
        <v>0</v>
      </c>
      <c r="K463" s="42">
        <v>0</v>
      </c>
      <c r="L463" s="42">
        <v>0</v>
      </c>
      <c r="M463" s="42">
        <v>0</v>
      </c>
      <c r="N463" s="42">
        <v>0</v>
      </c>
      <c r="O463" s="42">
        <v>0</v>
      </c>
      <c r="P463" s="42">
        <v>0</v>
      </c>
      <c r="Q463" s="42">
        <v>0</v>
      </c>
      <c r="R463" s="42">
        <v>0</v>
      </c>
      <c r="S463" s="42">
        <v>0</v>
      </c>
      <c r="T463" s="42"/>
      <c r="U463" s="42">
        <v>3897794494</v>
      </c>
    </row>
    <row r="464" spans="1:21" ht="18.75" x14ac:dyDescent="0.2">
      <c r="A464" s="6" t="s">
        <v>909</v>
      </c>
      <c r="C464" s="42">
        <v>0</v>
      </c>
      <c r="D464" s="42">
        <v>0</v>
      </c>
      <c r="E464" s="42">
        <v>0</v>
      </c>
      <c r="F464" s="42">
        <v>0</v>
      </c>
      <c r="G464" s="42">
        <v>0</v>
      </c>
      <c r="H464" s="42">
        <v>0</v>
      </c>
      <c r="I464" s="42">
        <v>0</v>
      </c>
      <c r="J464" s="42">
        <v>0</v>
      </c>
      <c r="K464" s="42">
        <v>0</v>
      </c>
      <c r="L464" s="42">
        <v>0</v>
      </c>
      <c r="M464" s="42">
        <v>0</v>
      </c>
      <c r="N464" s="42">
        <v>0</v>
      </c>
      <c r="O464" s="42">
        <v>0</v>
      </c>
      <c r="P464" s="42">
        <v>0</v>
      </c>
      <c r="Q464" s="42">
        <v>0</v>
      </c>
      <c r="R464" s="42">
        <v>0</v>
      </c>
      <c r="S464" s="42">
        <v>0</v>
      </c>
      <c r="T464" s="42"/>
      <c r="U464" s="42">
        <v>-12747386310</v>
      </c>
    </row>
    <row r="465" spans="3:21" ht="19.5" thickBot="1" x14ac:dyDescent="0.25">
      <c r="C465" s="49">
        <f>SUM(C9:C464)</f>
        <v>1973130703</v>
      </c>
      <c r="D465" s="42"/>
      <c r="E465" s="49">
        <f>SUM(E9:E464)</f>
        <v>78936.206400000025</v>
      </c>
      <c r="F465" s="42"/>
      <c r="G465" s="49">
        <f>SUM(G9:G464)</f>
        <v>867769908975.79993</v>
      </c>
      <c r="H465" s="42"/>
      <c r="I465" s="49">
        <f>SUM(I9:I464)</f>
        <v>311939546366</v>
      </c>
      <c r="J465" s="42"/>
      <c r="K465" s="49">
        <f>SUM(K9:K464)</f>
        <v>880093765724</v>
      </c>
      <c r="L465" s="42"/>
      <c r="M465" s="49">
        <f>SUM(M9:M464)</f>
        <v>413634712</v>
      </c>
      <c r="N465" s="42"/>
      <c r="O465" s="49">
        <f>SUM(O9:O464)</f>
        <v>203241540</v>
      </c>
      <c r="P465" s="42"/>
      <c r="Q465" s="49">
        <f>SUM(Q9:Q464)</f>
        <v>3177024684</v>
      </c>
      <c r="R465" s="42"/>
      <c r="S465" s="49">
        <f>SUM(S9:S464)</f>
        <v>169774377105</v>
      </c>
      <c r="T465" s="42"/>
      <c r="U465" s="49">
        <f>SUM(U9:U464)</f>
        <v>500391414066</v>
      </c>
    </row>
    <row r="466" spans="3:21" ht="13.5" thickTop="1" x14ac:dyDescent="0.2"/>
    <row r="467" spans="3:21" x14ac:dyDescent="0.2">
      <c r="U467" s="35"/>
    </row>
    <row r="468" spans="3:21" x14ac:dyDescent="0.2">
      <c r="U468" s="45"/>
    </row>
    <row r="470" spans="3:21" x14ac:dyDescent="0.2">
      <c r="U470" s="45"/>
    </row>
  </sheetData>
  <mergeCells count="4">
    <mergeCell ref="B7:S7"/>
    <mergeCell ref="A3:U3"/>
    <mergeCell ref="A2:U2"/>
    <mergeCell ref="A1:U1"/>
  </mergeCells>
  <pageMargins left="0.39" right="0.39" top="0.39" bottom="0.39" header="0" footer="0"/>
  <pageSetup scale="7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25"/>
  <sheetViews>
    <sheetView rightToLeft="1" view="pageBreakPreview" topLeftCell="B109" zoomScale="130" zoomScaleNormal="100" zoomScaleSheetLayoutView="130" workbookViewId="0">
      <selection activeCell="Q117" sqref="Q117:Q120"/>
    </sheetView>
  </sheetViews>
  <sheetFormatPr defaultRowHeight="12.75" x14ac:dyDescent="0.2"/>
  <cols>
    <col min="1" max="1" width="28.42578125" bestFit="1" customWidth="1"/>
    <col min="2" max="2" width="1.28515625" customWidth="1"/>
    <col min="3" max="3" width="14.42578125" bestFit="1" customWidth="1"/>
    <col min="4" max="4" width="1.28515625" customWidth="1"/>
    <col min="5" max="5" width="18.28515625" bestFit="1" customWidth="1"/>
    <col min="6" max="6" width="1.28515625" customWidth="1"/>
    <col min="7" max="7" width="18.5703125" bestFit="1" customWidth="1"/>
    <col min="8" max="8" width="1.28515625" customWidth="1"/>
    <col min="9" max="9" width="26.42578125" bestFit="1" customWidth="1"/>
    <col min="10" max="10" width="1.28515625" customWidth="1"/>
    <col min="11" max="11" width="14.42578125" bestFit="1" customWidth="1"/>
    <col min="12" max="12" width="1.28515625" customWidth="1"/>
    <col min="13" max="13" width="18.28515625" bestFit="1" customWidth="1"/>
    <col min="14" max="14" width="1.28515625" customWidth="1"/>
    <col min="15" max="15" width="18.28515625" bestFit="1" customWidth="1"/>
    <col min="16" max="16" width="1.28515625" customWidth="1"/>
    <col min="17" max="17" width="26.42578125" bestFit="1" customWidth="1"/>
    <col min="18" max="18" width="15.42578125" bestFit="1" customWidth="1"/>
  </cols>
  <sheetData>
    <row r="1" spans="1:17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7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ht="14.45" customHeight="1" x14ac:dyDescent="0.2"/>
    <row r="5" spans="1:17" ht="14.45" customHeight="1" x14ac:dyDescent="0.2">
      <c r="A5" s="104" t="s">
        <v>401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ht="14.45" customHeight="1" x14ac:dyDescent="0.2">
      <c r="A6" s="98" t="s">
        <v>283</v>
      </c>
      <c r="C6" s="98" t="s">
        <v>297</v>
      </c>
      <c r="D6" s="98"/>
      <c r="E6" s="98"/>
      <c r="F6" s="98"/>
      <c r="G6" s="98"/>
      <c r="H6" s="98"/>
      <c r="I6" s="98"/>
      <c r="K6" s="98" t="s">
        <v>298</v>
      </c>
      <c r="L6" s="98"/>
      <c r="M6" s="98"/>
      <c r="N6" s="98"/>
      <c r="O6" s="98"/>
      <c r="P6" s="98"/>
      <c r="Q6" s="98"/>
    </row>
    <row r="7" spans="1:17" ht="29.1" customHeight="1" x14ac:dyDescent="0.2">
      <c r="A7" s="98"/>
      <c r="C7" s="12" t="s">
        <v>13</v>
      </c>
      <c r="D7" s="3"/>
      <c r="E7" s="12" t="s">
        <v>15</v>
      </c>
      <c r="F7" s="3"/>
      <c r="G7" s="12" t="s">
        <v>381</v>
      </c>
      <c r="H7" s="3"/>
      <c r="I7" s="12" t="s">
        <v>402</v>
      </c>
      <c r="K7" s="12" t="s">
        <v>13</v>
      </c>
      <c r="L7" s="3"/>
      <c r="M7" s="12" t="s">
        <v>15</v>
      </c>
      <c r="N7" s="3"/>
      <c r="O7" s="12" t="s">
        <v>381</v>
      </c>
      <c r="P7" s="3"/>
      <c r="Q7" s="12" t="s">
        <v>402</v>
      </c>
    </row>
    <row r="8" spans="1:17" ht="21.75" customHeight="1" x14ac:dyDescent="0.2">
      <c r="A8" s="5" t="s">
        <v>38</v>
      </c>
      <c r="C8" s="40">
        <v>392494000</v>
      </c>
      <c r="D8" s="41"/>
      <c r="E8" s="42">
        <v>172059969368.70001</v>
      </c>
      <c r="F8" s="41"/>
      <c r="G8" s="40">
        <v>197818772800</v>
      </c>
      <c r="H8" s="41"/>
      <c r="I8" s="42">
        <f t="shared" ref="I8:I38" si="0">E8-G8</f>
        <v>-25758803431.299988</v>
      </c>
      <c r="J8" s="41"/>
      <c r="K8" s="40">
        <v>392494000</v>
      </c>
      <c r="L8" s="41"/>
      <c r="M8" s="40">
        <v>172059969368</v>
      </c>
      <c r="N8" s="41"/>
      <c r="O8" s="40">
        <v>196992892314</v>
      </c>
      <c r="P8" s="41"/>
      <c r="Q8" s="42">
        <f t="shared" ref="Q8:Q38" si="1">M8-O8</f>
        <v>-24932922946</v>
      </c>
    </row>
    <row r="9" spans="1:17" ht="21.75" customHeight="1" x14ac:dyDescent="0.2">
      <c r="A9" s="6" t="s">
        <v>47</v>
      </c>
      <c r="C9" s="42">
        <v>2000000</v>
      </c>
      <c r="D9" s="41"/>
      <c r="E9" s="42">
        <v>6421563000</v>
      </c>
      <c r="F9" s="41"/>
      <c r="G9" s="42">
        <v>7575876038</v>
      </c>
      <c r="H9" s="41"/>
      <c r="I9" s="42">
        <f t="shared" si="0"/>
        <v>-1154313038</v>
      </c>
      <c r="J9" s="41"/>
      <c r="K9" s="42">
        <v>2000000</v>
      </c>
      <c r="L9" s="41"/>
      <c r="M9" s="42">
        <v>6421563000</v>
      </c>
      <c r="N9" s="41"/>
      <c r="O9" s="42">
        <v>7694739339</v>
      </c>
      <c r="P9" s="41"/>
      <c r="Q9" s="42">
        <f t="shared" si="1"/>
        <v>-1273176339</v>
      </c>
    </row>
    <row r="10" spans="1:17" ht="21.75" customHeight="1" x14ac:dyDescent="0.2">
      <c r="A10" s="6" t="s">
        <v>46</v>
      </c>
      <c r="C10" s="42">
        <v>500000</v>
      </c>
      <c r="D10" s="41"/>
      <c r="E10" s="42">
        <v>2987120250</v>
      </c>
      <c r="F10" s="41"/>
      <c r="G10" s="42">
        <v>2650925276</v>
      </c>
      <c r="H10" s="41"/>
      <c r="I10" s="42">
        <f t="shared" si="0"/>
        <v>336194974</v>
      </c>
      <c r="J10" s="41"/>
      <c r="K10" s="42">
        <v>500000</v>
      </c>
      <c r="L10" s="41"/>
      <c r="M10" s="42">
        <v>2987120250</v>
      </c>
      <c r="N10" s="41"/>
      <c r="O10" s="42">
        <v>3023942894</v>
      </c>
      <c r="P10" s="41"/>
      <c r="Q10" s="42">
        <f t="shared" si="1"/>
        <v>-36822644</v>
      </c>
    </row>
    <row r="11" spans="1:17" ht="21.75" customHeight="1" x14ac:dyDescent="0.2">
      <c r="A11" s="6" t="s">
        <v>50</v>
      </c>
      <c r="C11" s="42">
        <v>13600000</v>
      </c>
      <c r="D11" s="41"/>
      <c r="E11" s="42">
        <v>55009136520</v>
      </c>
      <c r="F11" s="41"/>
      <c r="G11" s="42">
        <v>59906752753</v>
      </c>
      <c r="H11" s="41"/>
      <c r="I11" s="42">
        <f t="shared" si="0"/>
        <v>-4897616233</v>
      </c>
      <c r="J11" s="41"/>
      <c r="K11" s="42">
        <v>13600000</v>
      </c>
      <c r="L11" s="41"/>
      <c r="M11" s="42">
        <v>55009136520</v>
      </c>
      <c r="N11" s="41"/>
      <c r="O11" s="42">
        <v>58306894292</v>
      </c>
      <c r="P11" s="41"/>
      <c r="Q11" s="42">
        <f t="shared" si="1"/>
        <v>-3297757772</v>
      </c>
    </row>
    <row r="12" spans="1:17" ht="21.75" customHeight="1" x14ac:dyDescent="0.2">
      <c r="A12" s="6" t="s">
        <v>42</v>
      </c>
      <c r="C12" s="42">
        <v>4800000</v>
      </c>
      <c r="D12" s="41"/>
      <c r="E12" s="42">
        <v>20135476800</v>
      </c>
      <c r="F12" s="41"/>
      <c r="G12" s="42">
        <v>21350575721</v>
      </c>
      <c r="H12" s="41"/>
      <c r="I12" s="42">
        <f t="shared" si="0"/>
        <v>-1215098921</v>
      </c>
      <c r="J12" s="41"/>
      <c r="K12" s="42">
        <v>4800000</v>
      </c>
      <c r="L12" s="41"/>
      <c r="M12" s="42">
        <v>20135476800</v>
      </c>
      <c r="N12" s="41"/>
      <c r="O12" s="42">
        <v>21115292807</v>
      </c>
      <c r="P12" s="41"/>
      <c r="Q12" s="42">
        <f t="shared" si="1"/>
        <v>-979816007</v>
      </c>
    </row>
    <row r="13" spans="1:17" ht="21.75" customHeight="1" x14ac:dyDescent="0.2">
      <c r="A13" s="6" t="s">
        <v>62</v>
      </c>
      <c r="C13" s="42">
        <v>1800000</v>
      </c>
      <c r="D13" s="41"/>
      <c r="E13" s="42">
        <v>7033698990</v>
      </c>
      <c r="F13" s="41"/>
      <c r="G13" s="42">
        <v>5928277990</v>
      </c>
      <c r="H13" s="41"/>
      <c r="I13" s="42">
        <f t="shared" si="0"/>
        <v>1105421000</v>
      </c>
      <c r="J13" s="41"/>
      <c r="K13" s="42">
        <v>1800000</v>
      </c>
      <c r="L13" s="41"/>
      <c r="M13" s="42">
        <v>7033698990</v>
      </c>
      <c r="N13" s="41"/>
      <c r="O13" s="42">
        <v>5928277990</v>
      </c>
      <c r="P13" s="41"/>
      <c r="Q13" s="42">
        <f t="shared" si="1"/>
        <v>1105421000</v>
      </c>
    </row>
    <row r="14" spans="1:17" ht="21.75" customHeight="1" x14ac:dyDescent="0.2">
      <c r="A14" s="6" t="s">
        <v>35</v>
      </c>
      <c r="C14" s="42">
        <v>5514000</v>
      </c>
      <c r="D14" s="41"/>
      <c r="E14" s="42">
        <v>26528967828</v>
      </c>
      <c r="F14" s="41"/>
      <c r="G14" s="42">
        <v>26035660575</v>
      </c>
      <c r="H14" s="41"/>
      <c r="I14" s="42">
        <f t="shared" si="0"/>
        <v>493307253</v>
      </c>
      <c r="J14" s="41"/>
      <c r="K14" s="42">
        <v>5514000</v>
      </c>
      <c r="L14" s="41"/>
      <c r="M14" s="42">
        <v>26528967828</v>
      </c>
      <c r="N14" s="41"/>
      <c r="O14" s="42">
        <v>30201366263</v>
      </c>
      <c r="P14" s="41"/>
      <c r="Q14" s="42">
        <f t="shared" si="1"/>
        <v>-3672398435</v>
      </c>
    </row>
    <row r="15" spans="1:17" ht="21.75" customHeight="1" x14ac:dyDescent="0.2">
      <c r="A15" s="6" t="s">
        <v>53</v>
      </c>
      <c r="C15" s="42">
        <v>5000</v>
      </c>
      <c r="D15" s="41"/>
      <c r="E15" s="42">
        <v>41302777.5</v>
      </c>
      <c r="F15" s="41"/>
      <c r="G15" s="42">
        <v>41103967</v>
      </c>
      <c r="H15" s="41"/>
      <c r="I15" s="42">
        <f t="shared" si="0"/>
        <v>198810.5</v>
      </c>
      <c r="J15" s="41"/>
      <c r="K15" s="42">
        <v>5000</v>
      </c>
      <c r="L15" s="41"/>
      <c r="M15" s="42">
        <v>41302777</v>
      </c>
      <c r="N15" s="41"/>
      <c r="O15" s="42">
        <v>34051075</v>
      </c>
      <c r="P15" s="41"/>
      <c r="Q15" s="42">
        <f t="shared" si="1"/>
        <v>7251702</v>
      </c>
    </row>
    <row r="16" spans="1:17" ht="21.75" customHeight="1" x14ac:dyDescent="0.2">
      <c r="A16" s="6" t="s">
        <v>41</v>
      </c>
      <c r="C16" s="42">
        <v>327775062</v>
      </c>
      <c r="D16" s="41"/>
      <c r="E16" s="42">
        <v>421943116493.52399</v>
      </c>
      <c r="F16" s="41"/>
      <c r="G16" s="42">
        <v>447152942312</v>
      </c>
      <c r="H16" s="41"/>
      <c r="I16" s="42">
        <f t="shared" si="0"/>
        <v>-25209825818.476013</v>
      </c>
      <c r="J16" s="41"/>
      <c r="K16" s="42">
        <v>327775062</v>
      </c>
      <c r="L16" s="41"/>
      <c r="M16" s="42">
        <v>421943116493</v>
      </c>
      <c r="N16" s="41"/>
      <c r="O16" s="42">
        <v>347371422078</v>
      </c>
      <c r="P16" s="41"/>
      <c r="Q16" s="42">
        <f t="shared" si="1"/>
        <v>74571694415</v>
      </c>
    </row>
    <row r="17" spans="1:17" ht="21.75" customHeight="1" x14ac:dyDescent="0.2">
      <c r="A17" s="6" t="s">
        <v>312</v>
      </c>
      <c r="C17" s="42">
        <v>30908</v>
      </c>
      <c r="D17" s="41"/>
      <c r="E17" s="47">
        <v>274015602044.12201</v>
      </c>
      <c r="F17" s="41"/>
      <c r="G17" s="42">
        <v>215646192587</v>
      </c>
      <c r="H17" s="41"/>
      <c r="I17" s="42">
        <f t="shared" si="0"/>
        <v>58369409457.122009</v>
      </c>
      <c r="J17" s="41"/>
      <c r="K17" s="42">
        <v>30908</v>
      </c>
      <c r="L17" s="41"/>
      <c r="M17" s="42">
        <v>274015602044</v>
      </c>
      <c r="N17" s="41"/>
      <c r="O17" s="42">
        <v>165236785650</v>
      </c>
      <c r="P17" s="41"/>
      <c r="Q17" s="42">
        <f t="shared" si="1"/>
        <v>108778816394</v>
      </c>
    </row>
    <row r="18" spans="1:17" ht="21.75" customHeight="1" x14ac:dyDescent="0.2">
      <c r="A18" s="6" t="s">
        <v>30</v>
      </c>
      <c r="C18" s="42">
        <v>262260</v>
      </c>
      <c r="D18" s="41"/>
      <c r="E18" s="42">
        <v>344644809.06599998</v>
      </c>
      <c r="F18" s="41"/>
      <c r="G18" s="42">
        <v>407994800</v>
      </c>
      <c r="H18" s="41"/>
      <c r="I18" s="42">
        <f t="shared" si="0"/>
        <v>-63349990.934000015</v>
      </c>
      <c r="J18" s="41"/>
      <c r="K18" s="42">
        <v>262260</v>
      </c>
      <c r="L18" s="41"/>
      <c r="M18" s="42">
        <v>344644809</v>
      </c>
      <c r="N18" s="41"/>
      <c r="O18" s="42">
        <v>525583288</v>
      </c>
      <c r="P18" s="41"/>
      <c r="Q18" s="42">
        <f t="shared" si="1"/>
        <v>-180938479</v>
      </c>
    </row>
    <row r="19" spans="1:17" ht="21.75" customHeight="1" x14ac:dyDescent="0.2">
      <c r="A19" s="6" t="s">
        <v>34</v>
      </c>
      <c r="C19" s="42">
        <v>111605000</v>
      </c>
      <c r="D19" s="41"/>
      <c r="E19" s="42">
        <v>338148016362</v>
      </c>
      <c r="F19" s="41"/>
      <c r="G19" s="42">
        <v>366937086667</v>
      </c>
      <c r="H19" s="41"/>
      <c r="I19" s="42">
        <f t="shared" si="0"/>
        <v>-28789070305</v>
      </c>
      <c r="J19" s="41"/>
      <c r="K19" s="42">
        <v>111605000</v>
      </c>
      <c r="L19" s="41"/>
      <c r="M19" s="42">
        <v>338148016362</v>
      </c>
      <c r="N19" s="41"/>
      <c r="O19" s="42">
        <v>291392066562</v>
      </c>
      <c r="P19" s="41"/>
      <c r="Q19" s="42">
        <f t="shared" si="1"/>
        <v>46755949800</v>
      </c>
    </row>
    <row r="20" spans="1:17" ht="21.75" customHeight="1" x14ac:dyDescent="0.2">
      <c r="A20" s="6" t="s">
        <v>33</v>
      </c>
      <c r="C20" s="42">
        <v>444233499</v>
      </c>
      <c r="D20" s="41"/>
      <c r="E20" s="42">
        <v>269811679215.06</v>
      </c>
      <c r="F20" s="41"/>
      <c r="G20" s="42">
        <v>270573607256</v>
      </c>
      <c r="H20" s="41"/>
      <c r="I20" s="42">
        <f t="shared" si="0"/>
        <v>-761928040.94000244</v>
      </c>
      <c r="J20" s="41"/>
      <c r="K20" s="42">
        <v>444233499</v>
      </c>
      <c r="L20" s="41"/>
      <c r="M20" s="42">
        <v>269811679215</v>
      </c>
      <c r="N20" s="41"/>
      <c r="O20" s="42">
        <v>262816145517</v>
      </c>
      <c r="P20" s="41"/>
      <c r="Q20" s="42">
        <f t="shared" si="1"/>
        <v>6995533698</v>
      </c>
    </row>
    <row r="21" spans="1:17" ht="21.75" customHeight="1" x14ac:dyDescent="0.2">
      <c r="A21" s="6" t="s">
        <v>31</v>
      </c>
      <c r="C21" s="42">
        <v>255155205</v>
      </c>
      <c r="D21" s="41"/>
      <c r="E21" s="42">
        <v>851713151878.57898</v>
      </c>
      <c r="F21" s="41"/>
      <c r="G21" s="42">
        <v>963856938998</v>
      </c>
      <c r="H21" s="41"/>
      <c r="I21" s="42">
        <f t="shared" si="0"/>
        <v>-112143787119.42102</v>
      </c>
      <c r="J21" s="41"/>
      <c r="K21" s="42">
        <v>255155205</v>
      </c>
      <c r="L21" s="41"/>
      <c r="M21" s="42">
        <v>851713151878</v>
      </c>
      <c r="N21" s="41"/>
      <c r="O21" s="42">
        <v>789513158364</v>
      </c>
      <c r="P21" s="41"/>
      <c r="Q21" s="42">
        <f t="shared" si="1"/>
        <v>62199993514</v>
      </c>
    </row>
    <row r="22" spans="1:17" ht="21.75" customHeight="1" x14ac:dyDescent="0.2">
      <c r="A22" s="6" t="s">
        <v>44</v>
      </c>
      <c r="C22" s="42">
        <v>2200000</v>
      </c>
      <c r="D22" s="41"/>
      <c r="E22" s="42">
        <v>16423694100</v>
      </c>
      <c r="F22" s="41"/>
      <c r="G22" s="42">
        <v>18129483900</v>
      </c>
      <c r="H22" s="41"/>
      <c r="I22" s="42">
        <f t="shared" si="0"/>
        <v>-1705789800</v>
      </c>
      <c r="J22" s="41"/>
      <c r="K22" s="42">
        <v>2200000</v>
      </c>
      <c r="L22" s="41"/>
      <c r="M22" s="42">
        <v>16423694100</v>
      </c>
      <c r="N22" s="41"/>
      <c r="O22" s="42">
        <v>14973388115</v>
      </c>
      <c r="P22" s="41"/>
      <c r="Q22" s="42">
        <f t="shared" si="1"/>
        <v>1450305985</v>
      </c>
    </row>
    <row r="23" spans="1:17" ht="21.75" customHeight="1" x14ac:dyDescent="0.2">
      <c r="A23" s="6" t="s">
        <v>61</v>
      </c>
      <c r="C23" s="42">
        <v>123</v>
      </c>
      <c r="D23" s="41"/>
      <c r="E23" s="42">
        <v>1680820.2580500001</v>
      </c>
      <c r="F23" s="41"/>
      <c r="G23" s="42">
        <v>1662161</v>
      </c>
      <c r="H23" s="41"/>
      <c r="I23" s="42">
        <f t="shared" si="0"/>
        <v>18659.258050000062</v>
      </c>
      <c r="J23" s="41"/>
      <c r="K23" s="42">
        <v>123</v>
      </c>
      <c r="L23" s="41"/>
      <c r="M23" s="42">
        <v>1680820</v>
      </c>
      <c r="N23" s="41"/>
      <c r="O23" s="42">
        <v>1662161</v>
      </c>
      <c r="P23" s="41"/>
      <c r="Q23" s="42">
        <f t="shared" si="1"/>
        <v>18659</v>
      </c>
    </row>
    <row r="24" spans="1:17" ht="21.75" customHeight="1" x14ac:dyDescent="0.2">
      <c r="A24" s="6" t="s">
        <v>43</v>
      </c>
      <c r="C24" s="42">
        <v>251000</v>
      </c>
      <c r="D24" s="41"/>
      <c r="E24" s="42">
        <v>1938665893.5</v>
      </c>
      <c r="F24" s="41"/>
      <c r="G24" s="42">
        <v>2507540827</v>
      </c>
      <c r="H24" s="41"/>
      <c r="I24" s="42">
        <f t="shared" si="0"/>
        <v>-568874933.5</v>
      </c>
      <c r="J24" s="41"/>
      <c r="K24" s="42">
        <v>251000</v>
      </c>
      <c r="L24" s="41"/>
      <c r="M24" s="42">
        <v>1938665893</v>
      </c>
      <c r="N24" s="41"/>
      <c r="O24" s="42">
        <v>1784572312</v>
      </c>
      <c r="P24" s="41"/>
      <c r="Q24" s="42">
        <f t="shared" si="1"/>
        <v>154093581</v>
      </c>
    </row>
    <row r="25" spans="1:17" ht="21.75" customHeight="1" x14ac:dyDescent="0.2">
      <c r="A25" s="6" t="s">
        <v>49</v>
      </c>
      <c r="C25" s="42">
        <v>12933852</v>
      </c>
      <c r="D25" s="41"/>
      <c r="E25" s="42">
        <v>69684374046.852005</v>
      </c>
      <c r="F25" s="41"/>
      <c r="G25" s="42">
        <v>72898597942</v>
      </c>
      <c r="H25" s="41"/>
      <c r="I25" s="42">
        <f t="shared" si="0"/>
        <v>-3214223895.147995</v>
      </c>
      <c r="J25" s="41"/>
      <c r="K25" s="42">
        <v>12933852</v>
      </c>
      <c r="L25" s="41"/>
      <c r="M25" s="42">
        <v>69684374046</v>
      </c>
      <c r="N25" s="41"/>
      <c r="O25" s="42">
        <v>73034953715</v>
      </c>
      <c r="P25" s="41"/>
      <c r="Q25" s="42">
        <f t="shared" si="1"/>
        <v>-3350579669</v>
      </c>
    </row>
    <row r="26" spans="1:17" ht="21.75" customHeight="1" x14ac:dyDescent="0.2">
      <c r="A26" s="6" t="s">
        <v>60</v>
      </c>
      <c r="C26" s="42">
        <v>490000</v>
      </c>
      <c r="D26" s="41"/>
      <c r="E26" s="42">
        <v>4505531625</v>
      </c>
      <c r="F26" s="41"/>
      <c r="G26" s="42">
        <v>3686314128</v>
      </c>
      <c r="H26" s="41"/>
      <c r="I26" s="42">
        <f t="shared" si="0"/>
        <v>819217497</v>
      </c>
      <c r="J26" s="41"/>
      <c r="K26" s="42">
        <v>490000</v>
      </c>
      <c r="L26" s="41"/>
      <c r="M26" s="42">
        <v>4505531625</v>
      </c>
      <c r="N26" s="41"/>
      <c r="O26" s="42">
        <v>3686314128</v>
      </c>
      <c r="P26" s="41"/>
      <c r="Q26" s="42">
        <f t="shared" si="1"/>
        <v>819217497</v>
      </c>
    </row>
    <row r="27" spans="1:17" ht="21.75" customHeight="1" x14ac:dyDescent="0.2">
      <c r="A27" s="6" t="s">
        <v>57</v>
      </c>
      <c r="C27" s="42">
        <v>386</v>
      </c>
      <c r="D27" s="41"/>
      <c r="E27" s="42">
        <v>1062090.7344</v>
      </c>
      <c r="F27" s="41"/>
      <c r="G27" s="42">
        <v>1065552</v>
      </c>
      <c r="H27" s="41"/>
      <c r="I27" s="42">
        <f t="shared" si="0"/>
        <v>-3461.2656000000425</v>
      </c>
      <c r="J27" s="41"/>
      <c r="K27" s="42">
        <v>386</v>
      </c>
      <c r="L27" s="41"/>
      <c r="M27" s="42">
        <v>1062090</v>
      </c>
      <c r="N27" s="41"/>
      <c r="O27" s="42">
        <v>1065552</v>
      </c>
      <c r="P27" s="41"/>
      <c r="Q27" s="42">
        <f t="shared" si="1"/>
        <v>-3462</v>
      </c>
    </row>
    <row r="28" spans="1:17" ht="21.75" customHeight="1" x14ac:dyDescent="0.2">
      <c r="A28" s="6" t="s">
        <v>45</v>
      </c>
      <c r="C28" s="42">
        <v>76</v>
      </c>
      <c r="D28" s="41"/>
      <c r="E28" s="42">
        <v>1279024.254</v>
      </c>
      <c r="F28" s="41"/>
      <c r="G28" s="42">
        <v>876354</v>
      </c>
      <c r="H28" s="41"/>
      <c r="I28" s="42">
        <f t="shared" si="0"/>
        <v>402670.25399999996</v>
      </c>
      <c r="J28" s="41"/>
      <c r="K28" s="42">
        <v>76</v>
      </c>
      <c r="L28" s="41"/>
      <c r="M28" s="42">
        <v>1279024</v>
      </c>
      <c r="N28" s="41"/>
      <c r="O28" s="42">
        <v>809388</v>
      </c>
      <c r="P28" s="41"/>
      <c r="Q28" s="42">
        <f t="shared" si="1"/>
        <v>469636</v>
      </c>
    </row>
    <row r="29" spans="1:17" ht="21.75" customHeight="1" x14ac:dyDescent="0.2">
      <c r="A29" s="6" t="s">
        <v>19</v>
      </c>
      <c r="C29" s="42">
        <v>796200</v>
      </c>
      <c r="D29" s="41"/>
      <c r="E29" s="42">
        <v>5009958321.3000002</v>
      </c>
      <c r="F29" s="41"/>
      <c r="G29" s="42">
        <v>5239482478</v>
      </c>
      <c r="H29" s="41"/>
      <c r="I29" s="42">
        <f t="shared" si="0"/>
        <v>-229524156.69999981</v>
      </c>
      <c r="J29" s="41"/>
      <c r="K29" s="42">
        <v>796200</v>
      </c>
      <c r="L29" s="41"/>
      <c r="M29" s="42">
        <v>5009958321</v>
      </c>
      <c r="N29" s="41"/>
      <c r="O29" s="42">
        <v>6220387026</v>
      </c>
      <c r="P29" s="41"/>
      <c r="Q29" s="42">
        <f t="shared" si="1"/>
        <v>-1210428705</v>
      </c>
    </row>
    <row r="30" spans="1:17" ht="21.75" customHeight="1" x14ac:dyDescent="0.2">
      <c r="A30" s="6" t="s">
        <v>55</v>
      </c>
      <c r="C30" s="42">
        <v>226250</v>
      </c>
      <c r="D30" s="41"/>
      <c r="E30" s="42">
        <v>3337572577.5</v>
      </c>
      <c r="F30" s="41"/>
      <c r="G30" s="42">
        <v>4295662818</v>
      </c>
      <c r="H30" s="41"/>
      <c r="I30" s="42">
        <f t="shared" si="0"/>
        <v>-958090240.5</v>
      </c>
      <c r="J30" s="41"/>
      <c r="K30" s="42">
        <v>226250</v>
      </c>
      <c r="L30" s="41"/>
      <c r="M30" s="42">
        <v>3337572577</v>
      </c>
      <c r="N30" s="41"/>
      <c r="O30" s="42">
        <v>1914001328</v>
      </c>
      <c r="P30" s="41"/>
      <c r="Q30" s="42">
        <f t="shared" si="1"/>
        <v>1423571249</v>
      </c>
    </row>
    <row r="31" spans="1:17" ht="21.75" customHeight="1" x14ac:dyDescent="0.2">
      <c r="A31" s="6" t="s">
        <v>36</v>
      </c>
      <c r="C31" s="42">
        <v>285750</v>
      </c>
      <c r="D31" s="41"/>
      <c r="E31" s="42">
        <v>14841601396.875</v>
      </c>
      <c r="F31" s="41"/>
      <c r="G31" s="42">
        <v>14654064018</v>
      </c>
      <c r="H31" s="41"/>
      <c r="I31" s="42">
        <f t="shared" si="0"/>
        <v>187537378.875</v>
      </c>
      <c r="J31" s="41"/>
      <c r="K31" s="42">
        <v>285750</v>
      </c>
      <c r="L31" s="41"/>
      <c r="M31" s="42">
        <v>14841601396</v>
      </c>
      <c r="N31" s="41"/>
      <c r="O31" s="42">
        <v>12302260813</v>
      </c>
      <c r="P31" s="41"/>
      <c r="Q31" s="42">
        <f t="shared" si="1"/>
        <v>2539340583</v>
      </c>
    </row>
    <row r="32" spans="1:17" ht="21.75" customHeight="1" x14ac:dyDescent="0.2">
      <c r="A32" s="6" t="s">
        <v>32</v>
      </c>
      <c r="C32" s="42">
        <v>40080000</v>
      </c>
      <c r="D32" s="41"/>
      <c r="E32" s="42">
        <v>67929798420</v>
      </c>
      <c r="F32" s="41"/>
      <c r="G32" s="42">
        <v>72431890632</v>
      </c>
      <c r="H32" s="41"/>
      <c r="I32" s="42">
        <f t="shared" si="0"/>
        <v>-4502092212</v>
      </c>
      <c r="J32" s="41"/>
      <c r="K32" s="42">
        <v>40080000</v>
      </c>
      <c r="L32" s="41"/>
      <c r="M32" s="42">
        <v>67929798420</v>
      </c>
      <c r="N32" s="41"/>
      <c r="O32" s="42">
        <v>59959938762</v>
      </c>
      <c r="P32" s="41"/>
      <c r="Q32" s="42">
        <f t="shared" si="1"/>
        <v>7969859658</v>
      </c>
    </row>
    <row r="33" spans="1:18" ht="21.75" customHeight="1" x14ac:dyDescent="0.2">
      <c r="A33" s="6" t="s">
        <v>56</v>
      </c>
      <c r="C33" s="42">
        <v>151000</v>
      </c>
      <c r="D33" s="41"/>
      <c r="E33" s="42">
        <v>2365600428</v>
      </c>
      <c r="F33" s="41"/>
      <c r="G33" s="42">
        <v>2616270016</v>
      </c>
      <c r="H33" s="41"/>
      <c r="I33" s="42">
        <f t="shared" si="0"/>
        <v>-250669588</v>
      </c>
      <c r="J33" s="41"/>
      <c r="K33" s="42">
        <v>151000</v>
      </c>
      <c r="L33" s="41"/>
      <c r="M33" s="42">
        <v>2365600428</v>
      </c>
      <c r="N33" s="41"/>
      <c r="O33" s="42">
        <v>1882009647</v>
      </c>
      <c r="P33" s="41"/>
      <c r="Q33" s="42">
        <f t="shared" si="1"/>
        <v>483590781</v>
      </c>
    </row>
    <row r="34" spans="1:18" ht="21.75" customHeight="1" x14ac:dyDescent="0.2">
      <c r="A34" s="6" t="s">
        <v>52</v>
      </c>
      <c r="C34" s="42">
        <v>800000</v>
      </c>
      <c r="D34" s="41"/>
      <c r="E34" s="42">
        <v>12079695600</v>
      </c>
      <c r="F34" s="41"/>
      <c r="G34" s="42">
        <v>16048262861</v>
      </c>
      <c r="H34" s="41"/>
      <c r="I34" s="42">
        <f t="shared" si="0"/>
        <v>-3968567261</v>
      </c>
      <c r="J34" s="41"/>
      <c r="K34" s="42">
        <v>800000</v>
      </c>
      <c r="L34" s="41"/>
      <c r="M34" s="42">
        <v>12079695600</v>
      </c>
      <c r="N34" s="41"/>
      <c r="O34" s="42">
        <v>11530660341</v>
      </c>
      <c r="P34" s="41"/>
      <c r="Q34" s="42">
        <f t="shared" si="1"/>
        <v>549035259</v>
      </c>
    </row>
    <row r="35" spans="1:18" ht="21.75" customHeight="1" x14ac:dyDescent="0.2">
      <c r="A35" s="6" t="s">
        <v>40</v>
      </c>
      <c r="C35" s="42">
        <v>49910520</v>
      </c>
      <c r="D35" s="41"/>
      <c r="E35" s="42">
        <v>134700794782.28999</v>
      </c>
      <c r="F35" s="41"/>
      <c r="G35" s="42">
        <v>156940922339</v>
      </c>
      <c r="H35" s="41"/>
      <c r="I35" s="42">
        <f t="shared" si="0"/>
        <v>-22240127556.710007</v>
      </c>
      <c r="J35" s="41"/>
      <c r="K35" s="42">
        <v>49910520</v>
      </c>
      <c r="L35" s="41"/>
      <c r="M35" s="42">
        <v>134700794782</v>
      </c>
      <c r="N35" s="41"/>
      <c r="O35" s="42">
        <v>117604039964</v>
      </c>
      <c r="P35" s="41"/>
      <c r="Q35" s="42">
        <f t="shared" si="1"/>
        <v>17096754818</v>
      </c>
    </row>
    <row r="36" spans="1:18" ht="21.75" customHeight="1" x14ac:dyDescent="0.2">
      <c r="A36" s="6" t="s">
        <v>59</v>
      </c>
      <c r="C36" s="42">
        <v>3500000</v>
      </c>
      <c r="D36" s="41"/>
      <c r="E36" s="42">
        <v>9543377025</v>
      </c>
      <c r="F36" s="41"/>
      <c r="G36" s="42">
        <v>7822596474</v>
      </c>
      <c r="H36" s="41"/>
      <c r="I36" s="42">
        <f t="shared" si="0"/>
        <v>1720780551</v>
      </c>
      <c r="J36" s="41"/>
      <c r="K36" s="42">
        <v>3500000</v>
      </c>
      <c r="L36" s="41"/>
      <c r="M36" s="42">
        <v>9543377025</v>
      </c>
      <c r="N36" s="41"/>
      <c r="O36" s="42">
        <v>7822596474</v>
      </c>
      <c r="P36" s="41"/>
      <c r="Q36" s="42">
        <f t="shared" si="1"/>
        <v>1720780551</v>
      </c>
    </row>
    <row r="37" spans="1:18" ht="21.75" customHeight="1" x14ac:dyDescent="0.2">
      <c r="A37" s="6" t="s">
        <v>247</v>
      </c>
      <c r="C37" s="42">
        <v>371000</v>
      </c>
      <c r="D37" s="41"/>
      <c r="E37" s="42">
        <v>370932756250</v>
      </c>
      <c r="F37" s="41"/>
      <c r="G37" s="42">
        <v>357545051211</v>
      </c>
      <c r="H37" s="41"/>
      <c r="I37" s="42">
        <f t="shared" si="0"/>
        <v>13387705039</v>
      </c>
      <c r="J37" s="41"/>
      <c r="K37" s="42">
        <v>371000</v>
      </c>
      <c r="L37" s="41"/>
      <c r="M37" s="42">
        <v>370932756250</v>
      </c>
      <c r="N37" s="41"/>
      <c r="O37" s="42">
        <v>371067243750</v>
      </c>
      <c r="P37" s="41"/>
      <c r="Q37" s="42">
        <f t="shared" si="1"/>
        <v>-134487500</v>
      </c>
    </row>
    <row r="38" spans="1:18" ht="21.75" customHeight="1" x14ac:dyDescent="0.2">
      <c r="A38" s="6" t="s">
        <v>251</v>
      </c>
      <c r="C38" s="42">
        <v>360000</v>
      </c>
      <c r="D38" s="41"/>
      <c r="E38" s="42">
        <v>331743580576</v>
      </c>
      <c r="F38" s="41"/>
      <c r="G38" s="42">
        <v>345936887572</v>
      </c>
      <c r="H38" s="41"/>
      <c r="I38" s="42">
        <f t="shared" si="0"/>
        <v>-14193306996</v>
      </c>
      <c r="J38" s="41"/>
      <c r="K38" s="42">
        <v>360000</v>
      </c>
      <c r="L38" s="41"/>
      <c r="M38" s="42">
        <v>331743580575</v>
      </c>
      <c r="N38" s="41"/>
      <c r="O38" s="42">
        <v>360061576531</v>
      </c>
      <c r="P38" s="41"/>
      <c r="Q38" s="42">
        <f t="shared" si="1"/>
        <v>-28317995956</v>
      </c>
    </row>
    <row r="39" spans="1:18" ht="21.75" customHeight="1" x14ac:dyDescent="0.2">
      <c r="A39" s="6" t="s">
        <v>403</v>
      </c>
      <c r="C39" s="42">
        <v>23000000</v>
      </c>
      <c r="D39" s="41"/>
      <c r="E39" s="42">
        <v>10232364487</v>
      </c>
      <c r="F39" s="41"/>
      <c r="G39" s="42">
        <v>12653986974</v>
      </c>
      <c r="H39" s="41"/>
      <c r="I39" s="42">
        <v>-2421622487</v>
      </c>
      <c r="J39" s="41"/>
      <c r="K39" s="42">
        <v>23000000</v>
      </c>
      <c r="L39" s="41"/>
      <c r="M39" s="42">
        <v>10232364487</v>
      </c>
      <c r="N39" s="41"/>
      <c r="O39" s="42">
        <v>12653986974</v>
      </c>
      <c r="P39" s="41"/>
      <c r="Q39" s="42">
        <v>-2421622487</v>
      </c>
      <c r="R39" s="45"/>
    </row>
    <row r="40" spans="1:18" ht="21.75" customHeight="1" x14ac:dyDescent="0.2">
      <c r="A40" s="6" t="s">
        <v>404</v>
      </c>
      <c r="C40" s="42">
        <v>608000</v>
      </c>
      <c r="D40" s="41"/>
      <c r="E40" s="42">
        <v>9117651</v>
      </c>
      <c r="F40" s="41"/>
      <c r="G40" s="42">
        <v>-307388897</v>
      </c>
      <c r="H40" s="41"/>
      <c r="I40" s="42">
        <v>316506548</v>
      </c>
      <c r="J40" s="41"/>
      <c r="K40" s="42">
        <v>608000</v>
      </c>
      <c r="L40" s="41"/>
      <c r="M40" s="42">
        <v>9117651</v>
      </c>
      <c r="N40" s="41"/>
      <c r="O40" s="42">
        <v>-294333697</v>
      </c>
      <c r="P40" s="41"/>
      <c r="Q40" s="42">
        <v>303451348</v>
      </c>
      <c r="R40" s="45"/>
    </row>
    <row r="41" spans="1:18" ht="21.75" customHeight="1" x14ac:dyDescent="0.2">
      <c r="A41" s="6" t="s">
        <v>405</v>
      </c>
      <c r="C41" s="42">
        <v>20939000</v>
      </c>
      <c r="D41" s="41"/>
      <c r="E41" s="42">
        <v>3286576488</v>
      </c>
      <c r="F41" s="41"/>
      <c r="G41" s="42">
        <v>3406900976</v>
      </c>
      <c r="H41" s="41"/>
      <c r="I41" s="42">
        <v>-120324488</v>
      </c>
      <c r="J41" s="41"/>
      <c r="K41" s="42">
        <v>20939000</v>
      </c>
      <c r="L41" s="41"/>
      <c r="M41" s="42">
        <v>3286576488</v>
      </c>
      <c r="N41" s="41"/>
      <c r="O41" s="42">
        <v>3406900976</v>
      </c>
      <c r="P41" s="41"/>
      <c r="Q41" s="42">
        <v>-120324488</v>
      </c>
    </row>
    <row r="42" spans="1:18" ht="21.75" customHeight="1" x14ac:dyDescent="0.2">
      <c r="A42" s="6" t="s">
        <v>398</v>
      </c>
      <c r="C42" s="42">
        <v>4804000</v>
      </c>
      <c r="D42" s="41"/>
      <c r="E42" s="42">
        <v>720414445</v>
      </c>
      <c r="F42" s="41"/>
      <c r="G42" s="42">
        <v>496019812</v>
      </c>
      <c r="H42" s="41"/>
      <c r="I42" s="42">
        <v>224394633</v>
      </c>
      <c r="J42" s="41"/>
      <c r="K42" s="42">
        <v>4804000</v>
      </c>
      <c r="L42" s="41"/>
      <c r="M42" s="42">
        <v>720414445</v>
      </c>
      <c r="N42" s="41"/>
      <c r="O42" s="42">
        <v>496019812</v>
      </c>
      <c r="P42" s="41"/>
      <c r="Q42" s="42">
        <v>224394633</v>
      </c>
    </row>
    <row r="43" spans="1:18" ht="21.75" customHeight="1" x14ac:dyDescent="0.2">
      <c r="A43" s="6" t="s">
        <v>406</v>
      </c>
      <c r="C43" s="42">
        <v>3600000</v>
      </c>
      <c r="D43" s="41"/>
      <c r="E43" s="42">
        <v>248336037</v>
      </c>
      <c r="F43" s="41"/>
      <c r="G43" s="42">
        <v>-205147161</v>
      </c>
      <c r="H43" s="41"/>
      <c r="I43" s="42">
        <v>453483198</v>
      </c>
      <c r="J43" s="41"/>
      <c r="K43" s="42">
        <v>3600000</v>
      </c>
      <c r="L43" s="41"/>
      <c r="M43" s="42">
        <v>248336037</v>
      </c>
      <c r="N43" s="41"/>
      <c r="O43" s="42">
        <v>-250327926</v>
      </c>
      <c r="P43" s="41"/>
      <c r="Q43" s="42">
        <v>498663963</v>
      </c>
    </row>
    <row r="44" spans="1:18" ht="21.75" customHeight="1" x14ac:dyDescent="0.2">
      <c r="A44" s="6" t="s">
        <v>407</v>
      </c>
      <c r="C44" s="42">
        <v>2350000</v>
      </c>
      <c r="D44" s="41"/>
      <c r="E44" s="42">
        <v>570902954</v>
      </c>
      <c r="F44" s="41"/>
      <c r="G44" s="42">
        <v>592305908</v>
      </c>
      <c r="H44" s="41"/>
      <c r="I44" s="42">
        <v>-21402954</v>
      </c>
      <c r="J44" s="41"/>
      <c r="K44" s="42">
        <v>2350000</v>
      </c>
      <c r="L44" s="41"/>
      <c r="M44" s="42">
        <v>570902954</v>
      </c>
      <c r="N44" s="41"/>
      <c r="O44" s="42">
        <v>592305908</v>
      </c>
      <c r="P44" s="41"/>
      <c r="Q44" s="42">
        <v>-21402954</v>
      </c>
    </row>
    <row r="45" spans="1:18" ht="21.75" customHeight="1" x14ac:dyDescent="0.2">
      <c r="A45" s="6" t="s">
        <v>408</v>
      </c>
      <c r="C45" s="42">
        <v>170000</v>
      </c>
      <c r="D45" s="41"/>
      <c r="E45" s="42">
        <v>112341064</v>
      </c>
      <c r="F45" s="41"/>
      <c r="G45" s="42">
        <v>57785116</v>
      </c>
      <c r="H45" s="41"/>
      <c r="I45" s="42">
        <v>54555948</v>
      </c>
      <c r="J45" s="41"/>
      <c r="K45" s="42">
        <v>170000</v>
      </c>
      <c r="L45" s="41"/>
      <c r="M45" s="42">
        <v>112341064</v>
      </c>
      <c r="N45" s="41"/>
      <c r="O45" s="42">
        <v>90434128</v>
      </c>
      <c r="P45" s="41"/>
      <c r="Q45" s="42">
        <v>21906936</v>
      </c>
    </row>
    <row r="46" spans="1:18" ht="21.75" customHeight="1" x14ac:dyDescent="0.2">
      <c r="A46" s="6" t="s">
        <v>409</v>
      </c>
      <c r="C46" s="42">
        <v>1350000</v>
      </c>
      <c r="D46" s="41"/>
      <c r="E46" s="42">
        <v>91776361</v>
      </c>
      <c r="F46" s="41"/>
      <c r="G46" s="42">
        <v>-195699595</v>
      </c>
      <c r="H46" s="41"/>
      <c r="I46" s="42">
        <v>287475956</v>
      </c>
      <c r="J46" s="41"/>
      <c r="K46" s="42">
        <v>1350000</v>
      </c>
      <c r="L46" s="41"/>
      <c r="M46" s="42">
        <v>91776361</v>
      </c>
      <c r="N46" s="41"/>
      <c r="O46" s="42">
        <v>-389847277</v>
      </c>
      <c r="P46" s="41"/>
      <c r="Q46" s="42">
        <v>481623638</v>
      </c>
    </row>
    <row r="47" spans="1:18" ht="21.75" customHeight="1" x14ac:dyDescent="0.2">
      <c r="A47" s="6" t="s">
        <v>410</v>
      </c>
      <c r="C47" s="42">
        <v>4000000</v>
      </c>
      <c r="D47" s="41"/>
      <c r="E47" s="42">
        <v>3998970</v>
      </c>
      <c r="F47" s="41"/>
      <c r="G47" s="42">
        <v>-239938200</v>
      </c>
      <c r="H47" s="41"/>
      <c r="I47" s="42">
        <v>243937170</v>
      </c>
      <c r="J47" s="41"/>
      <c r="K47" s="42">
        <v>4000000</v>
      </c>
      <c r="L47" s="41"/>
      <c r="M47" s="42">
        <v>3998970</v>
      </c>
      <c r="N47" s="41"/>
      <c r="O47" s="42">
        <v>-370002060</v>
      </c>
      <c r="P47" s="41"/>
      <c r="Q47" s="42">
        <v>374001030</v>
      </c>
    </row>
    <row r="48" spans="1:18" ht="21.75" customHeight="1" x14ac:dyDescent="0.2">
      <c r="A48" s="6" t="s">
        <v>411</v>
      </c>
      <c r="C48" s="42">
        <v>7000</v>
      </c>
      <c r="D48" s="41"/>
      <c r="E48" s="42">
        <v>5178666</v>
      </c>
      <c r="F48" s="41"/>
      <c r="G48" s="42">
        <v>4513837</v>
      </c>
      <c r="H48" s="41"/>
      <c r="I48" s="42">
        <v>664829</v>
      </c>
      <c r="J48" s="41"/>
      <c r="K48" s="42">
        <v>7000</v>
      </c>
      <c r="L48" s="41"/>
      <c r="M48" s="42">
        <v>5178666</v>
      </c>
      <c r="N48" s="41"/>
      <c r="O48" s="42">
        <v>7207332</v>
      </c>
      <c r="P48" s="41"/>
      <c r="Q48" s="42">
        <v>-2028666</v>
      </c>
    </row>
    <row r="49" spans="1:17" ht="21.75" customHeight="1" x14ac:dyDescent="0.2">
      <c r="A49" s="6" t="s">
        <v>412</v>
      </c>
      <c r="C49" s="42">
        <v>2000000</v>
      </c>
      <c r="D49" s="41"/>
      <c r="E49" s="42">
        <v>343911420</v>
      </c>
      <c r="F49" s="41"/>
      <c r="G49" s="42">
        <v>-511868160</v>
      </c>
      <c r="H49" s="41"/>
      <c r="I49" s="42">
        <v>855779580</v>
      </c>
      <c r="J49" s="41"/>
      <c r="K49" s="42">
        <v>2000000</v>
      </c>
      <c r="L49" s="41"/>
      <c r="M49" s="42">
        <v>343911420</v>
      </c>
      <c r="N49" s="41"/>
      <c r="O49" s="42">
        <v>-513177160</v>
      </c>
      <c r="P49" s="41"/>
      <c r="Q49" s="42">
        <v>857088580</v>
      </c>
    </row>
    <row r="50" spans="1:17" ht="21.75" customHeight="1" x14ac:dyDescent="0.2">
      <c r="A50" s="6" t="s">
        <v>400</v>
      </c>
      <c r="C50" s="42">
        <v>5602000</v>
      </c>
      <c r="D50" s="41"/>
      <c r="E50" s="42">
        <v>2833882087</v>
      </c>
      <c r="F50" s="41"/>
      <c r="G50" s="42">
        <v>1142513727</v>
      </c>
      <c r="H50" s="41"/>
      <c r="I50" s="42">
        <v>1691368360</v>
      </c>
      <c r="J50" s="41"/>
      <c r="K50" s="42">
        <v>5602000</v>
      </c>
      <c r="L50" s="41"/>
      <c r="M50" s="42">
        <v>2833882087</v>
      </c>
      <c r="N50" s="41"/>
      <c r="O50" s="42">
        <v>425391175</v>
      </c>
      <c r="P50" s="41"/>
      <c r="Q50" s="42">
        <v>2408490912</v>
      </c>
    </row>
    <row r="51" spans="1:17" ht="21.75" customHeight="1" x14ac:dyDescent="0.2">
      <c r="A51" s="6" t="s">
        <v>413</v>
      </c>
      <c r="C51" s="42">
        <v>6000000</v>
      </c>
      <c r="D51" s="41"/>
      <c r="E51" s="42">
        <v>1763545770</v>
      </c>
      <c r="F51" s="41"/>
      <c r="G51" s="42">
        <v>1870111540</v>
      </c>
      <c r="H51" s="41"/>
      <c r="I51" s="42">
        <v>-106565770</v>
      </c>
      <c r="J51" s="41"/>
      <c r="K51" s="42">
        <v>6000000</v>
      </c>
      <c r="L51" s="41"/>
      <c r="M51" s="42">
        <v>1763545770</v>
      </c>
      <c r="N51" s="41"/>
      <c r="O51" s="42">
        <v>1870111540</v>
      </c>
      <c r="P51" s="41"/>
      <c r="Q51" s="42">
        <v>-106565770</v>
      </c>
    </row>
    <row r="52" spans="1:17" ht="21.75" customHeight="1" x14ac:dyDescent="0.2">
      <c r="A52" s="6" t="s">
        <v>414</v>
      </c>
      <c r="C52" s="42">
        <v>14000000</v>
      </c>
      <c r="D52" s="41"/>
      <c r="E52" s="42">
        <v>1441628685</v>
      </c>
      <c r="F52" s="41"/>
      <c r="G52" s="42">
        <v>1590257370</v>
      </c>
      <c r="H52" s="41"/>
      <c r="I52" s="42">
        <v>-148628685</v>
      </c>
      <c r="J52" s="41"/>
      <c r="K52" s="42">
        <v>14000000</v>
      </c>
      <c r="L52" s="41"/>
      <c r="M52" s="42">
        <v>1441628685</v>
      </c>
      <c r="N52" s="41"/>
      <c r="O52" s="42">
        <v>1590257370</v>
      </c>
      <c r="P52" s="41"/>
      <c r="Q52" s="42">
        <v>-148628685</v>
      </c>
    </row>
    <row r="53" spans="1:17" ht="21.75" customHeight="1" x14ac:dyDescent="0.2">
      <c r="A53" s="6" t="s">
        <v>395</v>
      </c>
      <c r="C53" s="42">
        <v>1341000</v>
      </c>
      <c r="D53" s="41"/>
      <c r="E53" s="42">
        <v>64351425</v>
      </c>
      <c r="F53" s="41"/>
      <c r="G53" s="42">
        <v>-229242916</v>
      </c>
      <c r="H53" s="41"/>
      <c r="I53" s="42">
        <v>293594341</v>
      </c>
      <c r="J53" s="41"/>
      <c r="K53" s="42">
        <v>1341000</v>
      </c>
      <c r="L53" s="41"/>
      <c r="M53" s="42">
        <v>64351425</v>
      </c>
      <c r="N53" s="41"/>
      <c r="O53" s="42">
        <v>-126202315</v>
      </c>
      <c r="P53" s="41"/>
      <c r="Q53" s="42">
        <v>190553740</v>
      </c>
    </row>
    <row r="54" spans="1:17" ht="21.75" customHeight="1" x14ac:dyDescent="0.2">
      <c r="A54" s="6" t="s">
        <v>415</v>
      </c>
      <c r="C54" s="42">
        <v>1005000</v>
      </c>
      <c r="D54" s="41"/>
      <c r="E54" s="42">
        <v>1299130387</v>
      </c>
      <c r="F54" s="41"/>
      <c r="G54" s="42">
        <v>1090144215</v>
      </c>
      <c r="H54" s="41"/>
      <c r="I54" s="42">
        <v>208986172</v>
      </c>
      <c r="J54" s="41"/>
      <c r="K54" s="42">
        <v>1005000</v>
      </c>
      <c r="L54" s="41"/>
      <c r="M54" s="42">
        <v>1299130387</v>
      </c>
      <c r="N54" s="41"/>
      <c r="O54" s="42">
        <v>1090760774</v>
      </c>
      <c r="P54" s="41"/>
      <c r="Q54" s="42">
        <v>208369613</v>
      </c>
    </row>
    <row r="55" spans="1:17" ht="21.75" customHeight="1" x14ac:dyDescent="0.2">
      <c r="A55" s="6" t="s">
        <v>416</v>
      </c>
      <c r="C55" s="42">
        <v>45000</v>
      </c>
      <c r="D55" s="41"/>
      <c r="E55" s="42">
        <v>22494206</v>
      </c>
      <c r="F55" s="41"/>
      <c r="G55" s="42">
        <v>20154809</v>
      </c>
      <c r="H55" s="41"/>
      <c r="I55" s="42">
        <v>2339397</v>
      </c>
      <c r="J55" s="41"/>
      <c r="K55" s="42">
        <v>45000</v>
      </c>
      <c r="L55" s="41"/>
      <c r="M55" s="42">
        <v>22494206</v>
      </c>
      <c r="N55" s="41"/>
      <c r="O55" s="42">
        <v>32838413</v>
      </c>
      <c r="P55" s="41"/>
      <c r="Q55" s="42">
        <v>-10344207</v>
      </c>
    </row>
    <row r="56" spans="1:17" ht="21.75" customHeight="1" x14ac:dyDescent="0.2">
      <c r="A56" s="6" t="s">
        <v>417</v>
      </c>
      <c r="C56" s="42">
        <v>103874000</v>
      </c>
      <c r="D56" s="41"/>
      <c r="E56" s="42">
        <v>9138558215</v>
      </c>
      <c r="F56" s="41"/>
      <c r="G56" s="42">
        <v>7582562430</v>
      </c>
      <c r="H56" s="41"/>
      <c r="I56" s="42">
        <v>1555995785</v>
      </c>
      <c r="J56" s="41"/>
      <c r="K56" s="42">
        <v>103874000</v>
      </c>
      <c r="L56" s="41"/>
      <c r="M56" s="42">
        <v>9138558215</v>
      </c>
      <c r="N56" s="41"/>
      <c r="O56" s="42">
        <v>7582562430</v>
      </c>
      <c r="P56" s="41"/>
      <c r="Q56" s="42">
        <v>1555995785</v>
      </c>
    </row>
    <row r="57" spans="1:17" ht="21.75" customHeight="1" x14ac:dyDescent="0.2">
      <c r="A57" s="6" t="s">
        <v>418</v>
      </c>
      <c r="C57" s="42">
        <v>3820000</v>
      </c>
      <c r="D57" s="41"/>
      <c r="E57" s="42">
        <v>190950817</v>
      </c>
      <c r="F57" s="41"/>
      <c r="G57" s="42">
        <v>111620634</v>
      </c>
      <c r="H57" s="41"/>
      <c r="I57" s="42">
        <v>79330183</v>
      </c>
      <c r="J57" s="41"/>
      <c r="K57" s="42">
        <v>3820000</v>
      </c>
      <c r="L57" s="41"/>
      <c r="M57" s="42">
        <v>190950817</v>
      </c>
      <c r="N57" s="41"/>
      <c r="O57" s="42">
        <v>111620634</v>
      </c>
      <c r="P57" s="41"/>
      <c r="Q57" s="42">
        <v>79330183</v>
      </c>
    </row>
    <row r="58" spans="1:17" ht="21.75" customHeight="1" x14ac:dyDescent="0.2">
      <c r="A58" s="6" t="s">
        <v>419</v>
      </c>
      <c r="C58" s="42">
        <v>310000</v>
      </c>
      <c r="D58" s="41"/>
      <c r="E58" s="42">
        <v>521905574</v>
      </c>
      <c r="F58" s="41"/>
      <c r="G58" s="42">
        <v>559095994</v>
      </c>
      <c r="H58" s="41"/>
      <c r="I58" s="42">
        <v>-37190420</v>
      </c>
      <c r="J58" s="41"/>
      <c r="K58" s="42">
        <v>310000</v>
      </c>
      <c r="L58" s="41"/>
      <c r="M58" s="42">
        <v>521905574</v>
      </c>
      <c r="N58" s="41"/>
      <c r="O58" s="42">
        <v>826811148</v>
      </c>
      <c r="P58" s="41"/>
      <c r="Q58" s="42">
        <v>-304905574</v>
      </c>
    </row>
    <row r="59" spans="1:17" ht="21.75" customHeight="1" x14ac:dyDescent="0.2">
      <c r="A59" s="6" t="s">
        <v>420</v>
      </c>
      <c r="C59" s="42">
        <v>10000000</v>
      </c>
      <c r="D59" s="41"/>
      <c r="E59" s="42">
        <v>99974250</v>
      </c>
      <c r="F59" s="41"/>
      <c r="G59" s="42">
        <v>-1949497875</v>
      </c>
      <c r="H59" s="41"/>
      <c r="I59" s="42">
        <v>2049472125</v>
      </c>
      <c r="J59" s="41"/>
      <c r="K59" s="42">
        <v>10000000</v>
      </c>
      <c r="L59" s="41"/>
      <c r="M59" s="42">
        <v>99974250</v>
      </c>
      <c r="N59" s="41"/>
      <c r="O59" s="42">
        <v>-2250051500</v>
      </c>
      <c r="P59" s="41"/>
      <c r="Q59" s="42">
        <v>2350025750</v>
      </c>
    </row>
    <row r="60" spans="1:17" ht="21.75" customHeight="1" x14ac:dyDescent="0.2">
      <c r="A60" s="6" t="s">
        <v>421</v>
      </c>
      <c r="C60" s="42">
        <v>7000000</v>
      </c>
      <c r="D60" s="41"/>
      <c r="E60" s="42">
        <v>2015480880</v>
      </c>
      <c r="F60" s="41"/>
      <c r="G60" s="42">
        <v>2519725760</v>
      </c>
      <c r="H60" s="41"/>
      <c r="I60" s="42">
        <v>-504244880</v>
      </c>
      <c r="J60" s="41"/>
      <c r="K60" s="42">
        <v>7000000</v>
      </c>
      <c r="L60" s="41"/>
      <c r="M60" s="42">
        <v>2015480880</v>
      </c>
      <c r="N60" s="41"/>
      <c r="O60" s="42">
        <v>2519725760</v>
      </c>
      <c r="P60" s="41"/>
      <c r="Q60" s="42">
        <v>-504244880</v>
      </c>
    </row>
    <row r="61" spans="1:17" ht="21.75" customHeight="1" x14ac:dyDescent="0.2">
      <c r="A61" s="6" t="s">
        <v>422</v>
      </c>
      <c r="C61" s="42">
        <v>1017000</v>
      </c>
      <c r="D61" s="41"/>
      <c r="E61" s="42">
        <v>285703412</v>
      </c>
      <c r="F61" s="41"/>
      <c r="G61" s="42">
        <v>-154544194</v>
      </c>
      <c r="H61" s="41"/>
      <c r="I61" s="42">
        <v>440247606</v>
      </c>
      <c r="J61" s="41"/>
      <c r="K61" s="42">
        <v>1017000</v>
      </c>
      <c r="L61" s="41"/>
      <c r="M61" s="42">
        <v>285703412</v>
      </c>
      <c r="N61" s="41"/>
      <c r="O61" s="42">
        <v>-927373175</v>
      </c>
      <c r="P61" s="41"/>
      <c r="Q61" s="42">
        <v>1213076587</v>
      </c>
    </row>
    <row r="62" spans="1:17" ht="21.75" customHeight="1" x14ac:dyDescent="0.2">
      <c r="A62" s="6" t="s">
        <v>423</v>
      </c>
      <c r="C62" s="42">
        <v>4000000</v>
      </c>
      <c r="D62" s="41"/>
      <c r="E62" s="42">
        <v>71981460</v>
      </c>
      <c r="F62" s="41"/>
      <c r="G62" s="42">
        <v>-195949530</v>
      </c>
      <c r="H62" s="41"/>
      <c r="I62" s="42">
        <v>267930990</v>
      </c>
      <c r="J62" s="41"/>
      <c r="K62" s="42">
        <v>4000000</v>
      </c>
      <c r="L62" s="41"/>
      <c r="M62" s="42">
        <v>71981460</v>
      </c>
      <c r="N62" s="41"/>
      <c r="O62" s="42">
        <v>-185623080</v>
      </c>
      <c r="P62" s="41"/>
      <c r="Q62" s="42">
        <v>257604540</v>
      </c>
    </row>
    <row r="63" spans="1:17" ht="21.75" customHeight="1" x14ac:dyDescent="0.2">
      <c r="A63" s="6" t="s">
        <v>424</v>
      </c>
      <c r="C63" s="42">
        <v>16943000</v>
      </c>
      <c r="D63" s="41"/>
      <c r="E63" s="42">
        <v>525097752</v>
      </c>
      <c r="F63" s="41"/>
      <c r="G63" s="42">
        <v>-2947322868</v>
      </c>
      <c r="H63" s="41"/>
      <c r="I63" s="42">
        <v>3472420620</v>
      </c>
      <c r="J63" s="41"/>
      <c r="K63" s="42">
        <v>16943000</v>
      </c>
      <c r="L63" s="41"/>
      <c r="M63" s="42">
        <v>525097752</v>
      </c>
      <c r="N63" s="41"/>
      <c r="O63" s="42">
        <v>-4554797495</v>
      </c>
      <c r="P63" s="41"/>
      <c r="Q63" s="42">
        <v>5079895247</v>
      </c>
    </row>
    <row r="64" spans="1:17" ht="21.75" customHeight="1" x14ac:dyDescent="0.2">
      <c r="A64" s="6" t="s">
        <v>425</v>
      </c>
      <c r="C64" s="42">
        <v>25268000</v>
      </c>
      <c r="D64" s="41"/>
      <c r="E64" s="42">
        <v>15434772522</v>
      </c>
      <c r="F64" s="41"/>
      <c r="G64" s="42">
        <v>17068753044</v>
      </c>
      <c r="H64" s="41"/>
      <c r="I64" s="42">
        <v>-1633980522</v>
      </c>
      <c r="J64" s="41"/>
      <c r="K64" s="42">
        <v>25268000</v>
      </c>
      <c r="L64" s="41"/>
      <c r="M64" s="42">
        <v>15434772522</v>
      </c>
      <c r="N64" s="41"/>
      <c r="O64" s="42">
        <v>17068753044</v>
      </c>
      <c r="P64" s="41"/>
      <c r="Q64" s="42">
        <v>-1633980522</v>
      </c>
    </row>
    <row r="65" spans="1:17" ht="21.75" customHeight="1" x14ac:dyDescent="0.2">
      <c r="A65" s="6" t="s">
        <v>426</v>
      </c>
      <c r="C65" s="42">
        <v>70000</v>
      </c>
      <c r="D65" s="41"/>
      <c r="E65" s="42">
        <v>85937865</v>
      </c>
      <c r="F65" s="41"/>
      <c r="G65" s="42">
        <v>91445731</v>
      </c>
      <c r="H65" s="41"/>
      <c r="I65" s="42">
        <v>-5507866</v>
      </c>
      <c r="J65" s="41"/>
      <c r="K65" s="42">
        <v>70000</v>
      </c>
      <c r="L65" s="41"/>
      <c r="M65" s="42">
        <v>85937865</v>
      </c>
      <c r="N65" s="41"/>
      <c r="O65" s="42">
        <v>91445731</v>
      </c>
      <c r="P65" s="41"/>
      <c r="Q65" s="42">
        <v>-5507866</v>
      </c>
    </row>
    <row r="66" spans="1:17" ht="21.75" customHeight="1" x14ac:dyDescent="0.2">
      <c r="A66" s="6" t="s">
        <v>427</v>
      </c>
      <c r="C66" s="42">
        <v>1188000</v>
      </c>
      <c r="D66" s="41"/>
      <c r="E66" s="42">
        <v>81950892</v>
      </c>
      <c r="F66" s="41"/>
      <c r="G66" s="42">
        <v>-26129270</v>
      </c>
      <c r="H66" s="41"/>
      <c r="I66" s="42">
        <v>108080162</v>
      </c>
      <c r="J66" s="41"/>
      <c r="K66" s="42">
        <v>1188000</v>
      </c>
      <c r="L66" s="41"/>
      <c r="M66" s="42">
        <v>81950892</v>
      </c>
      <c r="N66" s="41"/>
      <c r="O66" s="42">
        <v>-56342216</v>
      </c>
      <c r="P66" s="41"/>
      <c r="Q66" s="42">
        <v>138293108</v>
      </c>
    </row>
    <row r="67" spans="1:17" ht="21.75" customHeight="1" x14ac:dyDescent="0.2">
      <c r="A67" s="6" t="s">
        <v>428</v>
      </c>
      <c r="C67" s="42">
        <v>38637000</v>
      </c>
      <c r="D67" s="41"/>
      <c r="E67" s="42">
        <v>23060349430</v>
      </c>
      <c r="F67" s="41"/>
      <c r="G67" s="42">
        <v>22419566813</v>
      </c>
      <c r="H67" s="41"/>
      <c r="I67" s="42">
        <v>640782617</v>
      </c>
      <c r="J67" s="41"/>
      <c r="K67" s="42">
        <v>38637000</v>
      </c>
      <c r="L67" s="41"/>
      <c r="M67" s="42">
        <v>23060349430</v>
      </c>
      <c r="N67" s="41"/>
      <c r="O67" s="42">
        <v>22393920861</v>
      </c>
      <c r="P67" s="41"/>
      <c r="Q67" s="42">
        <v>666428569</v>
      </c>
    </row>
    <row r="68" spans="1:17" ht="21.75" customHeight="1" x14ac:dyDescent="0.2">
      <c r="A68" s="6" t="s">
        <v>429</v>
      </c>
      <c r="C68" s="42">
        <v>2000000</v>
      </c>
      <c r="D68" s="41"/>
      <c r="E68" s="42">
        <v>111971160</v>
      </c>
      <c r="F68" s="41"/>
      <c r="G68" s="42">
        <v>-55985580</v>
      </c>
      <c r="H68" s="41"/>
      <c r="I68" s="42">
        <v>167956740</v>
      </c>
      <c r="J68" s="41"/>
      <c r="K68" s="42">
        <v>2000000</v>
      </c>
      <c r="L68" s="41"/>
      <c r="M68" s="42">
        <v>111971160</v>
      </c>
      <c r="N68" s="41"/>
      <c r="O68" s="42">
        <v>-56277680</v>
      </c>
      <c r="P68" s="41"/>
      <c r="Q68" s="42">
        <v>168248840</v>
      </c>
    </row>
    <row r="69" spans="1:17" ht="21.75" customHeight="1" x14ac:dyDescent="0.2">
      <c r="A69" s="6" t="s">
        <v>430</v>
      </c>
      <c r="C69" s="42">
        <v>13000000</v>
      </c>
      <c r="D69" s="41"/>
      <c r="E69" s="42">
        <v>1182695377</v>
      </c>
      <c r="F69" s="41"/>
      <c r="G69" s="42">
        <v>1214366755</v>
      </c>
      <c r="H69" s="41"/>
      <c r="I69" s="42">
        <v>-31671378</v>
      </c>
      <c r="J69" s="41"/>
      <c r="K69" s="42">
        <v>13000000</v>
      </c>
      <c r="L69" s="41"/>
      <c r="M69" s="42">
        <v>1182695377</v>
      </c>
      <c r="N69" s="41"/>
      <c r="O69" s="42">
        <v>1214366755</v>
      </c>
      <c r="P69" s="41"/>
      <c r="Q69" s="42">
        <v>-31671378</v>
      </c>
    </row>
    <row r="70" spans="1:17" ht="21.75" customHeight="1" x14ac:dyDescent="0.2">
      <c r="A70" s="6" t="s">
        <v>394</v>
      </c>
      <c r="C70" s="42">
        <v>97341000</v>
      </c>
      <c r="D70" s="41"/>
      <c r="E70" s="42">
        <v>291947804</v>
      </c>
      <c r="F70" s="41"/>
      <c r="G70" s="42">
        <v>-5831965750</v>
      </c>
      <c r="H70" s="41"/>
      <c r="I70" s="42">
        <v>6123913554</v>
      </c>
      <c r="J70" s="41"/>
      <c r="K70" s="42">
        <v>97341000</v>
      </c>
      <c r="L70" s="41"/>
      <c r="M70" s="42">
        <v>291947804</v>
      </c>
      <c r="N70" s="41"/>
      <c r="O70" s="42">
        <v>-6117465931</v>
      </c>
      <c r="P70" s="41"/>
      <c r="Q70" s="42">
        <v>6409413735</v>
      </c>
    </row>
    <row r="71" spans="1:17" ht="21.75" customHeight="1" x14ac:dyDescent="0.2">
      <c r="A71" s="6" t="s">
        <v>431</v>
      </c>
      <c r="C71" s="42">
        <v>180000</v>
      </c>
      <c r="D71" s="41"/>
      <c r="E71" s="42">
        <v>12596755</v>
      </c>
      <c r="F71" s="41"/>
      <c r="G71" s="42">
        <v>12593511</v>
      </c>
      <c r="H71" s="41"/>
      <c r="I71" s="42">
        <v>3244</v>
      </c>
      <c r="J71" s="41"/>
      <c r="K71" s="42">
        <v>180000</v>
      </c>
      <c r="L71" s="41"/>
      <c r="M71" s="42">
        <v>12596755</v>
      </c>
      <c r="N71" s="41"/>
      <c r="O71" s="42">
        <v>12593511</v>
      </c>
      <c r="P71" s="41"/>
      <c r="Q71" s="42">
        <v>3244</v>
      </c>
    </row>
    <row r="72" spans="1:17" ht="21.75" customHeight="1" x14ac:dyDescent="0.2">
      <c r="A72" s="6" t="s">
        <v>432</v>
      </c>
      <c r="C72" s="42">
        <v>35365000</v>
      </c>
      <c r="D72" s="41"/>
      <c r="E72" s="42">
        <v>2192065397</v>
      </c>
      <c r="F72" s="41"/>
      <c r="G72" s="42">
        <v>-1804347790</v>
      </c>
      <c r="H72" s="41"/>
      <c r="I72" s="42">
        <v>3996413187</v>
      </c>
      <c r="J72" s="41"/>
      <c r="K72" s="42">
        <v>35365000</v>
      </c>
      <c r="L72" s="41"/>
      <c r="M72" s="42">
        <v>2192065397</v>
      </c>
      <c r="N72" s="41"/>
      <c r="O72" s="42">
        <v>-1632422205</v>
      </c>
      <c r="P72" s="41"/>
      <c r="Q72" s="42">
        <v>3824487602</v>
      </c>
    </row>
    <row r="73" spans="1:17" ht="21.75" customHeight="1" x14ac:dyDescent="0.2">
      <c r="A73" s="6" t="s">
        <v>433</v>
      </c>
      <c r="C73" s="42">
        <v>5501000</v>
      </c>
      <c r="D73" s="41"/>
      <c r="E73" s="42">
        <v>6456511020</v>
      </c>
      <c r="F73" s="41"/>
      <c r="G73" s="42">
        <v>4652647636</v>
      </c>
      <c r="H73" s="41"/>
      <c r="I73" s="42">
        <v>1803863384</v>
      </c>
      <c r="J73" s="41"/>
      <c r="K73" s="42">
        <v>5501000</v>
      </c>
      <c r="L73" s="41"/>
      <c r="M73" s="42">
        <v>6456511020</v>
      </c>
      <c r="N73" s="41"/>
      <c r="O73" s="42">
        <v>11812323041</v>
      </c>
      <c r="P73" s="41"/>
      <c r="Q73" s="42">
        <v>-5355812021</v>
      </c>
    </row>
    <row r="74" spans="1:17" ht="21.75" customHeight="1" x14ac:dyDescent="0.2">
      <c r="A74" s="6" t="s">
        <v>434</v>
      </c>
      <c r="C74" s="42">
        <v>115360000</v>
      </c>
      <c r="D74" s="41"/>
      <c r="E74" s="42">
        <v>1729954422</v>
      </c>
      <c r="F74" s="41"/>
      <c r="G74" s="42">
        <v>-8016782393</v>
      </c>
      <c r="H74" s="41"/>
      <c r="I74" s="42">
        <v>9746736815</v>
      </c>
      <c r="J74" s="41"/>
      <c r="K74" s="42">
        <v>115360000</v>
      </c>
      <c r="L74" s="41"/>
      <c r="M74" s="42">
        <v>1729954422</v>
      </c>
      <c r="N74" s="41"/>
      <c r="O74" s="42">
        <v>-8181817156</v>
      </c>
      <c r="P74" s="41"/>
      <c r="Q74" s="42">
        <v>9911771578</v>
      </c>
    </row>
    <row r="75" spans="1:17" ht="21.75" customHeight="1" x14ac:dyDescent="0.2">
      <c r="A75" s="6" t="s">
        <v>435</v>
      </c>
      <c r="C75" s="42">
        <v>2000000</v>
      </c>
      <c r="D75" s="41"/>
      <c r="E75" s="42">
        <v>43988670</v>
      </c>
      <c r="F75" s="41"/>
      <c r="G75" s="42">
        <v>-201947985</v>
      </c>
      <c r="H75" s="41"/>
      <c r="I75" s="42">
        <v>245936655</v>
      </c>
      <c r="J75" s="41"/>
      <c r="K75" s="42">
        <v>2000000</v>
      </c>
      <c r="L75" s="41"/>
      <c r="M75" s="42">
        <v>43988670</v>
      </c>
      <c r="N75" s="41"/>
      <c r="O75" s="42">
        <v>-82022660</v>
      </c>
      <c r="P75" s="41"/>
      <c r="Q75" s="42">
        <v>126011330</v>
      </c>
    </row>
    <row r="76" spans="1:17" ht="21.75" customHeight="1" x14ac:dyDescent="0.2">
      <c r="A76" s="6" t="s">
        <v>436</v>
      </c>
      <c r="C76" s="42">
        <v>17276000</v>
      </c>
      <c r="D76" s="41"/>
      <c r="E76" s="42">
        <v>1416267217</v>
      </c>
      <c r="F76" s="41"/>
      <c r="G76" s="42">
        <v>-529786565</v>
      </c>
      <c r="H76" s="41"/>
      <c r="I76" s="42">
        <v>1946053782</v>
      </c>
      <c r="J76" s="41"/>
      <c r="K76" s="42">
        <v>17276000</v>
      </c>
      <c r="L76" s="41"/>
      <c r="M76" s="42">
        <v>1416267217</v>
      </c>
      <c r="N76" s="41"/>
      <c r="O76" s="42">
        <v>-529786565</v>
      </c>
      <c r="P76" s="41"/>
      <c r="Q76" s="42">
        <v>1946053782</v>
      </c>
    </row>
    <row r="77" spans="1:17" ht="21.75" customHeight="1" x14ac:dyDescent="0.2">
      <c r="A77" s="6" t="s">
        <v>437</v>
      </c>
      <c r="C77" s="42">
        <v>5000000</v>
      </c>
      <c r="D77" s="41"/>
      <c r="E77" s="42">
        <v>2379387150</v>
      </c>
      <c r="F77" s="41"/>
      <c r="G77" s="42">
        <v>2661774300</v>
      </c>
      <c r="H77" s="41"/>
      <c r="I77" s="42">
        <v>-282387150</v>
      </c>
      <c r="J77" s="41"/>
      <c r="K77" s="42">
        <v>5000000</v>
      </c>
      <c r="L77" s="41"/>
      <c r="M77" s="42">
        <v>2379387150</v>
      </c>
      <c r="N77" s="41"/>
      <c r="O77" s="42">
        <v>2661774300</v>
      </c>
      <c r="P77" s="41"/>
      <c r="Q77" s="42">
        <v>-282387150</v>
      </c>
    </row>
    <row r="78" spans="1:17" ht="21.75" customHeight="1" x14ac:dyDescent="0.2">
      <c r="A78" s="6" t="s">
        <v>438</v>
      </c>
      <c r="C78" s="42">
        <v>5147000</v>
      </c>
      <c r="D78" s="41"/>
      <c r="E78" s="42">
        <v>2315553591</v>
      </c>
      <c r="F78" s="41"/>
      <c r="G78" s="42">
        <v>1363603781</v>
      </c>
      <c r="H78" s="41"/>
      <c r="I78" s="42">
        <v>951949810</v>
      </c>
      <c r="J78" s="41"/>
      <c r="K78" s="42">
        <v>5147000</v>
      </c>
      <c r="L78" s="41"/>
      <c r="M78" s="42">
        <v>2315553591</v>
      </c>
      <c r="N78" s="41"/>
      <c r="O78" s="42">
        <v>3590007183</v>
      </c>
      <c r="P78" s="41"/>
      <c r="Q78" s="42">
        <v>-1274453592</v>
      </c>
    </row>
    <row r="79" spans="1:17" ht="21.75" customHeight="1" x14ac:dyDescent="0.2">
      <c r="A79" s="6" t="s">
        <v>439</v>
      </c>
      <c r="C79" s="42">
        <v>255000</v>
      </c>
      <c r="D79" s="41"/>
      <c r="E79" s="42">
        <v>204967207</v>
      </c>
      <c r="F79" s="41"/>
      <c r="G79" s="42">
        <v>81833922</v>
      </c>
      <c r="H79" s="41"/>
      <c r="I79" s="42">
        <v>123133285</v>
      </c>
      <c r="J79" s="41"/>
      <c r="K79" s="42">
        <v>255000</v>
      </c>
      <c r="L79" s="41"/>
      <c r="M79" s="42">
        <v>204967207</v>
      </c>
      <c r="N79" s="41"/>
      <c r="O79" s="42">
        <v>-53730586</v>
      </c>
      <c r="P79" s="41"/>
      <c r="Q79" s="42">
        <v>258697793</v>
      </c>
    </row>
    <row r="80" spans="1:17" ht="21.75" customHeight="1" x14ac:dyDescent="0.2">
      <c r="A80" s="6" t="s">
        <v>440</v>
      </c>
      <c r="C80" s="42">
        <v>12192000</v>
      </c>
      <c r="D80" s="41"/>
      <c r="E80" s="42">
        <v>1194508334</v>
      </c>
      <c r="F80" s="41"/>
      <c r="G80" s="42">
        <v>-496421332</v>
      </c>
      <c r="H80" s="41"/>
      <c r="I80" s="42">
        <v>1690929666</v>
      </c>
      <c r="J80" s="41"/>
      <c r="K80" s="42">
        <v>12192000</v>
      </c>
      <c r="L80" s="41"/>
      <c r="M80" s="42">
        <v>1194508334</v>
      </c>
      <c r="N80" s="41"/>
      <c r="O80" s="42">
        <v>-496421332</v>
      </c>
      <c r="P80" s="41"/>
      <c r="Q80" s="42">
        <v>1690929666</v>
      </c>
    </row>
    <row r="81" spans="1:17" ht="21.75" customHeight="1" x14ac:dyDescent="0.2">
      <c r="A81" s="6" t="s">
        <v>441</v>
      </c>
      <c r="C81" s="42">
        <v>108550000</v>
      </c>
      <c r="D81" s="41"/>
      <c r="E81" s="42">
        <v>4774970128</v>
      </c>
      <c r="F81" s="41"/>
      <c r="G81" s="42">
        <v>4123388256</v>
      </c>
      <c r="H81" s="41"/>
      <c r="I81" s="42">
        <v>651581872</v>
      </c>
      <c r="J81" s="41"/>
      <c r="K81" s="42">
        <v>108550000</v>
      </c>
      <c r="L81" s="41"/>
      <c r="M81" s="42">
        <v>4774970128</v>
      </c>
      <c r="N81" s="41"/>
      <c r="O81" s="42">
        <v>4123388256</v>
      </c>
      <c r="P81" s="41"/>
      <c r="Q81" s="42">
        <v>651581872</v>
      </c>
    </row>
    <row r="82" spans="1:17" ht="21.75" customHeight="1" x14ac:dyDescent="0.2">
      <c r="A82" s="6" t="s">
        <v>442</v>
      </c>
      <c r="C82" s="42">
        <v>1523000</v>
      </c>
      <c r="D82" s="41"/>
      <c r="E82" s="42">
        <v>225345958</v>
      </c>
      <c r="F82" s="41"/>
      <c r="G82" s="42">
        <v>27406941</v>
      </c>
      <c r="H82" s="41"/>
      <c r="I82" s="42">
        <v>197939017</v>
      </c>
      <c r="J82" s="41"/>
      <c r="K82" s="42">
        <v>1523000</v>
      </c>
      <c r="L82" s="41"/>
      <c r="M82" s="42">
        <v>225345958</v>
      </c>
      <c r="N82" s="41"/>
      <c r="O82" s="42">
        <v>140677917</v>
      </c>
      <c r="P82" s="41"/>
      <c r="Q82" s="42">
        <v>84668041</v>
      </c>
    </row>
    <row r="83" spans="1:17" ht="21.75" customHeight="1" x14ac:dyDescent="0.2">
      <c r="A83" s="6" t="s">
        <v>443</v>
      </c>
      <c r="C83" s="42">
        <v>300000</v>
      </c>
      <c r="D83" s="41"/>
      <c r="E83" s="42">
        <v>256134028</v>
      </c>
      <c r="F83" s="41"/>
      <c r="G83" s="42">
        <v>175154886</v>
      </c>
      <c r="H83" s="41"/>
      <c r="I83" s="42">
        <v>80979142</v>
      </c>
      <c r="J83" s="41"/>
      <c r="K83" s="42">
        <v>300000</v>
      </c>
      <c r="L83" s="41"/>
      <c r="M83" s="42">
        <v>256134028</v>
      </c>
      <c r="N83" s="41"/>
      <c r="O83" s="42">
        <v>175668057</v>
      </c>
      <c r="P83" s="41"/>
      <c r="Q83" s="42">
        <v>80465971</v>
      </c>
    </row>
    <row r="84" spans="1:17" ht="21.75" customHeight="1" x14ac:dyDescent="0.2">
      <c r="A84" s="6" t="s">
        <v>444</v>
      </c>
      <c r="C84" s="42">
        <v>3907000</v>
      </c>
      <c r="D84" s="41"/>
      <c r="E84" s="42">
        <v>35153945</v>
      </c>
      <c r="F84" s="41"/>
      <c r="G84" s="42">
        <v>-111507109</v>
      </c>
      <c r="H84" s="41"/>
      <c r="I84" s="42">
        <v>146661054</v>
      </c>
      <c r="J84" s="41"/>
      <c r="K84" s="42">
        <v>3907000</v>
      </c>
      <c r="L84" s="41"/>
      <c r="M84" s="42">
        <v>35153945</v>
      </c>
      <c r="N84" s="41"/>
      <c r="O84" s="42">
        <v>-111507109</v>
      </c>
      <c r="P84" s="41"/>
      <c r="Q84" s="42">
        <v>146661054</v>
      </c>
    </row>
    <row r="85" spans="1:17" ht="21.75" customHeight="1" x14ac:dyDescent="0.2">
      <c r="A85" s="6" t="s">
        <v>445</v>
      </c>
      <c r="C85" s="42">
        <v>100527000</v>
      </c>
      <c r="D85" s="41"/>
      <c r="E85" s="42">
        <v>2814031200</v>
      </c>
      <c r="F85" s="41"/>
      <c r="G85" s="42">
        <v>-1765904599</v>
      </c>
      <c r="H85" s="41"/>
      <c r="I85" s="42">
        <v>4579935799</v>
      </c>
      <c r="J85" s="41"/>
      <c r="K85" s="42">
        <v>100527000</v>
      </c>
      <c r="L85" s="41"/>
      <c r="M85" s="42">
        <v>2814031200</v>
      </c>
      <c r="N85" s="41"/>
      <c r="O85" s="42">
        <v>-1765904599</v>
      </c>
      <c r="P85" s="41"/>
      <c r="Q85" s="42">
        <v>4579935799</v>
      </c>
    </row>
    <row r="86" spans="1:17" ht="21.75" customHeight="1" x14ac:dyDescent="0.2">
      <c r="A86" s="6" t="s">
        <v>446</v>
      </c>
      <c r="C86" s="42">
        <v>5000</v>
      </c>
      <c r="D86" s="41"/>
      <c r="E86" s="42">
        <v>7288122</v>
      </c>
      <c r="F86" s="41"/>
      <c r="G86" s="42">
        <v>5578563</v>
      </c>
      <c r="H86" s="41"/>
      <c r="I86" s="42">
        <v>1709559</v>
      </c>
      <c r="J86" s="41"/>
      <c r="K86" s="42">
        <v>5000</v>
      </c>
      <c r="L86" s="41"/>
      <c r="M86" s="42">
        <v>7288122</v>
      </c>
      <c r="N86" s="41"/>
      <c r="O86" s="42">
        <v>6076245</v>
      </c>
      <c r="P86" s="41"/>
      <c r="Q86" s="42">
        <v>1211877</v>
      </c>
    </row>
    <row r="87" spans="1:17" ht="21.75" customHeight="1" x14ac:dyDescent="0.2">
      <c r="A87" s="6" t="s">
        <v>447</v>
      </c>
      <c r="C87" s="42">
        <v>53742000</v>
      </c>
      <c r="D87" s="41"/>
      <c r="E87" s="42">
        <v>3384874170</v>
      </c>
      <c r="F87" s="41"/>
      <c r="G87" s="42">
        <v>-11493035394</v>
      </c>
      <c r="H87" s="41"/>
      <c r="I87" s="42">
        <v>14877909564</v>
      </c>
      <c r="J87" s="41"/>
      <c r="K87" s="42">
        <v>53742000</v>
      </c>
      <c r="L87" s="41"/>
      <c r="M87" s="42">
        <v>3384874170</v>
      </c>
      <c r="N87" s="41"/>
      <c r="O87" s="42">
        <v>-11412483659</v>
      </c>
      <c r="P87" s="41"/>
      <c r="Q87" s="42">
        <v>14797357829</v>
      </c>
    </row>
    <row r="88" spans="1:17" ht="21.75" customHeight="1" x14ac:dyDescent="0.2">
      <c r="A88" s="6" t="s">
        <v>448</v>
      </c>
      <c r="C88" s="42">
        <v>9000</v>
      </c>
      <c r="D88" s="41"/>
      <c r="E88" s="42">
        <v>8133904</v>
      </c>
      <c r="F88" s="41"/>
      <c r="G88" s="42">
        <v>9227808</v>
      </c>
      <c r="H88" s="41"/>
      <c r="I88" s="42">
        <v>-1093904</v>
      </c>
      <c r="J88" s="41"/>
      <c r="K88" s="42">
        <v>9000</v>
      </c>
      <c r="L88" s="41"/>
      <c r="M88" s="42">
        <v>8133904</v>
      </c>
      <c r="N88" s="41"/>
      <c r="O88" s="42">
        <v>9227808</v>
      </c>
      <c r="P88" s="41"/>
      <c r="Q88" s="42">
        <v>-1093904</v>
      </c>
    </row>
    <row r="89" spans="1:17" ht="21.75" customHeight="1" x14ac:dyDescent="0.2">
      <c r="A89" s="6" t="s">
        <v>393</v>
      </c>
      <c r="C89" s="42">
        <v>5890000</v>
      </c>
      <c r="D89" s="41"/>
      <c r="E89" s="42">
        <v>2832360479</v>
      </c>
      <c r="F89" s="41"/>
      <c r="G89" s="42">
        <v>2530616357</v>
      </c>
      <c r="H89" s="41"/>
      <c r="I89" s="42">
        <v>301744122</v>
      </c>
      <c r="J89" s="41"/>
      <c r="K89" s="42">
        <v>5890000</v>
      </c>
      <c r="L89" s="41"/>
      <c r="M89" s="42">
        <v>2832360479</v>
      </c>
      <c r="N89" s="41"/>
      <c r="O89" s="42">
        <v>4852774173</v>
      </c>
      <c r="P89" s="41"/>
      <c r="Q89" s="42">
        <v>-2020413694</v>
      </c>
    </row>
    <row r="90" spans="1:17" ht="21.75" customHeight="1" x14ac:dyDescent="0.2">
      <c r="A90" s="6" t="s">
        <v>449</v>
      </c>
      <c r="C90" s="42">
        <v>35320000</v>
      </c>
      <c r="D90" s="41"/>
      <c r="E90" s="42">
        <v>1059327153</v>
      </c>
      <c r="F90" s="41"/>
      <c r="G90" s="42">
        <v>664950306</v>
      </c>
      <c r="H90" s="41"/>
      <c r="I90" s="42">
        <v>394376847</v>
      </c>
      <c r="J90" s="41"/>
      <c r="K90" s="42">
        <v>35320000</v>
      </c>
      <c r="L90" s="41"/>
      <c r="M90" s="42">
        <v>1059327153</v>
      </c>
      <c r="N90" s="41"/>
      <c r="O90" s="42">
        <v>664950306</v>
      </c>
      <c r="P90" s="41"/>
      <c r="Q90" s="42">
        <v>394376847</v>
      </c>
    </row>
    <row r="91" spans="1:17" ht="21.75" customHeight="1" x14ac:dyDescent="0.2">
      <c r="A91" s="6" t="s">
        <v>450</v>
      </c>
      <c r="C91" s="42">
        <v>13000000</v>
      </c>
      <c r="D91" s="41"/>
      <c r="E91" s="42">
        <v>1572594952</v>
      </c>
      <c r="F91" s="41"/>
      <c r="G91" s="42">
        <v>1648189904</v>
      </c>
      <c r="H91" s="41"/>
      <c r="I91" s="42">
        <v>-75594952</v>
      </c>
      <c r="J91" s="41"/>
      <c r="K91" s="42">
        <v>13000000</v>
      </c>
      <c r="L91" s="41"/>
      <c r="M91" s="42">
        <v>1572594952</v>
      </c>
      <c r="N91" s="41"/>
      <c r="O91" s="42">
        <v>1648189904</v>
      </c>
      <c r="P91" s="41"/>
      <c r="Q91" s="42">
        <v>-75594952</v>
      </c>
    </row>
    <row r="92" spans="1:17" ht="21.75" customHeight="1" x14ac:dyDescent="0.2">
      <c r="A92" s="6" t="s">
        <v>451</v>
      </c>
      <c r="C92" s="42">
        <v>1183000</v>
      </c>
      <c r="D92" s="41"/>
      <c r="E92" s="42">
        <v>295673844</v>
      </c>
      <c r="F92" s="41"/>
      <c r="G92" s="42">
        <v>145471532</v>
      </c>
      <c r="H92" s="41"/>
      <c r="I92" s="42">
        <v>150202312</v>
      </c>
      <c r="J92" s="41"/>
      <c r="K92" s="42">
        <v>1183000</v>
      </c>
      <c r="L92" s="41"/>
      <c r="M92" s="42">
        <v>295673844</v>
      </c>
      <c r="N92" s="41"/>
      <c r="O92" s="42">
        <v>511944689</v>
      </c>
      <c r="P92" s="41"/>
      <c r="Q92" s="42">
        <v>-216270845</v>
      </c>
    </row>
    <row r="93" spans="1:17" ht="21.75" customHeight="1" x14ac:dyDescent="0.2">
      <c r="A93" s="6" t="s">
        <v>452</v>
      </c>
      <c r="C93" s="42">
        <v>1706000</v>
      </c>
      <c r="D93" s="41"/>
      <c r="E93" s="42">
        <v>182494995</v>
      </c>
      <c r="F93" s="41"/>
      <c r="G93" s="42">
        <v>17419991</v>
      </c>
      <c r="H93" s="41"/>
      <c r="I93" s="42">
        <v>165075004</v>
      </c>
      <c r="J93" s="41"/>
      <c r="K93" s="42">
        <v>1706000</v>
      </c>
      <c r="L93" s="41"/>
      <c r="M93" s="42">
        <v>182494995</v>
      </c>
      <c r="N93" s="41"/>
      <c r="O93" s="42">
        <v>17419991</v>
      </c>
      <c r="P93" s="41"/>
      <c r="Q93" s="42">
        <v>165075004</v>
      </c>
    </row>
    <row r="94" spans="1:17" ht="21.75" customHeight="1" x14ac:dyDescent="0.2">
      <c r="A94" s="6" t="s">
        <v>453</v>
      </c>
      <c r="C94" s="42">
        <v>23806000</v>
      </c>
      <c r="D94" s="41"/>
      <c r="E94" s="42">
        <v>5116972040</v>
      </c>
      <c r="F94" s="41"/>
      <c r="G94" s="42">
        <v>-2456934454</v>
      </c>
      <c r="H94" s="41"/>
      <c r="I94" s="42">
        <v>7573906494</v>
      </c>
      <c r="J94" s="41"/>
      <c r="K94" s="42">
        <v>23806000</v>
      </c>
      <c r="L94" s="41"/>
      <c r="M94" s="42">
        <v>5116972040</v>
      </c>
      <c r="N94" s="41"/>
      <c r="O94" s="42">
        <v>6783874081</v>
      </c>
      <c r="P94" s="41"/>
      <c r="Q94" s="42">
        <v>-1666902041</v>
      </c>
    </row>
    <row r="95" spans="1:17" ht="21.75" customHeight="1" x14ac:dyDescent="0.2">
      <c r="A95" s="6" t="s">
        <v>454</v>
      </c>
      <c r="C95" s="42">
        <v>200000</v>
      </c>
      <c r="D95" s="41"/>
      <c r="E95" s="42">
        <v>87977340</v>
      </c>
      <c r="F95" s="41"/>
      <c r="G95" s="42">
        <v>49387280</v>
      </c>
      <c r="H95" s="41"/>
      <c r="I95" s="42">
        <v>38590060</v>
      </c>
      <c r="J95" s="41"/>
      <c r="K95" s="42">
        <v>200000</v>
      </c>
      <c r="L95" s="41"/>
      <c r="M95" s="42">
        <v>87977340</v>
      </c>
      <c r="N95" s="41"/>
      <c r="O95" s="42">
        <v>85954680</v>
      </c>
      <c r="P95" s="41"/>
      <c r="Q95" s="42">
        <v>2022660</v>
      </c>
    </row>
    <row r="96" spans="1:17" ht="21.75" customHeight="1" x14ac:dyDescent="0.2">
      <c r="A96" s="6" t="s">
        <v>455</v>
      </c>
      <c r="C96" s="42">
        <v>3050000</v>
      </c>
      <c r="D96" s="41"/>
      <c r="E96" s="42">
        <v>798894231</v>
      </c>
      <c r="F96" s="41"/>
      <c r="G96" s="42">
        <v>384148028</v>
      </c>
      <c r="H96" s="41"/>
      <c r="I96" s="42">
        <v>414746203</v>
      </c>
      <c r="J96" s="41"/>
      <c r="K96" s="42">
        <v>3050000</v>
      </c>
      <c r="L96" s="41"/>
      <c r="M96" s="42">
        <v>798894231</v>
      </c>
      <c r="N96" s="41"/>
      <c r="O96" s="42">
        <v>582788462</v>
      </c>
      <c r="P96" s="41"/>
      <c r="Q96" s="42">
        <v>216105769</v>
      </c>
    </row>
    <row r="97" spans="1:17" ht="21.75" customHeight="1" x14ac:dyDescent="0.2">
      <c r="A97" s="6" t="s">
        <v>456</v>
      </c>
      <c r="C97" s="42">
        <v>1825000</v>
      </c>
      <c r="D97" s="41"/>
      <c r="E97" s="42">
        <v>280977629</v>
      </c>
      <c r="F97" s="41"/>
      <c r="G97" s="42">
        <v>175580258</v>
      </c>
      <c r="H97" s="41"/>
      <c r="I97" s="42">
        <v>105397371</v>
      </c>
      <c r="J97" s="41"/>
      <c r="K97" s="42">
        <v>1825000</v>
      </c>
      <c r="L97" s="41"/>
      <c r="M97" s="42">
        <v>280977629</v>
      </c>
      <c r="N97" s="41"/>
      <c r="O97" s="42">
        <v>175580258</v>
      </c>
      <c r="P97" s="41"/>
      <c r="Q97" s="42">
        <v>105397371</v>
      </c>
    </row>
    <row r="98" spans="1:17" ht="21.75" customHeight="1" x14ac:dyDescent="0.2">
      <c r="A98" s="6" t="s">
        <v>399</v>
      </c>
      <c r="C98" s="42">
        <v>22801000</v>
      </c>
      <c r="D98" s="41"/>
      <c r="E98" s="42">
        <v>25302592904</v>
      </c>
      <c r="F98" s="41"/>
      <c r="G98" s="42">
        <v>17666224777</v>
      </c>
      <c r="H98" s="41"/>
      <c r="I98" s="42">
        <v>7636368127</v>
      </c>
      <c r="J98" s="41"/>
      <c r="K98" s="42">
        <v>22801000</v>
      </c>
      <c r="L98" s="41"/>
      <c r="M98" s="42">
        <v>25302592904</v>
      </c>
      <c r="N98" s="41"/>
      <c r="O98" s="42">
        <v>41632519342</v>
      </c>
      <c r="P98" s="41"/>
      <c r="Q98" s="42">
        <v>-16329926438</v>
      </c>
    </row>
    <row r="99" spans="1:17" ht="21.75" customHeight="1" x14ac:dyDescent="0.2">
      <c r="A99" s="6" t="s">
        <v>457</v>
      </c>
      <c r="C99" s="42">
        <v>2000000</v>
      </c>
      <c r="D99" s="41"/>
      <c r="E99" s="42">
        <v>405895455</v>
      </c>
      <c r="F99" s="41"/>
      <c r="G99" s="42">
        <v>201790910</v>
      </c>
      <c r="H99" s="41"/>
      <c r="I99" s="42">
        <v>204104545</v>
      </c>
      <c r="J99" s="41"/>
      <c r="K99" s="42">
        <v>2000000</v>
      </c>
      <c r="L99" s="41"/>
      <c r="M99" s="42">
        <v>405895455</v>
      </c>
      <c r="N99" s="41"/>
      <c r="O99" s="42">
        <v>201790910</v>
      </c>
      <c r="P99" s="41"/>
      <c r="Q99" s="42">
        <v>204104545</v>
      </c>
    </row>
    <row r="100" spans="1:17" ht="21.75" customHeight="1" x14ac:dyDescent="0.2">
      <c r="A100" s="6" t="s">
        <v>458</v>
      </c>
      <c r="C100" s="42">
        <v>14100000</v>
      </c>
      <c r="D100" s="41"/>
      <c r="E100" s="42">
        <v>3806019697</v>
      </c>
      <c r="F100" s="41"/>
      <c r="G100" s="42">
        <v>3798639395</v>
      </c>
      <c r="H100" s="41"/>
      <c r="I100" s="42">
        <v>7380302</v>
      </c>
      <c r="J100" s="41"/>
      <c r="K100" s="42">
        <v>14100000</v>
      </c>
      <c r="L100" s="41"/>
      <c r="M100" s="42">
        <v>3806019697</v>
      </c>
      <c r="N100" s="41"/>
      <c r="O100" s="42">
        <v>3798639395</v>
      </c>
      <c r="P100" s="41"/>
      <c r="Q100" s="42">
        <v>7380302</v>
      </c>
    </row>
    <row r="101" spans="1:17" ht="21.75" customHeight="1" x14ac:dyDescent="0.2">
      <c r="A101" s="6" t="s">
        <v>459</v>
      </c>
      <c r="C101" s="42">
        <v>21108000</v>
      </c>
      <c r="D101" s="41"/>
      <c r="E101" s="42">
        <v>8483231005</v>
      </c>
      <c r="F101" s="41"/>
      <c r="G101" s="42">
        <v>6396085591</v>
      </c>
      <c r="H101" s="41"/>
      <c r="I101" s="42">
        <v>2087145414</v>
      </c>
      <c r="J101" s="41"/>
      <c r="K101" s="42">
        <v>21108000</v>
      </c>
      <c r="L101" s="41"/>
      <c r="M101" s="42">
        <v>8483231005</v>
      </c>
      <c r="N101" s="41"/>
      <c r="O101" s="42">
        <v>6282664011</v>
      </c>
      <c r="P101" s="41"/>
      <c r="Q101" s="42">
        <v>2200566994</v>
      </c>
    </row>
    <row r="102" spans="1:17" ht="21.75" customHeight="1" x14ac:dyDescent="0.2">
      <c r="A102" s="6" t="s">
        <v>392</v>
      </c>
      <c r="C102" s="42">
        <v>2792000</v>
      </c>
      <c r="D102" s="41"/>
      <c r="E102" s="42">
        <v>870879690</v>
      </c>
      <c r="F102" s="41"/>
      <c r="G102" s="42">
        <v>108767946</v>
      </c>
      <c r="H102" s="41"/>
      <c r="I102" s="42">
        <v>762111744</v>
      </c>
      <c r="J102" s="41"/>
      <c r="K102" s="42">
        <v>2792000</v>
      </c>
      <c r="L102" s="41"/>
      <c r="M102" s="42">
        <v>870879690</v>
      </c>
      <c r="N102" s="41"/>
      <c r="O102" s="42">
        <v>-346018258</v>
      </c>
      <c r="P102" s="41"/>
      <c r="Q102" s="42">
        <v>1216897948</v>
      </c>
    </row>
    <row r="103" spans="1:17" ht="21.75" customHeight="1" x14ac:dyDescent="0.2">
      <c r="A103" s="6" t="s">
        <v>396</v>
      </c>
      <c r="C103" s="42">
        <v>1435000</v>
      </c>
      <c r="D103" s="41"/>
      <c r="E103" s="42">
        <v>12911674</v>
      </c>
      <c r="F103" s="41"/>
      <c r="G103" s="42">
        <v>-178846732</v>
      </c>
      <c r="H103" s="41"/>
      <c r="I103" s="42">
        <v>191758406</v>
      </c>
      <c r="J103" s="41"/>
      <c r="K103" s="42">
        <v>1435000</v>
      </c>
      <c r="L103" s="41"/>
      <c r="M103" s="42">
        <v>12911674</v>
      </c>
      <c r="N103" s="41"/>
      <c r="O103" s="42">
        <v>-239651651</v>
      </c>
      <c r="P103" s="41"/>
      <c r="Q103" s="42">
        <v>252563325</v>
      </c>
    </row>
    <row r="104" spans="1:17" ht="21.75" customHeight="1" x14ac:dyDescent="0.2">
      <c r="A104" s="6" t="s">
        <v>397</v>
      </c>
      <c r="C104" s="42">
        <v>1000000</v>
      </c>
      <c r="D104" s="41"/>
      <c r="E104" s="42">
        <v>7997940</v>
      </c>
      <c r="F104" s="41"/>
      <c r="G104" s="42">
        <v>79747358</v>
      </c>
      <c r="H104" s="41"/>
      <c r="I104" s="42">
        <v>-71749418</v>
      </c>
      <c r="J104" s="41"/>
      <c r="K104" s="42">
        <v>1000000</v>
      </c>
      <c r="L104" s="41"/>
      <c r="M104" s="42">
        <v>7997940</v>
      </c>
      <c r="N104" s="41"/>
      <c r="O104" s="42">
        <v>-31141706</v>
      </c>
      <c r="P104" s="41"/>
      <c r="Q104" s="42">
        <v>39139646</v>
      </c>
    </row>
    <row r="105" spans="1:17" ht="21.75" customHeight="1" x14ac:dyDescent="0.2">
      <c r="A105" s="6" t="s">
        <v>460</v>
      </c>
      <c r="C105" s="42">
        <v>1007000</v>
      </c>
      <c r="D105" s="41"/>
      <c r="E105" s="42">
        <v>373500798</v>
      </c>
      <c r="F105" s="41"/>
      <c r="G105" s="42">
        <v>444721596</v>
      </c>
      <c r="H105" s="41"/>
      <c r="I105" s="42">
        <v>-71220798</v>
      </c>
      <c r="J105" s="41"/>
      <c r="K105" s="42">
        <v>1007000</v>
      </c>
      <c r="L105" s="41"/>
      <c r="M105" s="42">
        <v>373500798</v>
      </c>
      <c r="N105" s="41"/>
      <c r="O105" s="42">
        <v>444721596</v>
      </c>
      <c r="P105" s="41"/>
      <c r="Q105" s="42">
        <v>-71220798</v>
      </c>
    </row>
    <row r="106" spans="1:17" ht="21.75" customHeight="1" x14ac:dyDescent="0.2">
      <c r="A106" s="6" t="s">
        <v>461</v>
      </c>
      <c r="C106" s="42">
        <v>37906000</v>
      </c>
      <c r="D106" s="41"/>
      <c r="E106" s="42">
        <v>11330975522</v>
      </c>
      <c r="F106" s="41"/>
      <c r="G106" s="42">
        <v>13952375044</v>
      </c>
      <c r="H106" s="41"/>
      <c r="I106" s="42">
        <v>-2621399522</v>
      </c>
      <c r="J106" s="41"/>
      <c r="K106" s="42">
        <v>37906000</v>
      </c>
      <c r="L106" s="41"/>
      <c r="M106" s="42">
        <v>11330975522</v>
      </c>
      <c r="N106" s="41"/>
      <c r="O106" s="42">
        <v>13952375044</v>
      </c>
      <c r="P106" s="41"/>
      <c r="Q106" s="42">
        <v>-2621399522</v>
      </c>
    </row>
    <row r="107" spans="1:17" ht="21.75" customHeight="1" x14ac:dyDescent="0.2">
      <c r="A107" s="6" t="s">
        <v>462</v>
      </c>
      <c r="C107" s="42">
        <v>4537000</v>
      </c>
      <c r="D107" s="41"/>
      <c r="E107" s="42">
        <v>1959479304</v>
      </c>
      <c r="F107" s="41"/>
      <c r="G107" s="42">
        <v>2290268608</v>
      </c>
      <c r="H107" s="41"/>
      <c r="I107" s="42">
        <v>-330789304</v>
      </c>
      <c r="J107" s="41"/>
      <c r="K107" s="42">
        <v>4537000</v>
      </c>
      <c r="L107" s="41"/>
      <c r="M107" s="42">
        <v>1959479304</v>
      </c>
      <c r="N107" s="41"/>
      <c r="O107" s="42">
        <v>2290268608</v>
      </c>
      <c r="P107" s="41"/>
      <c r="Q107" s="42">
        <v>-330789304</v>
      </c>
    </row>
    <row r="108" spans="1:17" ht="21.75" customHeight="1" x14ac:dyDescent="0.2">
      <c r="A108" s="6" t="s">
        <v>463</v>
      </c>
      <c r="C108" s="42">
        <v>767000</v>
      </c>
      <c r="D108" s="41"/>
      <c r="E108" s="42">
        <v>38340124</v>
      </c>
      <c r="F108" s="41"/>
      <c r="G108" s="42">
        <v>-76680251</v>
      </c>
      <c r="H108" s="41"/>
      <c r="I108" s="42">
        <v>115020375</v>
      </c>
      <c r="J108" s="41"/>
      <c r="K108" s="42">
        <v>767000</v>
      </c>
      <c r="L108" s="41"/>
      <c r="M108" s="42">
        <v>38340124</v>
      </c>
      <c r="N108" s="41"/>
      <c r="O108" s="42">
        <v>-230119752</v>
      </c>
      <c r="P108" s="41"/>
      <c r="Q108" s="42">
        <v>268459876</v>
      </c>
    </row>
    <row r="109" spans="1:17" ht="21.75" customHeight="1" x14ac:dyDescent="0.2">
      <c r="A109" s="6" t="s">
        <v>26</v>
      </c>
      <c r="C109" s="42">
        <v>4000</v>
      </c>
      <c r="D109" s="41"/>
      <c r="E109" s="42">
        <v>3611069.91</v>
      </c>
      <c r="F109" s="41"/>
      <c r="G109" s="42">
        <v>3994971</v>
      </c>
      <c r="H109" s="41"/>
      <c r="I109" s="42">
        <v>-383901</v>
      </c>
      <c r="J109" s="41"/>
      <c r="K109" s="42">
        <v>4000</v>
      </c>
      <c r="L109" s="41"/>
      <c r="M109" s="42">
        <v>3611069</v>
      </c>
      <c r="N109" s="41"/>
      <c r="O109" s="42">
        <v>1000257</v>
      </c>
      <c r="P109" s="41"/>
      <c r="Q109" s="42">
        <v>2610812</v>
      </c>
    </row>
    <row r="110" spans="1:17" ht="21.75" customHeight="1" x14ac:dyDescent="0.2">
      <c r="A110" s="6" t="s">
        <v>24</v>
      </c>
      <c r="C110" s="42">
        <v>6141000</v>
      </c>
      <c r="D110" s="41"/>
      <c r="E110" s="42">
        <v>9448565367.7574997</v>
      </c>
      <c r="F110" s="41"/>
      <c r="G110" s="42">
        <v>16287876703</v>
      </c>
      <c r="H110" s="41"/>
      <c r="I110" s="42">
        <v>-6839311335</v>
      </c>
      <c r="J110" s="41"/>
      <c r="K110" s="42">
        <v>6141000</v>
      </c>
      <c r="L110" s="41"/>
      <c r="M110" s="42">
        <v>9448565367</v>
      </c>
      <c r="N110" s="41"/>
      <c r="O110" s="42">
        <v>10012680633</v>
      </c>
      <c r="P110" s="41"/>
      <c r="Q110" s="42">
        <v>-564115265</v>
      </c>
    </row>
    <row r="111" spans="1:17" ht="21.75" customHeight="1" x14ac:dyDescent="0.2">
      <c r="A111" s="6" t="s">
        <v>21</v>
      </c>
      <c r="C111" s="42">
        <v>5386000</v>
      </c>
      <c r="D111" s="41"/>
      <c r="E111" s="42">
        <v>22615375041</v>
      </c>
      <c r="F111" s="41"/>
      <c r="G111" s="42">
        <v>57923414512</v>
      </c>
      <c r="H111" s="41"/>
      <c r="I111" s="42">
        <v>-35308039471</v>
      </c>
      <c r="J111" s="41"/>
      <c r="K111" s="42">
        <v>5386000</v>
      </c>
      <c r="L111" s="41"/>
      <c r="M111" s="42">
        <v>22615375041</v>
      </c>
      <c r="N111" s="41"/>
      <c r="O111" s="42">
        <v>11205987592</v>
      </c>
      <c r="P111" s="41"/>
      <c r="Q111" s="42">
        <v>11409387449</v>
      </c>
    </row>
    <row r="112" spans="1:17" ht="21.75" customHeight="1" x14ac:dyDescent="0.2">
      <c r="A112" s="6" t="s">
        <v>25</v>
      </c>
      <c r="C112" s="42">
        <v>38000</v>
      </c>
      <c r="D112" s="41"/>
      <c r="E112" s="42">
        <v>19261039.004999999</v>
      </c>
      <c r="F112" s="41"/>
      <c r="G112" s="42">
        <v>79779451</v>
      </c>
      <c r="H112" s="41"/>
      <c r="I112" s="42">
        <v>-60518411</v>
      </c>
      <c r="J112" s="41"/>
      <c r="K112" s="42">
        <v>38000</v>
      </c>
      <c r="L112" s="41"/>
      <c r="M112" s="42">
        <v>19261039</v>
      </c>
      <c r="N112" s="41"/>
      <c r="O112" s="42">
        <v>19304969</v>
      </c>
      <c r="P112" s="41"/>
      <c r="Q112" s="42">
        <v>-43929</v>
      </c>
    </row>
    <row r="113" spans="1:18" ht="21.75" customHeight="1" x14ac:dyDescent="0.2">
      <c r="A113" s="6" t="s">
        <v>20</v>
      </c>
      <c r="C113" s="42">
        <v>8100000</v>
      </c>
      <c r="D113" s="41"/>
      <c r="E113" s="42">
        <v>66402896850</v>
      </c>
      <c r="F113" s="41"/>
      <c r="G113" s="42">
        <v>94725204922</v>
      </c>
      <c r="H113" s="41"/>
      <c r="I113" s="42">
        <v>-28322308072</v>
      </c>
      <c r="J113" s="41"/>
      <c r="K113" s="42">
        <v>8100000</v>
      </c>
      <c r="L113" s="41"/>
      <c r="M113" s="42">
        <v>66402896850</v>
      </c>
      <c r="N113" s="41"/>
      <c r="O113" s="42">
        <v>58642620059</v>
      </c>
      <c r="P113" s="41"/>
      <c r="Q113" s="42">
        <v>7760276791</v>
      </c>
    </row>
    <row r="114" spans="1:18" ht="21.75" customHeight="1" x14ac:dyDescent="0.2">
      <c r="A114" s="6" t="s">
        <v>29</v>
      </c>
      <c r="C114" s="42">
        <v>3035000</v>
      </c>
      <c r="D114" s="41"/>
      <c r="E114" s="42">
        <v>606843697.5</v>
      </c>
      <c r="F114" s="41"/>
      <c r="G114" s="42">
        <v>668582280</v>
      </c>
      <c r="H114" s="41"/>
      <c r="I114" s="42">
        <v>-61738582</v>
      </c>
      <c r="J114" s="41"/>
      <c r="K114" s="42">
        <v>3035000</v>
      </c>
      <c r="L114" s="41"/>
      <c r="M114" s="42">
        <v>606843697</v>
      </c>
      <c r="N114" s="41"/>
      <c r="O114" s="42">
        <v>2469385668</v>
      </c>
      <c r="P114" s="41"/>
      <c r="Q114" s="42">
        <v>-1862541970</v>
      </c>
    </row>
    <row r="115" spans="1:18" ht="21.75" customHeight="1" thickBot="1" x14ac:dyDescent="0.25">
      <c r="A115" s="9" t="s">
        <v>63</v>
      </c>
      <c r="C115" s="44">
        <f>SUM(C8:C114)</f>
        <v>2772396091</v>
      </c>
      <c r="D115" s="41"/>
      <c r="E115" s="44">
        <f>SUM(E8:E114)</f>
        <v>3760751078886.2866</v>
      </c>
      <c r="F115" s="41"/>
      <c r="G115" s="44">
        <f>SUM(G8:G114)</f>
        <v>3934504743192</v>
      </c>
      <c r="H115" s="41"/>
      <c r="I115" s="44">
        <f>SUM(I8:I114)</f>
        <v>-173753664303.88556</v>
      </c>
      <c r="J115" s="41"/>
      <c r="K115" s="44">
        <f>SUM(K8:K114)</f>
        <v>2772396091</v>
      </c>
      <c r="L115" s="41"/>
      <c r="M115" s="44">
        <f>SUM(M8:M114)</f>
        <v>3760751078876</v>
      </c>
      <c r="N115" s="41"/>
      <c r="O115" s="44">
        <f>SUM(O8:O114)</f>
        <v>3445669841401</v>
      </c>
      <c r="P115" s="41"/>
      <c r="Q115" s="44">
        <f>SUM(Q8:Q114)</f>
        <v>315081237478</v>
      </c>
      <c r="R115" s="45"/>
    </row>
    <row r="116" spans="1:18" ht="13.5" thickTop="1" x14ac:dyDescent="0.2">
      <c r="Q116" s="45"/>
      <c r="R116" s="45"/>
    </row>
    <row r="117" spans="1:18" x14ac:dyDescent="0.2">
      <c r="Q117" s="45"/>
      <c r="R117" s="45"/>
    </row>
    <row r="118" spans="1:18" x14ac:dyDescent="0.2">
      <c r="Q118" s="35"/>
      <c r="R118" s="45"/>
    </row>
    <row r="119" spans="1:18" x14ac:dyDescent="0.2">
      <c r="Q119" s="35"/>
      <c r="R119" s="45"/>
    </row>
    <row r="120" spans="1:18" x14ac:dyDescent="0.2">
      <c r="Q120" s="35"/>
    </row>
    <row r="121" spans="1:18" x14ac:dyDescent="0.2">
      <c r="M121" s="91"/>
      <c r="Q121" s="35"/>
    </row>
    <row r="122" spans="1:18" x14ac:dyDescent="0.2">
      <c r="M122" s="91"/>
      <c r="Q122" s="35"/>
    </row>
    <row r="123" spans="1:18" x14ac:dyDescent="0.2">
      <c r="M123" s="91"/>
      <c r="Q123" s="35"/>
    </row>
    <row r="124" spans="1:18" x14ac:dyDescent="0.2">
      <c r="M124" s="91"/>
      <c r="Q124" s="35"/>
    </row>
    <row r="125" spans="1:18" x14ac:dyDescent="0.2">
      <c r="Q125" s="3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8"/>
  <sheetViews>
    <sheetView rightToLeft="1" view="pageBreakPreview" topLeftCell="A47" zoomScaleNormal="100" zoomScaleSheetLayoutView="100" workbookViewId="0">
      <selection activeCell="Y54" sqref="Y54:Y56"/>
    </sheetView>
  </sheetViews>
  <sheetFormatPr defaultRowHeight="15.75" x14ac:dyDescent="0.4"/>
  <cols>
    <col min="1" max="1" width="3.7109375" style="13" bestFit="1" customWidth="1"/>
    <col min="2" max="2" width="2.5703125" style="13" customWidth="1"/>
    <col min="3" max="3" width="23.42578125" style="13" customWidth="1"/>
    <col min="4" max="4" width="1.28515625" style="13" customWidth="1"/>
    <col min="5" max="5" width="15.140625" style="13" bestFit="1" customWidth="1"/>
    <col min="6" max="6" width="1.28515625" style="13" customWidth="1"/>
    <col min="7" max="7" width="19.140625" style="13" bestFit="1" customWidth="1"/>
    <col min="8" max="8" width="1.28515625" style="13" customWidth="1"/>
    <col min="9" max="9" width="19.140625" style="13" customWidth="1"/>
    <col min="10" max="10" width="1.28515625" style="13" customWidth="1"/>
    <col min="11" max="11" width="13.42578125" style="13" customWidth="1"/>
    <col min="12" max="12" width="1.28515625" style="13" customWidth="1"/>
    <col min="13" max="13" width="17.7109375" style="13" customWidth="1"/>
    <col min="14" max="14" width="1.28515625" style="13" customWidth="1"/>
    <col min="15" max="15" width="14.42578125" style="13" customWidth="1"/>
    <col min="16" max="16" width="1.28515625" style="13" customWidth="1"/>
    <col min="17" max="17" width="17.28515625" style="13" customWidth="1"/>
    <col min="18" max="18" width="1.28515625" style="13" customWidth="1"/>
    <col min="19" max="19" width="14.85546875" style="13" customWidth="1"/>
    <col min="20" max="20" width="1.28515625" style="13" customWidth="1"/>
    <col min="21" max="21" width="17.5703125" style="13" bestFit="1" customWidth="1"/>
    <col min="22" max="22" width="1.28515625" style="13" customWidth="1"/>
    <col min="23" max="23" width="19" style="13" bestFit="1" customWidth="1"/>
    <col min="24" max="24" width="1.28515625" style="13" customWidth="1"/>
    <col min="25" max="25" width="19" style="13" bestFit="1" customWidth="1"/>
    <col min="26" max="26" width="1.28515625" style="13" customWidth="1"/>
    <col min="27" max="27" width="19.85546875" style="13" customWidth="1"/>
    <col min="28" max="28" width="14.28515625" style="13" customWidth="1"/>
    <col min="29" max="16384" width="9.140625" style="13"/>
  </cols>
  <sheetData>
    <row r="1" spans="1:27" ht="29.1" customHeight="1" x14ac:dyDescent="0.4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21.75" customHeight="1" x14ac:dyDescent="0.4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ht="21.75" customHeight="1" x14ac:dyDescent="0.4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14.45" customHeight="1" x14ac:dyDescent="0.4">
      <c r="A4" s="1" t="s">
        <v>3</v>
      </c>
      <c r="B4" s="104" t="s">
        <v>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1:27" ht="14.45" customHeight="1" x14ac:dyDescent="0.4">
      <c r="A5" s="104" t="s">
        <v>5</v>
      </c>
      <c r="B5" s="104"/>
      <c r="C5" s="104" t="s">
        <v>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</row>
    <row r="6" spans="1:27" ht="14.45" customHeight="1" x14ac:dyDescent="0.4">
      <c r="E6" s="98" t="s">
        <v>7</v>
      </c>
      <c r="F6" s="98"/>
      <c r="G6" s="98"/>
      <c r="H6" s="98"/>
      <c r="I6" s="98"/>
      <c r="K6" s="98" t="s">
        <v>8</v>
      </c>
      <c r="L6" s="98"/>
      <c r="M6" s="98"/>
      <c r="N6" s="98"/>
      <c r="O6" s="98"/>
      <c r="P6" s="98"/>
      <c r="Q6" s="98"/>
      <c r="S6" s="98" t="s">
        <v>9</v>
      </c>
      <c r="T6" s="98"/>
      <c r="U6" s="98"/>
      <c r="V6" s="98"/>
      <c r="W6" s="98"/>
      <c r="X6" s="98"/>
      <c r="Y6" s="98"/>
      <c r="Z6" s="98"/>
      <c r="AA6" s="98"/>
    </row>
    <row r="7" spans="1:27" ht="14.45" customHeight="1" x14ac:dyDescent="0.4">
      <c r="E7" s="14"/>
      <c r="F7" s="14"/>
      <c r="G7" s="14"/>
      <c r="H7" s="14"/>
      <c r="I7" s="14"/>
      <c r="K7" s="97" t="s">
        <v>10</v>
      </c>
      <c r="L7" s="97"/>
      <c r="M7" s="97"/>
      <c r="N7" s="14"/>
      <c r="O7" s="97" t="s">
        <v>11</v>
      </c>
      <c r="P7" s="97"/>
      <c r="Q7" s="97"/>
      <c r="S7" s="14"/>
      <c r="T7" s="14"/>
      <c r="U7" s="14"/>
      <c r="V7" s="14"/>
      <c r="W7" s="14"/>
      <c r="X7" s="14"/>
      <c r="Y7" s="14"/>
      <c r="Z7" s="14"/>
      <c r="AA7" s="14"/>
    </row>
    <row r="8" spans="1:27" ht="14.45" customHeight="1" x14ac:dyDescent="0.4">
      <c r="A8" s="98" t="s">
        <v>12</v>
      </c>
      <c r="B8" s="98"/>
      <c r="C8" s="98"/>
      <c r="D8" s="99" t="s">
        <v>13</v>
      </c>
      <c r="E8" s="99"/>
      <c r="G8" s="2" t="s">
        <v>14</v>
      </c>
      <c r="I8" s="2" t="s">
        <v>15</v>
      </c>
      <c r="K8" s="4" t="s">
        <v>13</v>
      </c>
      <c r="L8" s="14"/>
      <c r="M8" s="4" t="s">
        <v>14</v>
      </c>
      <c r="O8" s="4" t="s">
        <v>13</v>
      </c>
      <c r="P8" s="14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7" ht="21.75" customHeight="1" x14ac:dyDescent="0.4">
      <c r="A9" s="100" t="s">
        <v>19</v>
      </c>
      <c r="B9" s="100"/>
      <c r="C9" s="100"/>
      <c r="D9" s="101">
        <v>796200</v>
      </c>
      <c r="E9" s="101"/>
      <c r="F9" s="18"/>
      <c r="G9" s="17">
        <v>5644914726</v>
      </c>
      <c r="H9" s="18"/>
      <c r="I9" s="17">
        <v>5239482478.1999998</v>
      </c>
      <c r="J9" s="18"/>
      <c r="K9" s="17">
        <v>0</v>
      </c>
      <c r="L9" s="18"/>
      <c r="M9" s="17">
        <v>0</v>
      </c>
      <c r="N9" s="18"/>
      <c r="O9" s="17">
        <v>0</v>
      </c>
      <c r="P9" s="18"/>
      <c r="Q9" s="17">
        <v>0</v>
      </c>
      <c r="R9" s="18"/>
      <c r="S9" s="17">
        <v>796200</v>
      </c>
      <c r="T9" s="18"/>
      <c r="U9" s="17">
        <v>6330</v>
      </c>
      <c r="V9" s="18"/>
      <c r="W9" s="17">
        <v>5644914726</v>
      </c>
      <c r="X9" s="18"/>
      <c r="Y9" s="17">
        <v>5009958321.3000002</v>
      </c>
      <c r="Z9" s="18"/>
      <c r="AA9" s="31">
        <f>(Y9/3764662393642)*100</f>
        <v>0.13307855519159262</v>
      </c>
    </row>
    <row r="10" spans="1:27" ht="21.75" customHeight="1" x14ac:dyDescent="0.4">
      <c r="A10" s="96" t="s">
        <v>30</v>
      </c>
      <c r="B10" s="96"/>
      <c r="C10" s="96"/>
      <c r="D10" s="102">
        <v>262260</v>
      </c>
      <c r="E10" s="102"/>
      <c r="F10" s="18"/>
      <c r="G10" s="21">
        <v>631513088</v>
      </c>
      <c r="H10" s="18"/>
      <c r="I10" s="21">
        <v>407994800.44499999</v>
      </c>
      <c r="J10" s="18"/>
      <c r="K10" s="21">
        <v>0</v>
      </c>
      <c r="L10" s="18"/>
      <c r="M10" s="21">
        <v>0</v>
      </c>
      <c r="N10" s="18"/>
      <c r="O10" s="21">
        <v>0</v>
      </c>
      <c r="P10" s="18"/>
      <c r="Q10" s="21">
        <v>0</v>
      </c>
      <c r="R10" s="18"/>
      <c r="S10" s="21">
        <v>262260</v>
      </c>
      <c r="T10" s="18"/>
      <c r="U10" s="21">
        <v>1322</v>
      </c>
      <c r="V10" s="18"/>
      <c r="W10" s="21">
        <v>631513088</v>
      </c>
      <c r="X10" s="18"/>
      <c r="Y10" s="21">
        <v>344644809.06599998</v>
      </c>
      <c r="Z10" s="18"/>
      <c r="AA10" s="31">
        <f t="shared" ref="AA10:AA52" si="0">(Y10/3764662393642)*100</f>
        <v>9.154733493448388E-3</v>
      </c>
    </row>
    <row r="11" spans="1:27" ht="21.75" customHeight="1" x14ac:dyDescent="0.4">
      <c r="A11" s="96" t="s">
        <v>31</v>
      </c>
      <c r="B11" s="96"/>
      <c r="C11" s="96"/>
      <c r="D11" s="102">
        <v>366390705</v>
      </c>
      <c r="E11" s="102"/>
      <c r="F11" s="18"/>
      <c r="G11" s="21">
        <v>1086997502241</v>
      </c>
      <c r="H11" s="18"/>
      <c r="I11" s="21">
        <v>1263446849978.9099</v>
      </c>
      <c r="J11" s="18"/>
      <c r="K11" s="21">
        <v>78618500</v>
      </c>
      <c r="L11" s="18"/>
      <c r="M11" s="21">
        <v>100508270728</v>
      </c>
      <c r="N11" s="18"/>
      <c r="O11" s="21">
        <v>-189854000</v>
      </c>
      <c r="P11" s="18"/>
      <c r="Q11" s="21">
        <v>0</v>
      </c>
      <c r="R11" s="18"/>
      <c r="S11" s="21">
        <v>255155205</v>
      </c>
      <c r="T11" s="18"/>
      <c r="U11" s="21">
        <v>3358</v>
      </c>
      <c r="V11" s="18"/>
      <c r="W11" s="21">
        <v>788395084597</v>
      </c>
      <c r="X11" s="18"/>
      <c r="Y11" s="21">
        <v>851713151878.57898</v>
      </c>
      <c r="Z11" s="18"/>
      <c r="AA11" s="31">
        <f t="shared" si="0"/>
        <v>22.62389194093489</v>
      </c>
    </row>
    <row r="12" spans="1:27" ht="21.75" customHeight="1" x14ac:dyDescent="0.4">
      <c r="A12" s="96" t="s">
        <v>32</v>
      </c>
      <c r="B12" s="96"/>
      <c r="C12" s="96"/>
      <c r="D12" s="102">
        <v>40080000</v>
      </c>
      <c r="E12" s="102"/>
      <c r="F12" s="18"/>
      <c r="G12" s="21">
        <v>64915185468</v>
      </c>
      <c r="H12" s="18"/>
      <c r="I12" s="21">
        <v>72431890632</v>
      </c>
      <c r="J12" s="18"/>
      <c r="K12" s="21">
        <v>0</v>
      </c>
      <c r="L12" s="18"/>
      <c r="M12" s="21">
        <v>0</v>
      </c>
      <c r="N12" s="18"/>
      <c r="O12" s="21">
        <v>0</v>
      </c>
      <c r="P12" s="18"/>
      <c r="Q12" s="21">
        <v>0</v>
      </c>
      <c r="R12" s="18"/>
      <c r="S12" s="21">
        <v>40080000</v>
      </c>
      <c r="T12" s="18"/>
      <c r="U12" s="21">
        <v>1705</v>
      </c>
      <c r="V12" s="18"/>
      <c r="W12" s="21">
        <v>64915185468</v>
      </c>
      <c r="X12" s="18"/>
      <c r="Y12" s="21">
        <v>67929798420</v>
      </c>
      <c r="Z12" s="18"/>
      <c r="AA12" s="31">
        <f t="shared" si="0"/>
        <v>1.804406114469232</v>
      </c>
    </row>
    <row r="13" spans="1:27" ht="21.75" customHeight="1" x14ac:dyDescent="0.4">
      <c r="A13" s="96" t="s">
        <v>33</v>
      </c>
      <c r="B13" s="96"/>
      <c r="C13" s="96"/>
      <c r="D13" s="102">
        <v>492617793</v>
      </c>
      <c r="E13" s="102"/>
      <c r="F13" s="18"/>
      <c r="G13" s="21">
        <v>293898591057</v>
      </c>
      <c r="H13" s="18"/>
      <c r="I13" s="21">
        <v>299198584167.43799</v>
      </c>
      <c r="J13" s="18"/>
      <c r="K13" s="21">
        <v>0</v>
      </c>
      <c r="L13" s="18"/>
      <c r="M13" s="21">
        <v>0</v>
      </c>
      <c r="N13" s="18"/>
      <c r="O13" s="21">
        <v>-48384294</v>
      </c>
      <c r="P13" s="18"/>
      <c r="Q13" s="21">
        <v>0</v>
      </c>
      <c r="R13" s="18"/>
      <c r="S13" s="21">
        <v>444233499</v>
      </c>
      <c r="T13" s="18"/>
      <c r="U13" s="21">
        <v>611</v>
      </c>
      <c r="V13" s="18"/>
      <c r="W13" s="21">
        <v>265032244700</v>
      </c>
      <c r="X13" s="18"/>
      <c r="Y13" s="21">
        <v>269811679215.06</v>
      </c>
      <c r="Z13" s="18"/>
      <c r="AA13" s="31">
        <f t="shared" si="0"/>
        <v>7.1669555195901502</v>
      </c>
    </row>
    <row r="14" spans="1:27" ht="21.75" customHeight="1" x14ac:dyDescent="0.4">
      <c r="A14" s="96" t="s">
        <v>34</v>
      </c>
      <c r="B14" s="96"/>
      <c r="C14" s="96"/>
      <c r="D14" s="102">
        <v>143000000</v>
      </c>
      <c r="E14" s="102"/>
      <c r="F14" s="18"/>
      <c r="G14" s="21">
        <v>383572224387</v>
      </c>
      <c r="H14" s="18"/>
      <c r="I14" s="21">
        <v>448907015700</v>
      </c>
      <c r="J14" s="18"/>
      <c r="K14" s="21">
        <v>0</v>
      </c>
      <c r="L14" s="18"/>
      <c r="M14" s="21">
        <v>0</v>
      </c>
      <c r="N14" s="18"/>
      <c r="O14" s="21">
        <v>-31395000</v>
      </c>
      <c r="P14" s="18"/>
      <c r="Q14" s="21">
        <v>56947436491</v>
      </c>
      <c r="R14" s="18"/>
      <c r="S14" s="21">
        <v>111605000</v>
      </c>
      <c r="T14" s="18"/>
      <c r="U14" s="21">
        <v>3048</v>
      </c>
      <c r="V14" s="18"/>
      <c r="W14" s="21">
        <v>299360686044</v>
      </c>
      <c r="X14" s="18"/>
      <c r="Y14" s="21">
        <v>338148016362</v>
      </c>
      <c r="Z14" s="18"/>
      <c r="AA14" s="31">
        <f t="shared" si="0"/>
        <v>8.9821604437382163</v>
      </c>
    </row>
    <row r="15" spans="1:27" ht="21.75" customHeight="1" x14ac:dyDescent="0.4">
      <c r="A15" s="96" t="s">
        <v>35</v>
      </c>
      <c r="B15" s="96"/>
      <c r="C15" s="96"/>
      <c r="D15" s="102">
        <v>5514000</v>
      </c>
      <c r="E15" s="102"/>
      <c r="F15" s="18"/>
      <c r="G15" s="21">
        <v>32099014178</v>
      </c>
      <c r="H15" s="18"/>
      <c r="I15" s="21">
        <v>26035660575</v>
      </c>
      <c r="J15" s="18"/>
      <c r="K15" s="21">
        <v>0</v>
      </c>
      <c r="L15" s="18"/>
      <c r="M15" s="21">
        <v>0</v>
      </c>
      <c r="N15" s="18"/>
      <c r="O15" s="21">
        <v>0</v>
      </c>
      <c r="P15" s="18"/>
      <c r="Q15" s="21">
        <v>0</v>
      </c>
      <c r="R15" s="18"/>
      <c r="S15" s="21">
        <v>5514000</v>
      </c>
      <c r="T15" s="18"/>
      <c r="U15" s="21">
        <v>4840</v>
      </c>
      <c r="V15" s="18"/>
      <c r="W15" s="21">
        <v>32099014178</v>
      </c>
      <c r="X15" s="18"/>
      <c r="Y15" s="21">
        <v>26528967828</v>
      </c>
      <c r="Z15" s="18"/>
      <c r="AA15" s="31">
        <f t="shared" si="0"/>
        <v>0.70468384821979779</v>
      </c>
    </row>
    <row r="16" spans="1:27" ht="21.75" customHeight="1" x14ac:dyDescent="0.4">
      <c r="A16" s="96" t="s">
        <v>36</v>
      </c>
      <c r="B16" s="96"/>
      <c r="C16" s="96"/>
      <c r="D16" s="102">
        <v>571500</v>
      </c>
      <c r="E16" s="102"/>
      <c r="F16" s="18"/>
      <c r="G16" s="21">
        <v>24604521628</v>
      </c>
      <c r="H16" s="18"/>
      <c r="I16" s="21">
        <v>26956324833.75</v>
      </c>
      <c r="J16" s="18"/>
      <c r="K16" s="21">
        <v>0</v>
      </c>
      <c r="L16" s="18"/>
      <c r="M16" s="21">
        <v>0</v>
      </c>
      <c r="N16" s="18"/>
      <c r="O16" s="21">
        <v>-285750</v>
      </c>
      <c r="P16" s="18"/>
      <c r="Q16" s="21">
        <v>16233445554</v>
      </c>
      <c r="R16" s="18"/>
      <c r="S16" s="21">
        <v>285750</v>
      </c>
      <c r="T16" s="18"/>
      <c r="U16" s="21">
        <v>52250</v>
      </c>
      <c r="V16" s="18"/>
      <c r="W16" s="21">
        <v>12302260813</v>
      </c>
      <c r="X16" s="18"/>
      <c r="Y16" s="21">
        <v>14841601396.875</v>
      </c>
      <c r="Z16" s="18"/>
      <c r="AA16" s="31">
        <f t="shared" si="0"/>
        <v>0.39423459117982096</v>
      </c>
    </row>
    <row r="17" spans="1:27" ht="21.75" customHeight="1" x14ac:dyDescent="0.4">
      <c r="A17" s="96" t="s">
        <v>37</v>
      </c>
      <c r="B17" s="96"/>
      <c r="C17" s="96"/>
      <c r="D17" s="102">
        <v>595000</v>
      </c>
      <c r="E17" s="102"/>
      <c r="F17" s="18"/>
      <c r="G17" s="21">
        <v>10630989176</v>
      </c>
      <c r="H17" s="18"/>
      <c r="I17" s="21">
        <v>17507208600</v>
      </c>
      <c r="J17" s="18"/>
      <c r="K17" s="21">
        <v>0</v>
      </c>
      <c r="L17" s="18"/>
      <c r="M17" s="21">
        <v>0</v>
      </c>
      <c r="N17" s="18"/>
      <c r="O17" s="21">
        <v>-595000</v>
      </c>
      <c r="P17" s="18"/>
      <c r="Q17" s="21">
        <v>18009949495</v>
      </c>
      <c r="R17" s="18"/>
      <c r="S17" s="21">
        <v>0</v>
      </c>
      <c r="T17" s="18"/>
      <c r="U17" s="21">
        <v>0</v>
      </c>
      <c r="V17" s="18"/>
      <c r="W17" s="21">
        <v>0</v>
      </c>
      <c r="X17" s="18"/>
      <c r="Y17" s="21">
        <v>0</v>
      </c>
      <c r="Z17" s="18"/>
      <c r="AA17" s="31">
        <f t="shared" si="0"/>
        <v>0</v>
      </c>
    </row>
    <row r="18" spans="1:27" ht="21.75" customHeight="1" x14ac:dyDescent="0.4">
      <c r="A18" s="96" t="s">
        <v>38</v>
      </c>
      <c r="B18" s="96"/>
      <c r="C18" s="96"/>
      <c r="D18" s="102">
        <v>396494000</v>
      </c>
      <c r="E18" s="102"/>
      <c r="F18" s="18"/>
      <c r="G18" s="21">
        <v>202458489410</v>
      </c>
      <c r="H18" s="18"/>
      <c r="I18" s="21">
        <v>199826374374.89999</v>
      </c>
      <c r="J18" s="18"/>
      <c r="K18" s="21">
        <v>0</v>
      </c>
      <c r="L18" s="18"/>
      <c r="M18" s="21">
        <v>0</v>
      </c>
      <c r="N18" s="18"/>
      <c r="O18" s="21">
        <v>-4000000</v>
      </c>
      <c r="P18" s="18"/>
      <c r="Q18" s="21">
        <v>1912552244</v>
      </c>
      <c r="R18" s="18"/>
      <c r="S18" s="21">
        <v>392494000</v>
      </c>
      <c r="T18" s="18"/>
      <c r="U18" s="21">
        <v>441</v>
      </c>
      <c r="V18" s="18"/>
      <c r="W18" s="21">
        <v>200416002112</v>
      </c>
      <c r="X18" s="18"/>
      <c r="Y18" s="21">
        <v>172059969368.70001</v>
      </c>
      <c r="Z18" s="18"/>
      <c r="AA18" s="31">
        <f t="shared" si="0"/>
        <v>4.5703957321454842</v>
      </c>
    </row>
    <row r="19" spans="1:27" ht="21.75" customHeight="1" x14ac:dyDescent="0.4">
      <c r="A19" s="96" t="s">
        <v>39</v>
      </c>
      <c r="B19" s="96"/>
      <c r="C19" s="96"/>
      <c r="D19" s="102">
        <v>934000</v>
      </c>
      <c r="E19" s="102"/>
      <c r="F19" s="18"/>
      <c r="G19" s="21">
        <v>1162532805</v>
      </c>
      <c r="H19" s="18"/>
      <c r="I19" s="21">
        <v>1062138448.8</v>
      </c>
      <c r="J19" s="18"/>
      <c r="K19" s="21">
        <v>0</v>
      </c>
      <c r="L19" s="18"/>
      <c r="M19" s="21">
        <v>0</v>
      </c>
      <c r="N19" s="18"/>
      <c r="O19" s="21">
        <v>-934000</v>
      </c>
      <c r="P19" s="18"/>
      <c r="Q19" s="21">
        <v>962795114</v>
      </c>
      <c r="R19" s="18"/>
      <c r="S19" s="21">
        <v>0</v>
      </c>
      <c r="T19" s="18"/>
      <c r="U19" s="21">
        <v>0</v>
      </c>
      <c r="V19" s="18"/>
      <c r="W19" s="21">
        <v>0</v>
      </c>
      <c r="X19" s="18"/>
      <c r="Y19" s="21">
        <v>0</v>
      </c>
      <c r="Z19" s="18"/>
      <c r="AA19" s="31">
        <f t="shared" si="0"/>
        <v>0</v>
      </c>
    </row>
    <row r="20" spans="1:27" ht="21.75" customHeight="1" x14ac:dyDescent="0.4">
      <c r="A20" s="96" t="s">
        <v>40</v>
      </c>
      <c r="B20" s="96"/>
      <c r="C20" s="96"/>
      <c r="D20" s="102">
        <v>74971000</v>
      </c>
      <c r="E20" s="102"/>
      <c r="F20" s="18"/>
      <c r="G20" s="21">
        <v>182545814261</v>
      </c>
      <c r="H20" s="18"/>
      <c r="I20" s="21">
        <v>215824175704.79999</v>
      </c>
      <c r="J20" s="18"/>
      <c r="K20" s="21">
        <v>0</v>
      </c>
      <c r="L20" s="18"/>
      <c r="M20" s="21">
        <v>0</v>
      </c>
      <c r="N20" s="18"/>
      <c r="O20" s="21">
        <v>-25060480</v>
      </c>
      <c r="P20" s="18"/>
      <c r="Q20" s="21">
        <v>30087448430</v>
      </c>
      <c r="R20" s="18"/>
      <c r="S20" s="21">
        <v>49910520</v>
      </c>
      <c r="T20" s="18"/>
      <c r="U20" s="21">
        <v>2715</v>
      </c>
      <c r="V20" s="18"/>
      <c r="W20" s="21">
        <v>121526410395</v>
      </c>
      <c r="X20" s="18"/>
      <c r="Y20" s="21">
        <v>134700794782.28999</v>
      </c>
      <c r="Z20" s="18"/>
      <c r="AA20" s="31">
        <f t="shared" si="0"/>
        <v>3.5780311937076008</v>
      </c>
    </row>
    <row r="21" spans="1:27" ht="21.75" customHeight="1" x14ac:dyDescent="0.4">
      <c r="A21" s="96" t="s">
        <v>41</v>
      </c>
      <c r="B21" s="96"/>
      <c r="C21" s="96"/>
      <c r="D21" s="102">
        <v>328174062</v>
      </c>
      <c r="E21" s="102"/>
      <c r="F21" s="18"/>
      <c r="G21" s="21">
        <v>380259688261</v>
      </c>
      <c r="H21" s="18"/>
      <c r="I21" s="21">
        <v>447575796926.26898</v>
      </c>
      <c r="J21" s="18"/>
      <c r="K21" s="21">
        <v>0</v>
      </c>
      <c r="L21" s="18"/>
      <c r="M21" s="21">
        <v>0</v>
      </c>
      <c r="N21" s="18"/>
      <c r="O21" s="21">
        <v>-399000</v>
      </c>
      <c r="P21" s="18"/>
      <c r="Q21" s="21">
        <v>0</v>
      </c>
      <c r="R21" s="18"/>
      <c r="S21" s="21">
        <v>327775062</v>
      </c>
      <c r="T21" s="18"/>
      <c r="U21" s="21">
        <v>1295</v>
      </c>
      <c r="V21" s="18"/>
      <c r="W21" s="21">
        <v>379797361609</v>
      </c>
      <c r="X21" s="18"/>
      <c r="Y21" s="21">
        <v>421943116493.52399</v>
      </c>
      <c r="Z21" s="18"/>
      <c r="AA21" s="31">
        <f t="shared" si="0"/>
        <v>11.207993503112741</v>
      </c>
    </row>
    <row r="22" spans="1:27" ht="21.75" customHeight="1" x14ac:dyDescent="0.4">
      <c r="A22" s="96" t="s">
        <v>42</v>
      </c>
      <c r="B22" s="96"/>
      <c r="C22" s="96"/>
      <c r="D22" s="102">
        <v>196656</v>
      </c>
      <c r="E22" s="102"/>
      <c r="F22" s="18"/>
      <c r="G22" s="21">
        <v>793392254</v>
      </c>
      <c r="H22" s="18"/>
      <c r="I22" s="21">
        <v>938332304.63999999</v>
      </c>
      <c r="J22" s="18"/>
      <c r="K22" s="21">
        <v>8052000</v>
      </c>
      <c r="L22" s="18"/>
      <c r="M22" s="21">
        <v>0</v>
      </c>
      <c r="N22" s="18"/>
      <c r="O22" s="21">
        <v>-3448656</v>
      </c>
      <c r="P22" s="18"/>
      <c r="Q22" s="21">
        <v>11626030307</v>
      </c>
      <c r="R22" s="18"/>
      <c r="S22" s="21">
        <v>4800000</v>
      </c>
      <c r="T22" s="18"/>
      <c r="U22" s="21">
        <v>4220</v>
      </c>
      <c r="V22" s="18"/>
      <c r="W22" s="21">
        <v>21159285640</v>
      </c>
      <c r="X22" s="18"/>
      <c r="Y22" s="21">
        <v>20135476800</v>
      </c>
      <c r="Z22" s="18"/>
      <c r="AA22" s="31">
        <f t="shared" si="0"/>
        <v>0.53485478097600636</v>
      </c>
    </row>
    <row r="23" spans="1:27" ht="21.75" customHeight="1" x14ac:dyDescent="0.4">
      <c r="A23" s="96" t="s">
        <v>43</v>
      </c>
      <c r="B23" s="96"/>
      <c r="C23" s="96"/>
      <c r="D23" s="102">
        <v>251000</v>
      </c>
      <c r="E23" s="102"/>
      <c r="F23" s="18"/>
      <c r="G23" s="21">
        <v>1784572312</v>
      </c>
      <c r="H23" s="18"/>
      <c r="I23" s="21">
        <v>2507540827.5</v>
      </c>
      <c r="J23" s="18"/>
      <c r="K23" s="21">
        <v>0</v>
      </c>
      <c r="L23" s="18"/>
      <c r="M23" s="21">
        <v>0</v>
      </c>
      <c r="N23" s="18"/>
      <c r="O23" s="21">
        <v>0</v>
      </c>
      <c r="P23" s="18"/>
      <c r="Q23" s="21">
        <v>0</v>
      </c>
      <c r="R23" s="18"/>
      <c r="S23" s="21">
        <v>251000</v>
      </c>
      <c r="T23" s="18"/>
      <c r="U23" s="21">
        <v>7770</v>
      </c>
      <c r="V23" s="18"/>
      <c r="W23" s="21">
        <v>1784572312</v>
      </c>
      <c r="X23" s="18"/>
      <c r="Y23" s="21">
        <v>1938665893.5</v>
      </c>
      <c r="Z23" s="18"/>
      <c r="AA23" s="31">
        <f t="shared" si="0"/>
        <v>5.1496407666571688E-2</v>
      </c>
    </row>
    <row r="24" spans="1:27" ht="21.75" customHeight="1" x14ac:dyDescent="0.4">
      <c r="A24" s="96" t="s">
        <v>44</v>
      </c>
      <c r="B24" s="96"/>
      <c r="C24" s="96"/>
      <c r="D24" s="102">
        <v>2200000</v>
      </c>
      <c r="E24" s="102"/>
      <c r="F24" s="18"/>
      <c r="G24" s="21">
        <v>15145240483</v>
      </c>
      <c r="H24" s="18"/>
      <c r="I24" s="21">
        <v>18129483900</v>
      </c>
      <c r="J24" s="18"/>
      <c r="K24" s="21">
        <v>0</v>
      </c>
      <c r="L24" s="18"/>
      <c r="M24" s="21">
        <v>0</v>
      </c>
      <c r="N24" s="18"/>
      <c r="O24" s="21">
        <v>0</v>
      </c>
      <c r="P24" s="18"/>
      <c r="Q24" s="21">
        <v>0</v>
      </c>
      <c r="R24" s="18"/>
      <c r="S24" s="21">
        <v>2200000</v>
      </c>
      <c r="T24" s="18"/>
      <c r="U24" s="21">
        <v>7510</v>
      </c>
      <c r="V24" s="18"/>
      <c r="W24" s="21">
        <v>15145240483</v>
      </c>
      <c r="X24" s="18"/>
      <c r="Y24" s="21">
        <v>16423694100</v>
      </c>
      <c r="Z24" s="18"/>
      <c r="AA24" s="31">
        <f t="shared" si="0"/>
        <v>0.43625941406425645</v>
      </c>
    </row>
    <row r="25" spans="1:27" ht="21.75" customHeight="1" x14ac:dyDescent="0.4">
      <c r="A25" s="96" t="s">
        <v>45</v>
      </c>
      <c r="B25" s="96"/>
      <c r="C25" s="96"/>
      <c r="D25" s="102">
        <v>76</v>
      </c>
      <c r="E25" s="102"/>
      <c r="F25" s="18"/>
      <c r="G25" s="21">
        <v>809388</v>
      </c>
      <c r="H25" s="18"/>
      <c r="I25" s="21">
        <v>876354.48</v>
      </c>
      <c r="J25" s="18"/>
      <c r="K25" s="21">
        <v>0</v>
      </c>
      <c r="L25" s="18"/>
      <c r="M25" s="21">
        <v>0</v>
      </c>
      <c r="N25" s="18"/>
      <c r="O25" s="21">
        <v>0</v>
      </c>
      <c r="P25" s="18"/>
      <c r="Q25" s="21">
        <v>0</v>
      </c>
      <c r="R25" s="18"/>
      <c r="S25" s="21">
        <v>76</v>
      </c>
      <c r="T25" s="18"/>
      <c r="U25" s="21">
        <v>16930</v>
      </c>
      <c r="V25" s="18"/>
      <c r="W25" s="21">
        <v>809388</v>
      </c>
      <c r="X25" s="18"/>
      <c r="Y25" s="21">
        <v>1279024.254</v>
      </c>
      <c r="Z25" s="18"/>
      <c r="AA25" s="31">
        <f t="shared" si="0"/>
        <v>3.3974474209429696E-5</v>
      </c>
    </row>
    <row r="26" spans="1:27" ht="21.75" customHeight="1" x14ac:dyDescent="0.4">
      <c r="A26" s="96" t="s">
        <v>46</v>
      </c>
      <c r="B26" s="96"/>
      <c r="C26" s="96"/>
      <c r="D26" s="102">
        <v>2435329</v>
      </c>
      <c r="E26" s="102"/>
      <c r="F26" s="18"/>
      <c r="G26" s="21">
        <v>14728591657</v>
      </c>
      <c r="H26" s="18"/>
      <c r="I26" s="21">
        <v>14355574039.2285</v>
      </c>
      <c r="J26" s="18"/>
      <c r="K26" s="21">
        <v>0</v>
      </c>
      <c r="L26" s="18"/>
      <c r="M26" s="21">
        <v>0</v>
      </c>
      <c r="N26" s="18"/>
      <c r="O26" s="21">
        <v>-1935329</v>
      </c>
      <c r="P26" s="18"/>
      <c r="Q26" s="21">
        <v>11942264683</v>
      </c>
      <c r="R26" s="18"/>
      <c r="S26" s="21">
        <v>500000</v>
      </c>
      <c r="T26" s="18"/>
      <c r="U26" s="21">
        <v>6010</v>
      </c>
      <c r="V26" s="18"/>
      <c r="W26" s="21">
        <v>3023942894</v>
      </c>
      <c r="X26" s="18"/>
      <c r="Y26" s="21">
        <v>2987120250</v>
      </c>
      <c r="Z26" s="18"/>
      <c r="AA26" s="31">
        <f t="shared" si="0"/>
        <v>7.9346298224372988E-2</v>
      </c>
    </row>
    <row r="27" spans="1:27" ht="21.75" customHeight="1" x14ac:dyDescent="0.4">
      <c r="A27" s="96" t="s">
        <v>47</v>
      </c>
      <c r="B27" s="96"/>
      <c r="C27" s="96"/>
      <c r="D27" s="102">
        <v>477471</v>
      </c>
      <c r="E27" s="102"/>
      <c r="F27" s="18"/>
      <c r="G27" s="21">
        <v>2043962773</v>
      </c>
      <c r="H27" s="18"/>
      <c r="I27" s="21">
        <v>1925099472.8627999</v>
      </c>
      <c r="J27" s="18"/>
      <c r="K27" s="21">
        <v>1522529</v>
      </c>
      <c r="L27" s="18"/>
      <c r="M27" s="21">
        <v>5650776566</v>
      </c>
      <c r="N27" s="18"/>
      <c r="O27" s="21">
        <v>0</v>
      </c>
      <c r="P27" s="18"/>
      <c r="Q27" s="21">
        <v>0</v>
      </c>
      <c r="R27" s="18"/>
      <c r="S27" s="21">
        <v>2000000</v>
      </c>
      <c r="T27" s="18"/>
      <c r="U27" s="21">
        <v>3230</v>
      </c>
      <c r="V27" s="18"/>
      <c r="W27" s="21">
        <v>7694739339</v>
      </c>
      <c r="X27" s="18"/>
      <c r="Y27" s="21">
        <v>6421563000</v>
      </c>
      <c r="Z27" s="18"/>
      <c r="AA27" s="31">
        <f t="shared" si="0"/>
        <v>0.17057473761379352</v>
      </c>
    </row>
    <row r="28" spans="1:27" ht="21.75" customHeight="1" x14ac:dyDescent="0.4">
      <c r="A28" s="96" t="s">
        <v>48</v>
      </c>
      <c r="B28" s="96"/>
      <c r="C28" s="96"/>
      <c r="D28" s="102">
        <v>5120</v>
      </c>
      <c r="E28" s="102"/>
      <c r="F28" s="18"/>
      <c r="G28" s="21">
        <v>16886048</v>
      </c>
      <c r="H28" s="18"/>
      <c r="I28" s="21">
        <v>17044856.063999999</v>
      </c>
      <c r="J28" s="18"/>
      <c r="K28" s="21">
        <v>0</v>
      </c>
      <c r="L28" s="18"/>
      <c r="M28" s="21">
        <v>0</v>
      </c>
      <c r="N28" s="18"/>
      <c r="O28" s="21">
        <v>-5120</v>
      </c>
      <c r="P28" s="18"/>
      <c r="Q28" s="21">
        <v>18245990</v>
      </c>
      <c r="R28" s="18"/>
      <c r="S28" s="21">
        <v>0</v>
      </c>
      <c r="T28" s="18"/>
      <c r="U28" s="21">
        <v>0</v>
      </c>
      <c r="V28" s="18"/>
      <c r="W28" s="21">
        <v>0</v>
      </c>
      <c r="X28" s="18"/>
      <c r="Y28" s="21">
        <v>0</v>
      </c>
      <c r="Z28" s="18"/>
      <c r="AA28" s="31">
        <f t="shared" si="0"/>
        <v>0</v>
      </c>
    </row>
    <row r="29" spans="1:27" ht="21.75" customHeight="1" x14ac:dyDescent="0.4">
      <c r="A29" s="96" t="s">
        <v>49</v>
      </c>
      <c r="B29" s="96"/>
      <c r="C29" s="96"/>
      <c r="D29" s="102">
        <v>12933852</v>
      </c>
      <c r="E29" s="102"/>
      <c r="F29" s="18"/>
      <c r="G29" s="21">
        <v>73249359735</v>
      </c>
      <c r="H29" s="18"/>
      <c r="I29" s="21">
        <v>72898597942.001999</v>
      </c>
      <c r="J29" s="18"/>
      <c r="K29" s="21">
        <v>0</v>
      </c>
      <c r="L29" s="18"/>
      <c r="M29" s="21">
        <v>0</v>
      </c>
      <c r="N29" s="18"/>
      <c r="O29" s="21">
        <v>0</v>
      </c>
      <c r="P29" s="18"/>
      <c r="Q29" s="21">
        <v>0</v>
      </c>
      <c r="R29" s="18"/>
      <c r="S29" s="21">
        <v>12933852</v>
      </c>
      <c r="T29" s="18"/>
      <c r="U29" s="21">
        <v>5420</v>
      </c>
      <c r="V29" s="18"/>
      <c r="W29" s="21">
        <v>73249359735</v>
      </c>
      <c r="X29" s="18"/>
      <c r="Y29" s="21">
        <v>69684374046.852005</v>
      </c>
      <c r="Z29" s="18"/>
      <c r="AA29" s="31">
        <f t="shared" si="0"/>
        <v>1.851012567940737</v>
      </c>
    </row>
    <row r="30" spans="1:27" ht="21.75" customHeight="1" x14ac:dyDescent="0.4">
      <c r="A30" s="96" t="s">
        <v>50</v>
      </c>
      <c r="B30" s="96"/>
      <c r="C30" s="96"/>
      <c r="D30" s="102">
        <v>13570000</v>
      </c>
      <c r="E30" s="102"/>
      <c r="F30" s="18"/>
      <c r="G30" s="21">
        <v>58171045952</v>
      </c>
      <c r="H30" s="18"/>
      <c r="I30" s="21">
        <v>59770904413.5</v>
      </c>
      <c r="J30" s="18"/>
      <c r="K30" s="21">
        <v>460000</v>
      </c>
      <c r="L30" s="18"/>
      <c r="M30" s="21">
        <v>1979375143</v>
      </c>
      <c r="N30" s="18"/>
      <c r="O30" s="21">
        <v>-430000</v>
      </c>
      <c r="P30" s="18"/>
      <c r="Q30" s="21">
        <v>1837565353</v>
      </c>
      <c r="R30" s="18"/>
      <c r="S30" s="21">
        <v>13600000</v>
      </c>
      <c r="T30" s="18"/>
      <c r="U30" s="21">
        <v>4069</v>
      </c>
      <c r="V30" s="18"/>
      <c r="W30" s="21">
        <v>58306894292</v>
      </c>
      <c r="X30" s="18"/>
      <c r="Y30" s="21">
        <v>55009136520</v>
      </c>
      <c r="Z30" s="18"/>
      <c r="AA30" s="31">
        <f t="shared" si="0"/>
        <v>1.4611970681063702</v>
      </c>
    </row>
    <row r="31" spans="1:27" ht="21.75" customHeight="1" x14ac:dyDescent="0.4">
      <c r="A31" s="96" t="s">
        <v>51</v>
      </c>
      <c r="B31" s="96"/>
      <c r="C31" s="96"/>
      <c r="D31" s="102">
        <v>30908</v>
      </c>
      <c r="E31" s="102"/>
      <c r="F31" s="18"/>
      <c r="G31" s="21">
        <v>166974301076</v>
      </c>
      <c r="H31" s="18"/>
      <c r="I31" s="21">
        <v>215646192587.45599</v>
      </c>
      <c r="J31" s="18"/>
      <c r="K31" s="21">
        <v>0</v>
      </c>
      <c r="L31" s="18"/>
      <c r="M31" s="21">
        <v>0</v>
      </c>
      <c r="N31" s="18"/>
      <c r="O31" s="21">
        <v>0</v>
      </c>
      <c r="P31" s="18"/>
      <c r="Q31" s="21">
        <v>0</v>
      </c>
      <c r="R31" s="18"/>
      <c r="S31" s="21">
        <v>30908</v>
      </c>
      <c r="T31" s="18"/>
      <c r="U31" s="21">
        <v>8886852</v>
      </c>
      <c r="V31" s="18"/>
      <c r="W31" s="21">
        <v>166974301076</v>
      </c>
      <c r="X31" s="18"/>
      <c r="Y31" s="21">
        <v>274015602044.12201</v>
      </c>
      <c r="Z31" s="18"/>
      <c r="AA31" s="31">
        <f t="shared" si="0"/>
        <v>7.2786235096909859</v>
      </c>
    </row>
    <row r="32" spans="1:27" ht="21.75" customHeight="1" x14ac:dyDescent="0.4">
      <c r="A32" s="96" t="s">
        <v>52</v>
      </c>
      <c r="B32" s="96"/>
      <c r="C32" s="96"/>
      <c r="D32" s="102">
        <v>1600000</v>
      </c>
      <c r="E32" s="102"/>
      <c r="F32" s="18"/>
      <c r="G32" s="21">
        <v>23061320680</v>
      </c>
      <c r="H32" s="18"/>
      <c r="I32" s="21">
        <v>27578923200</v>
      </c>
      <c r="J32" s="18"/>
      <c r="K32" s="21">
        <v>0</v>
      </c>
      <c r="L32" s="18"/>
      <c r="M32" s="21">
        <v>0</v>
      </c>
      <c r="N32" s="18"/>
      <c r="O32" s="21">
        <v>-800000</v>
      </c>
      <c r="P32" s="18"/>
      <c r="Q32" s="21">
        <v>13982335604</v>
      </c>
      <c r="R32" s="18"/>
      <c r="S32" s="21">
        <v>800000</v>
      </c>
      <c r="T32" s="18"/>
      <c r="U32" s="21">
        <v>15190</v>
      </c>
      <c r="V32" s="18"/>
      <c r="W32" s="21">
        <v>11530660341</v>
      </c>
      <c r="X32" s="18"/>
      <c r="Y32" s="21">
        <v>12079695600</v>
      </c>
      <c r="Z32" s="18"/>
      <c r="AA32" s="31">
        <f t="shared" si="0"/>
        <v>0.32087062097257257</v>
      </c>
    </row>
    <row r="33" spans="1:27" ht="21.75" customHeight="1" x14ac:dyDescent="0.4">
      <c r="A33" s="96" t="s">
        <v>53</v>
      </c>
      <c r="B33" s="96"/>
      <c r="C33" s="96"/>
      <c r="D33" s="102">
        <v>5000</v>
      </c>
      <c r="E33" s="102"/>
      <c r="F33" s="18"/>
      <c r="G33" s="21">
        <v>37892835</v>
      </c>
      <c r="H33" s="18"/>
      <c r="I33" s="21">
        <v>41103967.5</v>
      </c>
      <c r="J33" s="18"/>
      <c r="K33" s="21">
        <v>0</v>
      </c>
      <c r="L33" s="18"/>
      <c r="M33" s="21">
        <v>0</v>
      </c>
      <c r="N33" s="18"/>
      <c r="O33" s="21">
        <v>0</v>
      </c>
      <c r="P33" s="18"/>
      <c r="Q33" s="21">
        <v>0</v>
      </c>
      <c r="R33" s="18"/>
      <c r="S33" s="21">
        <v>5000</v>
      </c>
      <c r="T33" s="18"/>
      <c r="U33" s="21">
        <v>8310</v>
      </c>
      <c r="V33" s="18"/>
      <c r="W33" s="21">
        <v>37892835</v>
      </c>
      <c r="X33" s="18"/>
      <c r="Y33" s="21">
        <v>41302777.5</v>
      </c>
      <c r="Z33" s="18"/>
      <c r="AA33" s="31">
        <f t="shared" si="0"/>
        <v>1.097117700906056E-3</v>
      </c>
    </row>
    <row r="34" spans="1:27" ht="21.75" customHeight="1" x14ac:dyDescent="0.4">
      <c r="A34" s="96" t="s">
        <v>54</v>
      </c>
      <c r="B34" s="96"/>
      <c r="C34" s="96"/>
      <c r="D34" s="102">
        <v>450000</v>
      </c>
      <c r="E34" s="102"/>
      <c r="F34" s="18"/>
      <c r="G34" s="21">
        <v>2708306911</v>
      </c>
      <c r="H34" s="18"/>
      <c r="I34" s="21">
        <v>4034848950</v>
      </c>
      <c r="J34" s="18"/>
      <c r="K34" s="21">
        <v>0</v>
      </c>
      <c r="L34" s="18"/>
      <c r="M34" s="21">
        <v>0</v>
      </c>
      <c r="N34" s="18"/>
      <c r="O34" s="21">
        <v>-450000</v>
      </c>
      <c r="P34" s="18"/>
      <c r="Q34" s="21">
        <v>4911601082</v>
      </c>
      <c r="R34" s="18"/>
      <c r="S34" s="21">
        <v>0</v>
      </c>
      <c r="T34" s="18"/>
      <c r="U34" s="21">
        <v>0</v>
      </c>
      <c r="V34" s="18"/>
      <c r="W34" s="21">
        <v>0</v>
      </c>
      <c r="X34" s="18"/>
      <c r="Y34" s="21">
        <v>0</v>
      </c>
      <c r="Z34" s="18"/>
      <c r="AA34" s="31">
        <f t="shared" si="0"/>
        <v>0</v>
      </c>
    </row>
    <row r="35" spans="1:27" ht="21.75" customHeight="1" x14ac:dyDescent="0.4">
      <c r="A35" s="96" t="s">
        <v>55</v>
      </c>
      <c r="B35" s="96"/>
      <c r="C35" s="96"/>
      <c r="D35" s="102">
        <v>226250</v>
      </c>
      <c r="E35" s="102"/>
      <c r="F35" s="18"/>
      <c r="G35" s="21">
        <v>1914001328</v>
      </c>
      <c r="H35" s="18"/>
      <c r="I35" s="21">
        <v>4295662818.75</v>
      </c>
      <c r="J35" s="18"/>
      <c r="K35" s="21">
        <v>0</v>
      </c>
      <c r="L35" s="18"/>
      <c r="M35" s="21">
        <v>0</v>
      </c>
      <c r="N35" s="18"/>
      <c r="O35" s="21">
        <v>0</v>
      </c>
      <c r="P35" s="18"/>
      <c r="Q35" s="21">
        <v>0</v>
      </c>
      <c r="R35" s="18"/>
      <c r="S35" s="21">
        <v>226250</v>
      </c>
      <c r="T35" s="18"/>
      <c r="U35" s="21">
        <v>14840</v>
      </c>
      <c r="V35" s="18"/>
      <c r="W35" s="21">
        <v>1914001328</v>
      </c>
      <c r="X35" s="18"/>
      <c r="Y35" s="21">
        <v>3337572577.5</v>
      </c>
      <c r="Z35" s="18"/>
      <c r="AA35" s="31">
        <f t="shared" si="0"/>
        <v>8.8655295708234119E-2</v>
      </c>
    </row>
    <row r="36" spans="1:27" ht="21.75" customHeight="1" x14ac:dyDescent="0.4">
      <c r="A36" s="96" t="s">
        <v>56</v>
      </c>
      <c r="B36" s="96"/>
      <c r="C36" s="96"/>
      <c r="D36" s="102">
        <v>151000</v>
      </c>
      <c r="E36" s="102"/>
      <c r="F36" s="18"/>
      <c r="G36" s="21">
        <v>1882009647</v>
      </c>
      <c r="H36" s="18"/>
      <c r="I36" s="21">
        <v>2616270016.5</v>
      </c>
      <c r="J36" s="18"/>
      <c r="K36" s="21">
        <v>0</v>
      </c>
      <c r="L36" s="18"/>
      <c r="M36" s="21">
        <v>0</v>
      </c>
      <c r="N36" s="18"/>
      <c r="O36" s="21">
        <v>0</v>
      </c>
      <c r="P36" s="18"/>
      <c r="Q36" s="21">
        <v>0</v>
      </c>
      <c r="R36" s="18"/>
      <c r="S36" s="21">
        <v>151000</v>
      </c>
      <c r="T36" s="18"/>
      <c r="U36" s="21">
        <v>15760</v>
      </c>
      <c r="V36" s="18"/>
      <c r="W36" s="21">
        <v>1882009647</v>
      </c>
      <c r="X36" s="18"/>
      <c r="Y36" s="21">
        <v>2365600428</v>
      </c>
      <c r="Z36" s="18"/>
      <c r="AA36" s="31">
        <f t="shared" si="0"/>
        <v>6.2836987242074496E-2</v>
      </c>
    </row>
    <row r="37" spans="1:27" ht="21.75" customHeight="1" x14ac:dyDescent="0.4">
      <c r="A37" s="96" t="s">
        <v>57</v>
      </c>
      <c r="B37" s="96"/>
      <c r="C37" s="96"/>
      <c r="D37" s="102">
        <v>0</v>
      </c>
      <c r="E37" s="102"/>
      <c r="F37" s="18"/>
      <c r="G37" s="21">
        <v>0</v>
      </c>
      <c r="H37" s="18"/>
      <c r="I37" s="21">
        <v>0</v>
      </c>
      <c r="J37" s="18"/>
      <c r="K37" s="21">
        <v>386</v>
      </c>
      <c r="L37" s="18"/>
      <c r="M37" s="21">
        <v>1065166</v>
      </c>
      <c r="N37" s="18"/>
      <c r="O37" s="21">
        <v>0</v>
      </c>
      <c r="P37" s="18"/>
      <c r="Q37" s="21">
        <v>0</v>
      </c>
      <c r="R37" s="18"/>
      <c r="S37" s="21">
        <v>386</v>
      </c>
      <c r="T37" s="18"/>
      <c r="U37" s="21">
        <v>2768</v>
      </c>
      <c r="V37" s="18"/>
      <c r="W37" s="21">
        <v>1065552</v>
      </c>
      <c r="X37" s="18"/>
      <c r="Y37" s="21">
        <v>1062090.7344</v>
      </c>
      <c r="Z37" s="18"/>
      <c r="AA37" s="31">
        <f t="shared" si="0"/>
        <v>2.8212111030028244E-5</v>
      </c>
    </row>
    <row r="38" spans="1:27" ht="21.75" customHeight="1" x14ac:dyDescent="0.4">
      <c r="A38" s="96" t="s">
        <v>59</v>
      </c>
      <c r="B38" s="96"/>
      <c r="C38" s="96"/>
      <c r="D38" s="102">
        <v>0</v>
      </c>
      <c r="E38" s="102"/>
      <c r="F38" s="18"/>
      <c r="G38" s="21">
        <v>0</v>
      </c>
      <c r="H38" s="18"/>
      <c r="I38" s="21">
        <v>0</v>
      </c>
      <c r="J38" s="18"/>
      <c r="K38" s="21">
        <v>3500000</v>
      </c>
      <c r="L38" s="18"/>
      <c r="M38" s="21">
        <v>7822596474</v>
      </c>
      <c r="N38" s="18"/>
      <c r="O38" s="21">
        <v>0</v>
      </c>
      <c r="P38" s="18"/>
      <c r="Q38" s="21">
        <v>0</v>
      </c>
      <c r="R38" s="18"/>
      <c r="S38" s="21">
        <v>3500000</v>
      </c>
      <c r="T38" s="18"/>
      <c r="U38" s="21">
        <v>2743</v>
      </c>
      <c r="V38" s="18"/>
      <c r="W38" s="21">
        <v>7822596474</v>
      </c>
      <c r="X38" s="18"/>
      <c r="Y38" s="21">
        <v>9543377025</v>
      </c>
      <c r="Z38" s="18"/>
      <c r="AA38" s="31">
        <f t="shared" si="0"/>
        <v>0.25349888056675302</v>
      </c>
    </row>
    <row r="39" spans="1:27" ht="21.75" customHeight="1" x14ac:dyDescent="0.4">
      <c r="A39" s="96" t="s">
        <v>60</v>
      </c>
      <c r="B39" s="96"/>
      <c r="C39" s="96"/>
      <c r="D39" s="102">
        <v>0</v>
      </c>
      <c r="E39" s="102"/>
      <c r="F39" s="18"/>
      <c r="G39" s="21">
        <v>0</v>
      </c>
      <c r="H39" s="18"/>
      <c r="I39" s="21">
        <v>0</v>
      </c>
      <c r="J39" s="18"/>
      <c r="K39" s="21">
        <v>490000</v>
      </c>
      <c r="L39" s="18"/>
      <c r="M39" s="21">
        <v>3686314128</v>
      </c>
      <c r="N39" s="18"/>
      <c r="O39" s="21">
        <v>0</v>
      </c>
      <c r="P39" s="18"/>
      <c r="Q39" s="21">
        <v>0</v>
      </c>
      <c r="R39" s="18"/>
      <c r="S39" s="21">
        <v>490000</v>
      </c>
      <c r="T39" s="18"/>
      <c r="U39" s="21">
        <v>9250</v>
      </c>
      <c r="V39" s="18"/>
      <c r="W39" s="21">
        <v>3686314128</v>
      </c>
      <c r="X39" s="18"/>
      <c r="Y39" s="21">
        <v>4505531625</v>
      </c>
      <c r="Z39" s="18"/>
      <c r="AA39" s="31">
        <f t="shared" si="0"/>
        <v>0.11967956629017325</v>
      </c>
    </row>
    <row r="40" spans="1:27" ht="21.75" customHeight="1" x14ac:dyDescent="0.4">
      <c r="A40" s="96" t="s">
        <v>61</v>
      </c>
      <c r="B40" s="96"/>
      <c r="C40" s="96"/>
      <c r="D40" s="102">
        <v>0</v>
      </c>
      <c r="E40" s="102"/>
      <c r="F40" s="18"/>
      <c r="G40" s="21">
        <v>0</v>
      </c>
      <c r="H40" s="18"/>
      <c r="I40" s="21">
        <v>0</v>
      </c>
      <c r="J40" s="18"/>
      <c r="K40" s="21">
        <v>123</v>
      </c>
      <c r="L40" s="18"/>
      <c r="M40" s="21">
        <v>1662038</v>
      </c>
      <c r="N40" s="18"/>
      <c r="O40" s="21">
        <v>0</v>
      </c>
      <c r="P40" s="18"/>
      <c r="Q40" s="21">
        <v>0</v>
      </c>
      <c r="R40" s="18"/>
      <c r="S40" s="21">
        <v>123</v>
      </c>
      <c r="T40" s="18"/>
      <c r="U40" s="21">
        <v>13747</v>
      </c>
      <c r="V40" s="18"/>
      <c r="W40" s="21">
        <v>1662161</v>
      </c>
      <c r="X40" s="18"/>
      <c r="Y40" s="21">
        <v>1680820.2580500001</v>
      </c>
      <c r="Z40" s="18"/>
      <c r="AA40" s="31">
        <f t="shared" si="0"/>
        <v>4.4647303856214984E-5</v>
      </c>
    </row>
    <row r="41" spans="1:27" ht="21.75" customHeight="1" x14ac:dyDescent="0.4">
      <c r="A41" s="96" t="s">
        <v>62</v>
      </c>
      <c r="B41" s="96"/>
      <c r="C41" s="96"/>
      <c r="D41" s="102">
        <v>0</v>
      </c>
      <c r="E41" s="102"/>
      <c r="F41" s="18"/>
      <c r="G41" s="21">
        <v>0</v>
      </c>
      <c r="H41" s="18"/>
      <c r="I41" s="21">
        <v>0</v>
      </c>
      <c r="J41" s="18"/>
      <c r="K41" s="21">
        <v>1800000</v>
      </c>
      <c r="L41" s="18"/>
      <c r="M41" s="21">
        <v>5928277990</v>
      </c>
      <c r="N41" s="18"/>
      <c r="O41" s="21">
        <v>0</v>
      </c>
      <c r="P41" s="18"/>
      <c r="Q41" s="21">
        <v>0</v>
      </c>
      <c r="R41" s="18"/>
      <c r="S41" s="21">
        <v>1800000</v>
      </c>
      <c r="T41" s="18"/>
      <c r="U41" s="21">
        <v>3931</v>
      </c>
      <c r="V41" s="18"/>
      <c r="W41" s="21">
        <v>5928277990</v>
      </c>
      <c r="X41" s="18"/>
      <c r="Y41" s="21">
        <v>7033698990</v>
      </c>
      <c r="Z41" s="18"/>
      <c r="AA41" s="31">
        <f t="shared" si="0"/>
        <v>0.18683478767920744</v>
      </c>
    </row>
    <row r="42" spans="1:27" ht="21.75" customHeight="1" x14ac:dyDescent="0.4">
      <c r="A42" s="96" t="s">
        <v>58</v>
      </c>
      <c r="B42" s="96"/>
      <c r="C42" s="96"/>
      <c r="D42" s="102">
        <v>0</v>
      </c>
      <c r="E42" s="102"/>
      <c r="F42" s="18"/>
      <c r="G42" s="21">
        <v>0</v>
      </c>
      <c r="H42" s="18"/>
      <c r="I42" s="21">
        <v>0</v>
      </c>
      <c r="J42" s="18"/>
      <c r="K42" s="21">
        <v>324000</v>
      </c>
      <c r="L42" s="18"/>
      <c r="M42" s="21">
        <v>40834510</v>
      </c>
      <c r="N42" s="18"/>
      <c r="O42" s="21">
        <v>0</v>
      </c>
      <c r="P42" s="18"/>
      <c r="Q42" s="21">
        <v>0</v>
      </c>
      <c r="R42" s="18"/>
      <c r="S42" s="21">
        <v>0</v>
      </c>
      <c r="T42" s="18"/>
      <c r="U42" s="21">
        <v>0</v>
      </c>
      <c r="V42" s="18"/>
      <c r="W42" s="21">
        <v>0</v>
      </c>
      <c r="X42" s="18"/>
      <c r="Y42" s="21">
        <v>0</v>
      </c>
      <c r="Z42" s="18"/>
      <c r="AA42" s="31">
        <f t="shared" si="0"/>
        <v>0</v>
      </c>
    </row>
    <row r="43" spans="1:27" ht="21.75" customHeight="1" x14ac:dyDescent="0.4">
      <c r="A43" s="96" t="s">
        <v>20</v>
      </c>
      <c r="B43" s="96"/>
      <c r="C43" s="96"/>
      <c r="D43" s="102">
        <v>5596000</v>
      </c>
      <c r="E43" s="102"/>
      <c r="F43" s="18"/>
      <c r="G43" s="21">
        <v>28556950169</v>
      </c>
      <c r="H43" s="18"/>
      <c r="I43" s="21">
        <v>64639535032.620003</v>
      </c>
      <c r="J43" s="18"/>
      <c r="K43" s="21">
        <v>2504000</v>
      </c>
      <c r="L43" s="18"/>
      <c r="M43" s="21">
        <v>30085669890</v>
      </c>
      <c r="N43" s="18"/>
      <c r="O43" s="21">
        <v>0</v>
      </c>
      <c r="P43" s="18"/>
      <c r="Q43" s="21">
        <v>0</v>
      </c>
      <c r="R43" s="18"/>
      <c r="S43" s="21">
        <v>8100000</v>
      </c>
      <c r="T43" s="18"/>
      <c r="U43" s="21">
        <v>8200</v>
      </c>
      <c r="V43" s="18"/>
      <c r="W43" s="21">
        <v>58642620059</v>
      </c>
      <c r="X43" s="18"/>
      <c r="Y43" s="21">
        <v>66402896850</v>
      </c>
      <c r="Z43" s="18"/>
      <c r="AA43" s="31">
        <f t="shared" si="0"/>
        <v>1.7638473229935681</v>
      </c>
    </row>
    <row r="44" spans="1:27" ht="21.75" customHeight="1" x14ac:dyDescent="0.4">
      <c r="A44" s="96" t="s">
        <v>21</v>
      </c>
      <c r="B44" s="96"/>
      <c r="C44" s="96"/>
      <c r="D44" s="102">
        <v>7879000</v>
      </c>
      <c r="E44" s="102"/>
      <c r="F44" s="18"/>
      <c r="G44" s="21">
        <v>16392865993</v>
      </c>
      <c r="H44" s="18"/>
      <c r="I44" s="21">
        <v>63110292913.889999</v>
      </c>
      <c r="J44" s="18"/>
      <c r="K44" s="21">
        <v>0</v>
      </c>
      <c r="L44" s="18"/>
      <c r="M44" s="21">
        <v>0</v>
      </c>
      <c r="N44" s="18"/>
      <c r="O44" s="21">
        <v>0</v>
      </c>
      <c r="P44" s="18"/>
      <c r="Q44" s="21">
        <v>0</v>
      </c>
      <c r="R44" s="18"/>
      <c r="S44" s="21">
        <v>5386000</v>
      </c>
      <c r="T44" s="18"/>
      <c r="U44" s="21">
        <v>4200</v>
      </c>
      <c r="V44" s="18"/>
      <c r="W44" s="21">
        <v>11205987592</v>
      </c>
      <c r="X44" s="18"/>
      <c r="Y44" s="21">
        <v>22615375041</v>
      </c>
      <c r="Z44" s="18"/>
      <c r="AA44" s="31">
        <f t="shared" si="0"/>
        <v>0.60072783894763782</v>
      </c>
    </row>
    <row r="45" spans="1:27" ht="21.75" customHeight="1" x14ac:dyDescent="0.4">
      <c r="A45" s="96" t="s">
        <v>22</v>
      </c>
      <c r="B45" s="96"/>
      <c r="C45" s="96"/>
      <c r="D45" s="102">
        <v>49898000</v>
      </c>
      <c r="E45" s="102"/>
      <c r="F45" s="18"/>
      <c r="G45" s="21">
        <v>39923105406</v>
      </c>
      <c r="H45" s="18"/>
      <c r="I45" s="21">
        <v>51930442466.864998</v>
      </c>
      <c r="J45" s="18"/>
      <c r="K45" s="21">
        <v>0</v>
      </c>
      <c r="L45" s="18"/>
      <c r="M45" s="21">
        <v>0</v>
      </c>
      <c r="N45" s="18"/>
      <c r="O45" s="21">
        <v>0</v>
      </c>
      <c r="P45" s="18"/>
      <c r="Q45" s="21">
        <v>0</v>
      </c>
      <c r="R45" s="18"/>
      <c r="S45" s="21">
        <v>0</v>
      </c>
      <c r="T45" s="18"/>
      <c r="U45" s="21">
        <v>0</v>
      </c>
      <c r="V45" s="18"/>
      <c r="W45" s="21">
        <v>0</v>
      </c>
      <c r="X45" s="18"/>
      <c r="Y45" s="21">
        <v>0</v>
      </c>
      <c r="Z45" s="18"/>
      <c r="AA45" s="31">
        <f t="shared" si="0"/>
        <v>0</v>
      </c>
    </row>
    <row r="46" spans="1:27" ht="21.75" customHeight="1" x14ac:dyDescent="0.4">
      <c r="A46" s="96" t="s">
        <v>23</v>
      </c>
      <c r="B46" s="96"/>
      <c r="C46" s="96"/>
      <c r="D46" s="102">
        <v>7667000</v>
      </c>
      <c r="E46" s="102"/>
      <c r="F46" s="18"/>
      <c r="G46" s="21">
        <v>23006882</v>
      </c>
      <c r="H46" s="18"/>
      <c r="I46" s="21">
        <v>22995077.2425</v>
      </c>
      <c r="J46" s="18"/>
      <c r="K46" s="21">
        <v>2000000</v>
      </c>
      <c r="L46" s="18"/>
      <c r="M46" s="21">
        <v>4001020</v>
      </c>
      <c r="N46" s="18"/>
      <c r="O46" s="21">
        <v>0</v>
      </c>
      <c r="P46" s="18"/>
      <c r="Q46" s="21">
        <v>0</v>
      </c>
      <c r="R46" s="18"/>
      <c r="S46" s="21">
        <v>0</v>
      </c>
      <c r="T46" s="18"/>
      <c r="U46" s="21">
        <v>0</v>
      </c>
      <c r="V46" s="18"/>
      <c r="W46" s="21">
        <v>0</v>
      </c>
      <c r="X46" s="18"/>
      <c r="Y46" s="21">
        <v>0</v>
      </c>
      <c r="Z46" s="18"/>
      <c r="AA46" s="31">
        <f t="shared" si="0"/>
        <v>0</v>
      </c>
    </row>
    <row r="47" spans="1:27" ht="21.75" customHeight="1" x14ac:dyDescent="0.4">
      <c r="A47" s="96" t="s">
        <v>24</v>
      </c>
      <c r="B47" s="96"/>
      <c r="C47" s="96"/>
      <c r="D47" s="102">
        <v>3140000</v>
      </c>
      <c r="E47" s="102"/>
      <c r="F47" s="18"/>
      <c r="G47" s="21">
        <v>2828459135</v>
      </c>
      <c r="H47" s="18"/>
      <c r="I47" s="21">
        <v>9103655205</v>
      </c>
      <c r="J47" s="18"/>
      <c r="K47" s="21">
        <v>3001000</v>
      </c>
      <c r="L47" s="18"/>
      <c r="M47" s="21">
        <v>7184221498</v>
      </c>
      <c r="N47" s="18"/>
      <c r="O47" s="21">
        <v>0</v>
      </c>
      <c r="P47" s="18"/>
      <c r="Q47" s="21">
        <v>0</v>
      </c>
      <c r="R47" s="18"/>
      <c r="S47" s="21">
        <v>6141000</v>
      </c>
      <c r="T47" s="18"/>
      <c r="U47" s="21">
        <v>1539</v>
      </c>
      <c r="V47" s="18"/>
      <c r="W47" s="21">
        <v>10012680633</v>
      </c>
      <c r="X47" s="18"/>
      <c r="Y47" s="21">
        <v>9448565367.7574997</v>
      </c>
      <c r="Z47" s="18"/>
      <c r="AA47" s="31">
        <f t="shared" si="0"/>
        <v>0.25098041682873967</v>
      </c>
    </row>
    <row r="48" spans="1:27" ht="21.75" customHeight="1" x14ac:dyDescent="0.4">
      <c r="A48" s="96" t="s">
        <v>25</v>
      </c>
      <c r="B48" s="96"/>
      <c r="C48" s="96"/>
      <c r="D48" s="102">
        <v>38000</v>
      </c>
      <c r="E48" s="102"/>
      <c r="F48" s="18"/>
      <c r="G48" s="21">
        <v>19304969</v>
      </c>
      <c r="H48" s="18"/>
      <c r="I48" s="21">
        <v>79779451.5</v>
      </c>
      <c r="J48" s="18"/>
      <c r="K48" s="21">
        <v>0</v>
      </c>
      <c r="L48" s="18"/>
      <c r="M48" s="21">
        <v>0</v>
      </c>
      <c r="N48" s="18"/>
      <c r="O48" s="21">
        <v>0</v>
      </c>
      <c r="P48" s="18"/>
      <c r="Q48" s="21">
        <v>0</v>
      </c>
      <c r="R48" s="18"/>
      <c r="S48" s="21">
        <v>38000</v>
      </c>
      <c r="T48" s="18"/>
      <c r="U48" s="21">
        <v>507</v>
      </c>
      <c r="V48" s="18"/>
      <c r="W48" s="21">
        <v>19304969</v>
      </c>
      <c r="X48" s="18"/>
      <c r="Y48" s="21">
        <v>19261039.004999999</v>
      </c>
      <c r="Z48" s="18"/>
      <c r="AA48" s="31">
        <f t="shared" si="0"/>
        <v>5.1162725872920924E-4</v>
      </c>
    </row>
    <row r="49" spans="1:28" ht="21.75" customHeight="1" x14ac:dyDescent="0.4">
      <c r="A49" s="96" t="s">
        <v>26</v>
      </c>
      <c r="B49" s="96"/>
      <c r="C49" s="96"/>
      <c r="D49" s="102">
        <v>4000</v>
      </c>
      <c r="E49" s="102"/>
      <c r="F49" s="18"/>
      <c r="G49" s="21">
        <v>1000257</v>
      </c>
      <c r="H49" s="18"/>
      <c r="I49" s="21">
        <v>3994971.03</v>
      </c>
      <c r="J49" s="18"/>
      <c r="K49" s="21">
        <v>0</v>
      </c>
      <c r="L49" s="18"/>
      <c r="M49" s="21">
        <v>0</v>
      </c>
      <c r="N49" s="18"/>
      <c r="O49" s="21">
        <v>0</v>
      </c>
      <c r="P49" s="18"/>
      <c r="Q49" s="21">
        <v>0</v>
      </c>
      <c r="R49" s="18"/>
      <c r="S49" s="21">
        <v>4000</v>
      </c>
      <c r="T49" s="18"/>
      <c r="U49" s="21">
        <v>903</v>
      </c>
      <c r="V49" s="18"/>
      <c r="W49" s="21">
        <v>1000257</v>
      </c>
      <c r="X49" s="18"/>
      <c r="Y49" s="21">
        <v>3611069.91</v>
      </c>
      <c r="Z49" s="18"/>
      <c r="AA49" s="31">
        <f t="shared" si="0"/>
        <v>9.5920152524130807E-5</v>
      </c>
    </row>
    <row r="50" spans="1:28" ht="21.75" customHeight="1" x14ac:dyDescent="0.4">
      <c r="A50" s="96" t="s">
        <v>27</v>
      </c>
      <c r="B50" s="96"/>
      <c r="C50" s="96"/>
      <c r="D50" s="102">
        <v>5052000</v>
      </c>
      <c r="E50" s="102"/>
      <c r="F50" s="18"/>
      <c r="G50" s="21">
        <v>1500302393</v>
      </c>
      <c r="H50" s="18"/>
      <c r="I50" s="21">
        <v>10101398220</v>
      </c>
      <c r="J50" s="18"/>
      <c r="K50" s="21">
        <v>0</v>
      </c>
      <c r="L50" s="18"/>
      <c r="M50" s="21">
        <v>0</v>
      </c>
      <c r="N50" s="18"/>
      <c r="O50" s="21">
        <v>0</v>
      </c>
      <c r="P50" s="18"/>
      <c r="Q50" s="21">
        <v>0</v>
      </c>
      <c r="R50" s="18"/>
      <c r="S50" s="21">
        <v>0</v>
      </c>
      <c r="T50" s="18"/>
      <c r="U50" s="21">
        <v>0</v>
      </c>
      <c r="V50" s="18"/>
      <c r="W50" s="21">
        <v>0</v>
      </c>
      <c r="X50" s="18"/>
      <c r="Y50" s="21">
        <v>0</v>
      </c>
      <c r="Z50" s="18"/>
      <c r="AA50" s="31">
        <f t="shared" si="0"/>
        <v>0</v>
      </c>
    </row>
    <row r="51" spans="1:28" ht="21.75" customHeight="1" x14ac:dyDescent="0.4">
      <c r="A51" s="96" t="s">
        <v>28</v>
      </c>
      <c r="B51" s="96"/>
      <c r="C51" s="96"/>
      <c r="D51" s="102">
        <v>3000000</v>
      </c>
      <c r="E51" s="102"/>
      <c r="F51" s="18"/>
      <c r="G51" s="21">
        <v>300077247</v>
      </c>
      <c r="H51" s="18"/>
      <c r="I51" s="21">
        <v>2696305522.5</v>
      </c>
      <c r="J51" s="18"/>
      <c r="K51" s="21">
        <v>0</v>
      </c>
      <c r="L51" s="18"/>
      <c r="M51" s="21">
        <v>0</v>
      </c>
      <c r="N51" s="18"/>
      <c r="O51" s="21">
        <v>0</v>
      </c>
      <c r="P51" s="18"/>
      <c r="Q51" s="21">
        <v>0</v>
      </c>
      <c r="R51" s="18"/>
      <c r="S51" s="21">
        <v>0</v>
      </c>
      <c r="T51" s="18"/>
      <c r="U51" s="21">
        <v>0</v>
      </c>
      <c r="V51" s="18"/>
      <c r="W51" s="21">
        <v>0</v>
      </c>
      <c r="X51" s="18"/>
      <c r="Y51" s="21">
        <v>0</v>
      </c>
      <c r="Z51" s="18"/>
      <c r="AA51" s="31">
        <f t="shared" si="0"/>
        <v>0</v>
      </c>
    </row>
    <row r="52" spans="1:28" ht="21.75" customHeight="1" x14ac:dyDescent="0.4">
      <c r="A52" s="96" t="s">
        <v>29</v>
      </c>
      <c r="B52" s="96"/>
      <c r="C52" s="96"/>
      <c r="D52" s="102">
        <v>3000000</v>
      </c>
      <c r="E52" s="102"/>
      <c r="F52" s="18"/>
      <c r="G52" s="21">
        <v>2460633438</v>
      </c>
      <c r="H52" s="18"/>
      <c r="I52" s="21">
        <v>659830050</v>
      </c>
      <c r="J52" s="18"/>
      <c r="K52" s="21">
        <v>35000</v>
      </c>
      <c r="L52" s="18"/>
      <c r="M52" s="21">
        <v>8752230</v>
      </c>
      <c r="N52" s="18"/>
      <c r="O52" s="21">
        <v>0</v>
      </c>
      <c r="P52" s="18"/>
      <c r="Q52" s="21">
        <v>0</v>
      </c>
      <c r="R52" s="18"/>
      <c r="S52" s="21">
        <v>3035000</v>
      </c>
      <c r="T52" s="18"/>
      <c r="U52" s="21">
        <v>200</v>
      </c>
      <c r="V52" s="18"/>
      <c r="W52" s="21">
        <v>2469385668</v>
      </c>
      <c r="X52" s="18"/>
      <c r="Y52" s="21">
        <v>606843697.5</v>
      </c>
      <c r="Z52" s="18"/>
      <c r="AA52" s="31">
        <f t="shared" si="0"/>
        <v>1.6119471921967717E-2</v>
      </c>
    </row>
    <row r="53" spans="1:28" ht="21.75" customHeight="1" thickBot="1" x14ac:dyDescent="0.45">
      <c r="A53" s="95" t="s">
        <v>63</v>
      </c>
      <c r="B53" s="95"/>
      <c r="C53" s="95"/>
      <c r="D53" s="18"/>
      <c r="E53" s="24">
        <f>SUM(D9:E52)</f>
        <v>1970207182</v>
      </c>
      <c r="F53" s="18"/>
      <c r="G53" s="24">
        <f>SUM(G9:G52)</f>
        <v>3123938379654</v>
      </c>
      <c r="H53" s="18"/>
      <c r="I53" s="24">
        <f>SUM(I9:I52)</f>
        <v>3651524181781.6431</v>
      </c>
      <c r="J53" s="18"/>
      <c r="K53" s="24">
        <f>SUM(K9:K52)</f>
        <v>102307538</v>
      </c>
      <c r="L53" s="18"/>
      <c r="M53" s="24">
        <f>SUM(M9:M52)</f>
        <v>162901817381</v>
      </c>
      <c r="N53" s="18"/>
      <c r="O53" s="24">
        <f>SUM(O9:O52)</f>
        <v>-307976629</v>
      </c>
      <c r="P53" s="18"/>
      <c r="Q53" s="24">
        <f>SUM(Q9:Q52)</f>
        <v>168471670347</v>
      </c>
      <c r="R53" s="18"/>
      <c r="S53" s="24">
        <f>SUM(S9:S52)</f>
        <v>1694104091</v>
      </c>
      <c r="T53" s="18"/>
      <c r="U53" s="24"/>
      <c r="V53" s="18"/>
      <c r="W53" s="24">
        <f>SUM(W9:W52)</f>
        <v>2632615282523</v>
      </c>
      <c r="X53" s="18"/>
      <c r="Y53" s="24">
        <f>SUM(Y9:Y52)</f>
        <v>2887654685553.2866</v>
      </c>
      <c r="Z53" s="18"/>
      <c r="AA53" s="32">
        <f>SUM(AA9:AA52)</f>
        <v>76.704213648218257</v>
      </c>
      <c r="AB53" s="29"/>
    </row>
    <row r="54" spans="1:28" ht="16.5" thickTop="1" x14ac:dyDescent="0.4">
      <c r="G54" s="29"/>
      <c r="AB54" s="29"/>
    </row>
    <row r="55" spans="1:28" x14ac:dyDescent="0.4">
      <c r="AA55" s="29"/>
      <c r="AB55" s="29"/>
    </row>
    <row r="56" spans="1:28" x14ac:dyDescent="0.4">
      <c r="Y56" s="29"/>
      <c r="AB56" s="29"/>
    </row>
    <row r="57" spans="1:28" x14ac:dyDescent="0.4">
      <c r="AB57" s="29"/>
    </row>
    <row r="58" spans="1:28" x14ac:dyDescent="0.4">
      <c r="AB58" s="29"/>
    </row>
  </sheetData>
  <mergeCells count="102">
    <mergeCell ref="D52:E52"/>
    <mergeCell ref="D51:E51"/>
    <mergeCell ref="D50:E50"/>
    <mergeCell ref="D49:E49"/>
    <mergeCell ref="D48:E48"/>
    <mergeCell ref="D47:E47"/>
    <mergeCell ref="D46:E46"/>
    <mergeCell ref="D45:E45"/>
    <mergeCell ref="D15:E15"/>
    <mergeCell ref="D31:E31"/>
    <mergeCell ref="D30:E30"/>
    <mergeCell ref="D29:E29"/>
    <mergeCell ref="D14:E14"/>
    <mergeCell ref="D13:E13"/>
    <mergeCell ref="D12:E12"/>
    <mergeCell ref="D44:E44"/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D40:E40"/>
    <mergeCell ref="D39:E39"/>
    <mergeCell ref="D38:E38"/>
    <mergeCell ref="D42:E42"/>
    <mergeCell ref="D37:E37"/>
    <mergeCell ref="D41:E41"/>
    <mergeCell ref="D36:E36"/>
    <mergeCell ref="D35:E35"/>
    <mergeCell ref="D34:E34"/>
    <mergeCell ref="D33:E33"/>
    <mergeCell ref="D32:E32"/>
    <mergeCell ref="A10:C10"/>
    <mergeCell ref="K7:M7"/>
    <mergeCell ref="O7:Q7"/>
    <mergeCell ref="A8:C8"/>
    <mergeCell ref="D8:E8"/>
    <mergeCell ref="A9:C9"/>
    <mergeCell ref="D9:E9"/>
    <mergeCell ref="A43:C43"/>
    <mergeCell ref="D43:E43"/>
    <mergeCell ref="D28:E28"/>
    <mergeCell ref="D27:E27"/>
    <mergeCell ref="D26:E26"/>
    <mergeCell ref="D25:E25"/>
    <mergeCell ref="D24:E24"/>
    <mergeCell ref="D23:E23"/>
    <mergeCell ref="D22:E22"/>
    <mergeCell ref="D21:E21"/>
    <mergeCell ref="D20:E20"/>
    <mergeCell ref="D19:E19"/>
    <mergeCell ref="D18:E18"/>
    <mergeCell ref="D17:E17"/>
    <mergeCell ref="D16:E16"/>
    <mergeCell ref="D11:E11"/>
    <mergeCell ref="D10:E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53:C53"/>
    <mergeCell ref="A37:C37"/>
    <mergeCell ref="A42:C42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41:C41"/>
    <mergeCell ref="A45:C45"/>
    <mergeCell ref="A46:C46"/>
    <mergeCell ref="A47:C47"/>
    <mergeCell ref="A48:C48"/>
    <mergeCell ref="A49:C49"/>
    <mergeCell ref="A50:C50"/>
    <mergeCell ref="A51:C51"/>
    <mergeCell ref="A52:C52"/>
    <mergeCell ref="A44:C44"/>
  </mergeCells>
  <pageMargins left="0.39370078740157483" right="0.39370078740157483" top="0.39370078740157483" bottom="0.39370078740157483" header="0" footer="0"/>
  <pageSetup scale="5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E487-DC3F-473C-9EB1-64B9EFC5B7ED}">
  <dimension ref="A1:Q19"/>
  <sheetViews>
    <sheetView rightToLeft="1" tabSelected="1" view="pageBreakPreview" zoomScaleNormal="100" zoomScaleSheetLayoutView="100" workbookViewId="0">
      <selection activeCell="G17" sqref="G17"/>
    </sheetView>
  </sheetViews>
  <sheetFormatPr defaultColWidth="9.140625" defaultRowHeight="17.25" x14ac:dyDescent="0.4"/>
  <cols>
    <col min="1" max="1" width="34.5703125" style="57" customWidth="1"/>
    <col min="2" max="2" width="12.85546875" style="57" customWidth="1"/>
    <col min="3" max="3" width="37.42578125" style="57" bestFit="1" customWidth="1"/>
    <col min="4" max="4" width="36.5703125" style="57" bestFit="1" customWidth="1"/>
    <col min="5" max="5" width="18.42578125" style="57" customWidth="1"/>
    <col min="6" max="6" width="19.85546875" style="57" customWidth="1"/>
    <col min="7" max="7" width="20" style="57" customWidth="1"/>
    <col min="8" max="8" width="14" style="57" customWidth="1"/>
    <col min="9" max="9" width="9.42578125" style="57" customWidth="1"/>
    <col min="10" max="10" width="23.42578125" style="58" customWidth="1"/>
    <col min="11" max="16384" width="9.140625" style="57"/>
  </cols>
  <sheetData>
    <row r="1" spans="1:17" s="86" customFormat="1" ht="20.100000000000001" customHeight="1" x14ac:dyDescent="0.4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87"/>
    </row>
    <row r="2" spans="1:17" s="86" customFormat="1" ht="20.100000000000001" customHeight="1" x14ac:dyDescent="0.4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87"/>
    </row>
    <row r="3" spans="1:17" s="86" customFormat="1" ht="20.100000000000001" customHeight="1" x14ac:dyDescent="0.4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87"/>
    </row>
    <row r="4" spans="1:17" s="86" customFormat="1" ht="18" x14ac:dyDescent="0.45"/>
    <row r="5" spans="1:17" ht="18.75" thickBot="1" x14ac:dyDescent="0.45">
      <c r="A5" s="125" t="s">
        <v>929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7" ht="57" customHeight="1" thickBot="1" x14ac:dyDescent="0.45">
      <c r="A6" s="85" t="s">
        <v>928</v>
      </c>
      <c r="B6" s="82" t="s">
        <v>927</v>
      </c>
      <c r="C6" s="84"/>
      <c r="D6" s="82" t="s">
        <v>926</v>
      </c>
      <c r="E6" s="83" t="s">
        <v>925</v>
      </c>
      <c r="F6" s="82" t="s">
        <v>924</v>
      </c>
      <c r="G6" s="82" t="s">
        <v>923</v>
      </c>
      <c r="H6" s="82" t="s">
        <v>922</v>
      </c>
      <c r="I6" s="82" t="s">
        <v>921</v>
      </c>
      <c r="J6" s="81" t="s">
        <v>920</v>
      </c>
    </row>
    <row r="7" spans="1:17" ht="18.75" x14ac:dyDescent="0.45">
      <c r="A7" s="126"/>
      <c r="B7" s="127"/>
      <c r="C7" s="77" t="s">
        <v>919</v>
      </c>
      <c r="D7" s="77" t="s">
        <v>918</v>
      </c>
      <c r="E7" s="76">
        <v>371000</v>
      </c>
      <c r="F7" s="75">
        <f>E7*1000000</f>
        <v>371000000000</v>
      </c>
      <c r="G7" s="75">
        <v>3395946963</v>
      </c>
      <c r="H7" s="74">
        <v>1000000</v>
      </c>
      <c r="I7" s="73">
        <v>23</v>
      </c>
      <c r="J7" s="80" t="s">
        <v>917</v>
      </c>
    </row>
    <row r="8" spans="1:17" ht="19.5" thickBot="1" x14ac:dyDescent="0.5">
      <c r="A8" s="126"/>
      <c r="B8" s="127"/>
      <c r="C8" s="77" t="s">
        <v>916</v>
      </c>
      <c r="D8" s="77" t="s">
        <v>915</v>
      </c>
      <c r="E8" s="76">
        <v>360000</v>
      </c>
      <c r="F8" s="75">
        <f>E8*1000000</f>
        <v>360000000000</v>
      </c>
      <c r="G8" s="75">
        <v>2380438366</v>
      </c>
      <c r="H8" s="74">
        <v>1000000</v>
      </c>
      <c r="I8" s="79">
        <v>23</v>
      </c>
      <c r="J8" s="78">
        <v>23.5</v>
      </c>
    </row>
    <row r="9" spans="1:17" ht="21.75" thickBot="1" x14ac:dyDescent="0.6">
      <c r="A9" s="72" t="s">
        <v>63</v>
      </c>
      <c r="B9" s="71"/>
      <c r="C9" s="70"/>
      <c r="D9" s="70"/>
      <c r="E9" s="69">
        <f>SUM(E7:E8)</f>
        <v>731000</v>
      </c>
      <c r="F9" s="68">
        <f>SUM(F7:F8)</f>
        <v>731000000000</v>
      </c>
      <c r="G9" s="68">
        <f>SUM(G7:G8)</f>
        <v>5776385329</v>
      </c>
      <c r="H9" s="67"/>
      <c r="I9" s="66"/>
      <c r="J9" s="65"/>
    </row>
    <row r="10" spans="1:17" ht="18" customHeight="1" x14ac:dyDescent="0.4">
      <c r="A10" s="64"/>
      <c r="B10" s="63"/>
      <c r="C10" s="62"/>
      <c r="D10" s="62"/>
      <c r="E10" s="62"/>
      <c r="F10" s="62"/>
      <c r="G10" s="62"/>
      <c r="H10" s="62"/>
      <c r="I10" s="62"/>
      <c r="J10" s="62"/>
    </row>
    <row r="11" spans="1:17" ht="18" customHeight="1" x14ac:dyDescent="0.4">
      <c r="A11" s="64"/>
      <c r="B11" s="63"/>
      <c r="C11" s="59"/>
      <c r="E11" s="61"/>
      <c r="G11" s="59"/>
    </row>
    <row r="12" spans="1:17" ht="18" x14ac:dyDescent="0.4">
      <c r="A12" s="60"/>
      <c r="C12" s="59"/>
      <c r="E12" s="61"/>
      <c r="G12" s="59"/>
    </row>
    <row r="13" spans="1:17" ht="18" x14ac:dyDescent="0.4">
      <c r="A13" s="60"/>
      <c r="C13" s="59"/>
      <c r="E13" s="61"/>
      <c r="G13" s="59"/>
    </row>
    <row r="14" spans="1:17" ht="18" x14ac:dyDescent="0.4">
      <c r="A14" s="60"/>
      <c r="C14" s="59"/>
      <c r="E14" s="61"/>
      <c r="G14" s="59"/>
    </row>
    <row r="15" spans="1:17" ht="25.5" x14ac:dyDescent="0.4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</row>
    <row r="16" spans="1:17" ht="18" x14ac:dyDescent="0.4">
      <c r="A16" s="60"/>
      <c r="G16" s="59"/>
    </row>
    <row r="17" spans="1:1" ht="18" x14ac:dyDescent="0.4">
      <c r="A17" s="60"/>
    </row>
    <row r="18" spans="1:1" ht="18" x14ac:dyDescent="0.4">
      <c r="A18" s="60"/>
    </row>
    <row r="19" spans="1:1" ht="18" x14ac:dyDescent="0.4">
      <c r="A19" s="59"/>
    </row>
  </sheetData>
  <mergeCells count="7">
    <mergeCell ref="A1:J1"/>
    <mergeCell ref="A2:J2"/>
    <mergeCell ref="A15:Q15"/>
    <mergeCell ref="A3:J3"/>
    <mergeCell ref="A5:J5"/>
    <mergeCell ref="A7:A8"/>
    <mergeCell ref="B7:B8"/>
  </mergeCells>
  <printOptions horizontalCentered="1"/>
  <pageMargins left="0" right="0" top="0.25" bottom="0.25" header="0.05" footer="0.05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97"/>
  <sheetViews>
    <sheetView rightToLeft="1" view="pageBreakPreview" topLeftCell="A43" zoomScale="91" zoomScaleNormal="100" zoomScaleSheetLayoutView="91" workbookViewId="0">
      <selection activeCell="AI16" sqref="AI16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0.5703125" bestFit="1" customWidth="1"/>
    <col min="4" max="4" width="1.28515625" customWidth="1"/>
    <col min="5" max="5" width="12.28515625" bestFit="1" customWidth="1"/>
    <col min="6" max="7" width="1.28515625" customWidth="1"/>
    <col min="8" max="8" width="14.85546875" bestFit="1" customWidth="1"/>
    <col min="9" max="9" width="2" customWidth="1"/>
    <col min="10" max="10" width="9.140625" customWidth="1"/>
    <col min="11" max="11" width="1.28515625" customWidth="1"/>
    <col min="12" max="12" width="2.5703125" customWidth="1"/>
    <col min="13" max="14" width="1.28515625" customWidth="1"/>
    <col min="15" max="15" width="11" bestFit="1" customWidth="1"/>
    <col min="16" max="16" width="1.7109375" customWidth="1"/>
    <col min="17" max="17" width="12.28515625" customWidth="1"/>
    <col min="18" max="18" width="4.85546875" customWidth="1"/>
    <col min="19" max="19" width="7.140625" customWidth="1"/>
    <col min="20" max="20" width="1.28515625" customWidth="1"/>
    <col min="21" max="21" width="10.42578125" customWidth="1"/>
    <col min="22" max="22" width="1.28515625" customWidth="1"/>
    <col min="23" max="23" width="2.5703125" customWidth="1"/>
    <col min="24" max="24" width="1.28515625" customWidth="1"/>
    <col min="25" max="25" width="10.85546875" bestFit="1" customWidth="1"/>
    <col min="26" max="27" width="1.28515625" customWidth="1"/>
    <col min="28" max="28" width="12" bestFit="1" customWidth="1"/>
    <col min="29" max="29" width="7.7109375" customWidth="1"/>
    <col min="30" max="30" width="0.28515625" customWidth="1"/>
  </cols>
  <sheetData>
    <row r="1" spans="1:29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</row>
    <row r="2" spans="1:29" ht="21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</row>
    <row r="3" spans="1:29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</row>
    <row r="4" spans="1:29" ht="14.45" customHeight="1" x14ac:dyDescent="0.2"/>
    <row r="5" spans="1:29" ht="14.45" customHeight="1" x14ac:dyDescent="0.2">
      <c r="A5" s="104" t="s">
        <v>64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</row>
    <row r="6" spans="1:29" ht="14.45" customHeight="1" x14ac:dyDescent="0.2">
      <c r="G6" s="15"/>
      <c r="H6" s="99" t="s">
        <v>7</v>
      </c>
      <c r="I6" s="99"/>
      <c r="J6" s="99"/>
      <c r="K6" s="15"/>
      <c r="L6" s="15"/>
      <c r="M6" s="15"/>
      <c r="N6" s="15"/>
      <c r="O6" s="15"/>
      <c r="P6" s="15"/>
      <c r="Q6" s="15"/>
      <c r="R6" s="15"/>
      <c r="S6" s="15" t="s">
        <v>9</v>
      </c>
      <c r="T6" s="15"/>
      <c r="U6" s="15"/>
      <c r="V6" s="15"/>
      <c r="W6" s="15"/>
      <c r="X6" s="15"/>
      <c r="Y6" s="15"/>
    </row>
    <row r="7" spans="1:29" ht="14.45" customHeight="1" x14ac:dyDescent="0.2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9" ht="14.45" customHeight="1" x14ac:dyDescent="0.2">
      <c r="A8" s="15" t="s">
        <v>65</v>
      </c>
      <c r="B8" s="15"/>
      <c r="C8" s="15"/>
      <c r="D8" s="15"/>
      <c r="E8" s="15"/>
      <c r="F8" s="15"/>
      <c r="G8" s="34"/>
      <c r="H8" s="99" t="s">
        <v>66</v>
      </c>
      <c r="I8" s="99"/>
      <c r="J8" s="99"/>
      <c r="L8" s="99" t="s">
        <v>68</v>
      </c>
      <c r="M8" s="99"/>
      <c r="N8" s="99"/>
      <c r="O8" s="99"/>
      <c r="P8" s="99"/>
      <c r="Q8" s="99"/>
      <c r="R8" s="99"/>
      <c r="S8" s="99" t="s">
        <v>66</v>
      </c>
      <c r="T8" s="99"/>
      <c r="U8" s="99"/>
      <c r="W8" s="15"/>
      <c r="X8" s="15"/>
      <c r="Y8" s="15" t="s">
        <v>67</v>
      </c>
    </row>
    <row r="9" spans="1:29" ht="21.75" customHeight="1" x14ac:dyDescent="0.2">
      <c r="A9" s="100" t="s">
        <v>69</v>
      </c>
      <c r="B9" s="100"/>
      <c r="C9" s="100"/>
      <c r="D9" s="100"/>
      <c r="E9" s="100"/>
      <c r="F9" s="100"/>
      <c r="G9" s="128" t="s">
        <v>79</v>
      </c>
      <c r="H9" s="128"/>
      <c r="I9" s="128"/>
      <c r="J9" s="128"/>
      <c r="K9" s="26"/>
      <c r="L9" s="128" t="s">
        <v>79</v>
      </c>
      <c r="M9" s="128"/>
      <c r="N9" s="128"/>
      <c r="O9" s="128"/>
      <c r="P9" s="128"/>
      <c r="Q9" s="128"/>
      <c r="R9" s="128"/>
      <c r="S9" s="101">
        <v>4447</v>
      </c>
      <c r="T9" s="101"/>
      <c r="U9" s="101"/>
      <c r="V9" s="26"/>
      <c r="W9" s="109">
        <v>0</v>
      </c>
      <c r="X9" s="109"/>
      <c r="Y9" s="109"/>
    </row>
    <row r="10" spans="1:29" ht="21.75" customHeight="1" x14ac:dyDescent="0.2">
      <c r="A10" s="96" t="s">
        <v>70</v>
      </c>
      <c r="B10" s="96"/>
      <c r="C10" s="96"/>
      <c r="D10" s="96"/>
      <c r="E10" s="96"/>
      <c r="F10" s="96"/>
      <c r="G10" s="128" t="s">
        <v>79</v>
      </c>
      <c r="H10" s="128"/>
      <c r="I10" s="128"/>
      <c r="J10" s="128"/>
      <c r="K10" s="26"/>
      <c r="L10" s="128" t="s">
        <v>79</v>
      </c>
      <c r="M10" s="128"/>
      <c r="N10" s="128"/>
      <c r="O10" s="128"/>
      <c r="P10" s="128"/>
      <c r="Q10" s="128"/>
      <c r="R10" s="128"/>
      <c r="S10" s="102">
        <v>17750</v>
      </c>
      <c r="T10" s="102"/>
      <c r="U10" s="102"/>
      <c r="V10" s="26"/>
      <c r="W10" s="108">
        <v>0.311502529302293</v>
      </c>
      <c r="X10" s="108"/>
      <c r="Y10" s="108"/>
    </row>
    <row r="11" spans="1:29" ht="21.75" customHeight="1" x14ac:dyDescent="0.2">
      <c r="A11" s="96" t="s">
        <v>71</v>
      </c>
      <c r="B11" s="96"/>
      <c r="C11" s="96"/>
      <c r="D11" s="96"/>
      <c r="E11" s="96"/>
      <c r="F11" s="96"/>
      <c r="G11" s="128" t="s">
        <v>79</v>
      </c>
      <c r="H11" s="128"/>
      <c r="I11" s="128"/>
      <c r="J11" s="128"/>
      <c r="K11" s="26"/>
      <c r="L11" s="128" t="s">
        <v>79</v>
      </c>
      <c r="M11" s="128"/>
      <c r="N11" s="128"/>
      <c r="O11" s="128"/>
      <c r="P11" s="128"/>
      <c r="Q11" s="128"/>
      <c r="R11" s="128"/>
      <c r="S11" s="102">
        <v>3584</v>
      </c>
      <c r="T11" s="102"/>
      <c r="U11" s="102"/>
      <c r="V11" s="26"/>
      <c r="W11" s="108">
        <v>0.29855072463764898</v>
      </c>
      <c r="X11" s="108"/>
      <c r="Y11" s="108"/>
    </row>
    <row r="12" spans="1:29" ht="14.45" customHeight="1" x14ac:dyDescent="0.2">
      <c r="A12" s="104" t="s">
        <v>72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</row>
    <row r="13" spans="1:29" ht="14.45" customHeight="1" x14ac:dyDescent="0.2">
      <c r="C13" s="98" t="s">
        <v>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Q13" s="98" t="s">
        <v>9</v>
      </c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</row>
    <row r="14" spans="1:29" ht="14.45" customHeight="1" x14ac:dyDescent="0.2">
      <c r="A14" s="2" t="s">
        <v>65</v>
      </c>
      <c r="C14" s="4" t="s">
        <v>73</v>
      </c>
      <c r="D14" s="3"/>
      <c r="E14" s="4" t="s">
        <v>74</v>
      </c>
      <c r="F14" s="3"/>
      <c r="G14" s="3"/>
      <c r="H14" s="30" t="s">
        <v>75</v>
      </c>
      <c r="I14" s="3"/>
      <c r="J14" s="97" t="s">
        <v>67</v>
      </c>
      <c r="K14" s="97"/>
      <c r="L14" s="97"/>
      <c r="M14" s="3"/>
      <c r="N14" s="107" t="s">
        <v>68</v>
      </c>
      <c r="O14" s="107"/>
      <c r="Q14" s="4" t="s">
        <v>73</v>
      </c>
      <c r="R14" s="97" t="s">
        <v>74</v>
      </c>
      <c r="S14" s="97"/>
      <c r="T14" s="3"/>
      <c r="U14" s="97" t="s">
        <v>75</v>
      </c>
      <c r="V14" s="97"/>
      <c r="W14" s="97"/>
      <c r="X14" s="3"/>
      <c r="Y14" s="97" t="s">
        <v>67</v>
      </c>
      <c r="Z14" s="97"/>
      <c r="AA14" s="3"/>
      <c r="AB14" s="4" t="s">
        <v>68</v>
      </c>
    </row>
    <row r="15" spans="1:29" ht="21.75" customHeight="1" x14ac:dyDescent="0.2">
      <c r="A15" s="16" t="s">
        <v>76</v>
      </c>
      <c r="B15" s="26"/>
      <c r="C15" s="16" t="s">
        <v>77</v>
      </c>
      <c r="D15" s="26"/>
      <c r="E15" s="16" t="s">
        <v>78</v>
      </c>
      <c r="F15" s="26"/>
      <c r="G15" s="26"/>
      <c r="H15" s="17">
        <v>14787000</v>
      </c>
      <c r="I15" s="26"/>
      <c r="J15" s="101">
        <v>1550</v>
      </c>
      <c r="K15" s="101"/>
      <c r="L15" s="101"/>
      <c r="M15" s="26"/>
      <c r="N15" s="100" t="s">
        <v>80</v>
      </c>
      <c r="O15" s="100"/>
      <c r="P15" s="26"/>
      <c r="Q15" s="16" t="s">
        <v>77</v>
      </c>
      <c r="R15" s="100" t="s">
        <v>79</v>
      </c>
      <c r="S15" s="100"/>
      <c r="T15" s="26"/>
      <c r="U15" s="101">
        <v>0</v>
      </c>
      <c r="V15" s="101"/>
      <c r="W15" s="101"/>
      <c r="X15" s="26"/>
      <c r="Y15" s="101">
        <v>0</v>
      </c>
      <c r="Z15" s="101"/>
      <c r="AA15" s="26"/>
      <c r="AB15" s="16" t="s">
        <v>79</v>
      </c>
    </row>
    <row r="16" spans="1:29" ht="21.75" customHeight="1" x14ac:dyDescent="0.2">
      <c r="A16" s="20" t="s">
        <v>81</v>
      </c>
      <c r="B16" s="26"/>
      <c r="C16" s="20" t="s">
        <v>77</v>
      </c>
      <c r="D16" s="26"/>
      <c r="E16" s="20" t="s">
        <v>78</v>
      </c>
      <c r="F16" s="26"/>
      <c r="G16" s="26"/>
      <c r="H16" s="21">
        <v>7000</v>
      </c>
      <c r="I16" s="26"/>
      <c r="J16" s="102">
        <v>600</v>
      </c>
      <c r="K16" s="102"/>
      <c r="L16" s="102"/>
      <c r="M16" s="26"/>
      <c r="N16" s="96" t="s">
        <v>82</v>
      </c>
      <c r="O16" s="96"/>
      <c r="P16" s="26"/>
      <c r="Q16" s="20" t="s">
        <v>77</v>
      </c>
      <c r="R16" s="96" t="s">
        <v>78</v>
      </c>
      <c r="S16" s="96"/>
      <c r="T16" s="26"/>
      <c r="U16" s="102">
        <v>7000</v>
      </c>
      <c r="V16" s="102"/>
      <c r="W16" s="102"/>
      <c r="X16" s="26"/>
      <c r="Y16" s="102">
        <v>600</v>
      </c>
      <c r="Z16" s="102"/>
      <c r="AA16" s="26"/>
      <c r="AB16" s="20" t="s">
        <v>82</v>
      </c>
    </row>
    <row r="17" spans="1:28" ht="21.75" customHeight="1" x14ac:dyDescent="0.2">
      <c r="A17" s="20" t="s">
        <v>83</v>
      </c>
      <c r="B17" s="26"/>
      <c r="C17" s="20" t="s">
        <v>77</v>
      </c>
      <c r="D17" s="26"/>
      <c r="E17" s="20" t="s">
        <v>78</v>
      </c>
      <c r="F17" s="26"/>
      <c r="G17" s="26"/>
      <c r="H17" s="21">
        <v>437000</v>
      </c>
      <c r="I17" s="26"/>
      <c r="J17" s="102">
        <v>5500</v>
      </c>
      <c r="K17" s="102"/>
      <c r="L17" s="102"/>
      <c r="M17" s="26"/>
      <c r="N17" s="96" t="s">
        <v>84</v>
      </c>
      <c r="O17" s="96"/>
      <c r="P17" s="26"/>
      <c r="Q17" s="20" t="s">
        <v>77</v>
      </c>
      <c r="R17" s="96" t="s">
        <v>78</v>
      </c>
      <c r="S17" s="96"/>
      <c r="T17" s="26"/>
      <c r="U17" s="102">
        <v>608000</v>
      </c>
      <c r="V17" s="102"/>
      <c r="W17" s="102"/>
      <c r="X17" s="26"/>
      <c r="Y17" s="102">
        <v>5500</v>
      </c>
      <c r="Z17" s="102"/>
      <c r="AA17" s="26"/>
      <c r="AB17" s="20" t="s">
        <v>84</v>
      </c>
    </row>
    <row r="18" spans="1:28" ht="21.75" customHeight="1" x14ac:dyDescent="0.2">
      <c r="A18" s="20" t="s">
        <v>85</v>
      </c>
      <c r="B18" s="26"/>
      <c r="C18" s="20" t="s">
        <v>77</v>
      </c>
      <c r="D18" s="26"/>
      <c r="E18" s="20" t="s">
        <v>78</v>
      </c>
      <c r="F18" s="26"/>
      <c r="G18" s="26"/>
      <c r="H18" s="21">
        <v>3600000</v>
      </c>
      <c r="I18" s="26"/>
      <c r="J18" s="102">
        <v>2200</v>
      </c>
      <c r="K18" s="102"/>
      <c r="L18" s="102"/>
      <c r="M18" s="26"/>
      <c r="N18" s="96" t="s">
        <v>86</v>
      </c>
      <c r="O18" s="96"/>
      <c r="P18" s="26"/>
      <c r="Q18" s="20" t="s">
        <v>77</v>
      </c>
      <c r="R18" s="96" t="s">
        <v>78</v>
      </c>
      <c r="S18" s="96"/>
      <c r="T18" s="26"/>
      <c r="U18" s="102">
        <v>3600000</v>
      </c>
      <c r="V18" s="102"/>
      <c r="W18" s="102"/>
      <c r="X18" s="26"/>
      <c r="Y18" s="102">
        <v>2200</v>
      </c>
      <c r="Z18" s="102"/>
      <c r="AA18" s="26"/>
      <c r="AB18" s="20" t="s">
        <v>86</v>
      </c>
    </row>
    <row r="19" spans="1:28" ht="21.75" customHeight="1" x14ac:dyDescent="0.2">
      <c r="A19" s="20" t="s">
        <v>87</v>
      </c>
      <c r="B19" s="26"/>
      <c r="C19" s="20" t="s">
        <v>77</v>
      </c>
      <c r="D19" s="26"/>
      <c r="E19" s="20" t="s">
        <v>78</v>
      </c>
      <c r="F19" s="26"/>
      <c r="G19" s="26"/>
      <c r="H19" s="21">
        <v>1350000</v>
      </c>
      <c r="I19" s="26"/>
      <c r="J19" s="102">
        <v>1700</v>
      </c>
      <c r="K19" s="102"/>
      <c r="L19" s="102"/>
      <c r="M19" s="26"/>
      <c r="N19" s="96" t="s">
        <v>88</v>
      </c>
      <c r="O19" s="96"/>
      <c r="P19" s="26"/>
      <c r="Q19" s="20" t="s">
        <v>77</v>
      </c>
      <c r="R19" s="96" t="s">
        <v>78</v>
      </c>
      <c r="S19" s="96"/>
      <c r="T19" s="26"/>
      <c r="U19" s="102">
        <v>1350000</v>
      </c>
      <c r="V19" s="102"/>
      <c r="W19" s="102"/>
      <c r="X19" s="26"/>
      <c r="Y19" s="102">
        <v>1700</v>
      </c>
      <c r="Z19" s="102"/>
      <c r="AA19" s="26"/>
      <c r="AB19" s="20" t="s">
        <v>88</v>
      </c>
    </row>
    <row r="20" spans="1:28" ht="21.75" customHeight="1" x14ac:dyDescent="0.2">
      <c r="A20" s="20" t="s">
        <v>89</v>
      </c>
      <c r="B20" s="26"/>
      <c r="C20" s="20" t="s">
        <v>77</v>
      </c>
      <c r="D20" s="26"/>
      <c r="E20" s="20" t="s">
        <v>78</v>
      </c>
      <c r="F20" s="26"/>
      <c r="G20" s="26"/>
      <c r="H20" s="21">
        <v>4000000</v>
      </c>
      <c r="I20" s="26"/>
      <c r="J20" s="102">
        <v>2200</v>
      </c>
      <c r="K20" s="102"/>
      <c r="L20" s="102"/>
      <c r="M20" s="26"/>
      <c r="N20" s="96" t="s">
        <v>88</v>
      </c>
      <c r="O20" s="96"/>
      <c r="P20" s="26"/>
      <c r="Q20" s="20" t="s">
        <v>77</v>
      </c>
      <c r="R20" s="96" t="s">
        <v>78</v>
      </c>
      <c r="S20" s="96"/>
      <c r="T20" s="26"/>
      <c r="U20" s="102">
        <v>4000000</v>
      </c>
      <c r="V20" s="102"/>
      <c r="W20" s="102"/>
      <c r="X20" s="26"/>
      <c r="Y20" s="102">
        <v>2200</v>
      </c>
      <c r="Z20" s="102"/>
      <c r="AA20" s="26"/>
      <c r="AB20" s="20" t="s">
        <v>88</v>
      </c>
    </row>
    <row r="21" spans="1:28" ht="21.75" customHeight="1" x14ac:dyDescent="0.2">
      <c r="A21" s="20" t="s">
        <v>90</v>
      </c>
      <c r="B21" s="26"/>
      <c r="C21" s="20" t="s">
        <v>77</v>
      </c>
      <c r="D21" s="26"/>
      <c r="E21" s="20" t="s">
        <v>78</v>
      </c>
      <c r="F21" s="26"/>
      <c r="G21" s="26"/>
      <c r="H21" s="21">
        <v>170000</v>
      </c>
      <c r="I21" s="26"/>
      <c r="J21" s="102">
        <v>2800</v>
      </c>
      <c r="K21" s="102"/>
      <c r="L21" s="102"/>
      <c r="M21" s="26"/>
      <c r="N21" s="96" t="s">
        <v>91</v>
      </c>
      <c r="O21" s="96"/>
      <c r="P21" s="26"/>
      <c r="Q21" s="20" t="s">
        <v>77</v>
      </c>
      <c r="R21" s="96" t="s">
        <v>78</v>
      </c>
      <c r="S21" s="96"/>
      <c r="T21" s="26"/>
      <c r="U21" s="102">
        <v>170000</v>
      </c>
      <c r="V21" s="102"/>
      <c r="W21" s="102"/>
      <c r="X21" s="26"/>
      <c r="Y21" s="102">
        <v>2800</v>
      </c>
      <c r="Z21" s="102"/>
      <c r="AA21" s="26"/>
      <c r="AB21" s="20" t="s">
        <v>91</v>
      </c>
    </row>
    <row r="22" spans="1:28" ht="21.75" customHeight="1" x14ac:dyDescent="0.2">
      <c r="A22" s="20" t="s">
        <v>92</v>
      </c>
      <c r="B22" s="26"/>
      <c r="C22" s="20" t="s">
        <v>77</v>
      </c>
      <c r="D22" s="26"/>
      <c r="E22" s="20" t="s">
        <v>78</v>
      </c>
      <c r="F22" s="26"/>
      <c r="G22" s="26"/>
      <c r="H22" s="21">
        <v>50000</v>
      </c>
      <c r="I22" s="26"/>
      <c r="J22" s="102">
        <v>2200</v>
      </c>
      <c r="K22" s="102"/>
      <c r="L22" s="102"/>
      <c r="M22" s="26"/>
      <c r="N22" s="96" t="s">
        <v>93</v>
      </c>
      <c r="O22" s="96"/>
      <c r="P22" s="26"/>
      <c r="Q22" s="20" t="s">
        <v>77</v>
      </c>
      <c r="R22" s="96" t="s">
        <v>79</v>
      </c>
      <c r="S22" s="96"/>
      <c r="T22" s="26"/>
      <c r="U22" s="102">
        <v>0</v>
      </c>
      <c r="V22" s="102"/>
      <c r="W22" s="102"/>
      <c r="X22" s="26"/>
      <c r="Y22" s="102">
        <v>0</v>
      </c>
      <c r="Z22" s="102"/>
      <c r="AA22" s="26"/>
      <c r="AB22" s="20" t="s">
        <v>79</v>
      </c>
    </row>
    <row r="23" spans="1:28" ht="21.75" customHeight="1" x14ac:dyDescent="0.2">
      <c r="A23" s="20" t="s">
        <v>94</v>
      </c>
      <c r="B23" s="26"/>
      <c r="C23" s="20" t="s">
        <v>77</v>
      </c>
      <c r="D23" s="26"/>
      <c r="E23" s="20" t="s">
        <v>78</v>
      </c>
      <c r="F23" s="26"/>
      <c r="G23" s="26"/>
      <c r="H23" s="21">
        <v>7150000</v>
      </c>
      <c r="I23" s="26"/>
      <c r="J23" s="102">
        <v>1650</v>
      </c>
      <c r="K23" s="102"/>
      <c r="L23" s="102"/>
      <c r="M23" s="26"/>
      <c r="N23" s="96" t="s">
        <v>80</v>
      </c>
      <c r="O23" s="96"/>
      <c r="P23" s="26"/>
      <c r="Q23" s="20" t="s">
        <v>77</v>
      </c>
      <c r="R23" s="96" t="s">
        <v>79</v>
      </c>
      <c r="S23" s="96"/>
      <c r="T23" s="26"/>
      <c r="U23" s="102">
        <v>0</v>
      </c>
      <c r="V23" s="102"/>
      <c r="W23" s="102"/>
      <c r="X23" s="26"/>
      <c r="Y23" s="102">
        <v>0</v>
      </c>
      <c r="Z23" s="102"/>
      <c r="AA23" s="26"/>
      <c r="AB23" s="20" t="s">
        <v>79</v>
      </c>
    </row>
    <row r="24" spans="1:28" ht="21.75" customHeight="1" x14ac:dyDescent="0.2">
      <c r="A24" s="20" t="s">
        <v>95</v>
      </c>
      <c r="B24" s="26"/>
      <c r="C24" s="20" t="s">
        <v>77</v>
      </c>
      <c r="D24" s="26"/>
      <c r="E24" s="20" t="s">
        <v>78</v>
      </c>
      <c r="F24" s="26"/>
      <c r="G24" s="26"/>
      <c r="H24" s="21">
        <v>2000000</v>
      </c>
      <c r="I24" s="26"/>
      <c r="J24" s="102">
        <v>3750</v>
      </c>
      <c r="K24" s="102"/>
      <c r="L24" s="102"/>
      <c r="M24" s="26"/>
      <c r="N24" s="96" t="s">
        <v>96</v>
      </c>
      <c r="O24" s="96"/>
      <c r="P24" s="26"/>
      <c r="Q24" s="20" t="s">
        <v>77</v>
      </c>
      <c r="R24" s="96" t="s">
        <v>78</v>
      </c>
      <c r="S24" s="96"/>
      <c r="T24" s="26"/>
      <c r="U24" s="102">
        <v>2000000</v>
      </c>
      <c r="V24" s="102"/>
      <c r="W24" s="102"/>
      <c r="X24" s="26"/>
      <c r="Y24" s="102">
        <v>3750</v>
      </c>
      <c r="Z24" s="102"/>
      <c r="AA24" s="26"/>
      <c r="AB24" s="20" t="s">
        <v>96</v>
      </c>
    </row>
    <row r="25" spans="1:28" ht="21.75" customHeight="1" x14ac:dyDescent="0.2">
      <c r="A25" s="20" t="s">
        <v>97</v>
      </c>
      <c r="B25" s="26"/>
      <c r="C25" s="20" t="s">
        <v>77</v>
      </c>
      <c r="D25" s="26"/>
      <c r="E25" s="20" t="s">
        <v>78</v>
      </c>
      <c r="F25" s="26"/>
      <c r="G25" s="26"/>
      <c r="H25" s="21">
        <v>115995000</v>
      </c>
      <c r="I25" s="26"/>
      <c r="J25" s="102">
        <v>1050</v>
      </c>
      <c r="K25" s="102"/>
      <c r="L25" s="102"/>
      <c r="M25" s="26"/>
      <c r="N25" s="96" t="s">
        <v>80</v>
      </c>
      <c r="O25" s="96"/>
      <c r="P25" s="26"/>
      <c r="Q25" s="20" t="s">
        <v>77</v>
      </c>
      <c r="R25" s="96" t="s">
        <v>79</v>
      </c>
      <c r="S25" s="96"/>
      <c r="T25" s="26"/>
      <c r="U25" s="102">
        <v>0</v>
      </c>
      <c r="V25" s="102"/>
      <c r="W25" s="102"/>
      <c r="X25" s="26"/>
      <c r="Y25" s="102">
        <v>0</v>
      </c>
      <c r="Z25" s="102"/>
      <c r="AA25" s="26"/>
      <c r="AB25" s="20" t="s">
        <v>79</v>
      </c>
    </row>
    <row r="26" spans="1:28" ht="21.75" customHeight="1" x14ac:dyDescent="0.2">
      <c r="A26" s="20" t="s">
        <v>98</v>
      </c>
      <c r="B26" s="26"/>
      <c r="C26" s="20" t="s">
        <v>77</v>
      </c>
      <c r="D26" s="26"/>
      <c r="E26" s="20" t="s">
        <v>78</v>
      </c>
      <c r="F26" s="26"/>
      <c r="G26" s="26"/>
      <c r="H26" s="21">
        <v>16171000</v>
      </c>
      <c r="I26" s="26"/>
      <c r="J26" s="102">
        <v>2200</v>
      </c>
      <c r="K26" s="102"/>
      <c r="L26" s="102"/>
      <c r="M26" s="26"/>
      <c r="N26" s="96" t="s">
        <v>99</v>
      </c>
      <c r="O26" s="96"/>
      <c r="P26" s="26"/>
      <c r="Q26" s="20" t="s">
        <v>77</v>
      </c>
      <c r="R26" s="96" t="s">
        <v>79</v>
      </c>
      <c r="S26" s="96"/>
      <c r="T26" s="26"/>
      <c r="U26" s="102">
        <v>0</v>
      </c>
      <c r="V26" s="102"/>
      <c r="W26" s="102"/>
      <c r="X26" s="26"/>
      <c r="Y26" s="102">
        <v>0</v>
      </c>
      <c r="Z26" s="102"/>
      <c r="AA26" s="26"/>
      <c r="AB26" s="20" t="s">
        <v>79</v>
      </c>
    </row>
    <row r="27" spans="1:28" ht="21.75" customHeight="1" x14ac:dyDescent="0.2">
      <c r="A27" s="20" t="s">
        <v>100</v>
      </c>
      <c r="B27" s="26"/>
      <c r="C27" s="20" t="s">
        <v>77</v>
      </c>
      <c r="D27" s="26"/>
      <c r="E27" s="20" t="s">
        <v>78</v>
      </c>
      <c r="F27" s="26"/>
      <c r="G27" s="26"/>
      <c r="H27" s="21">
        <v>1097000</v>
      </c>
      <c r="I27" s="26"/>
      <c r="J27" s="102">
        <v>3000</v>
      </c>
      <c r="K27" s="102"/>
      <c r="L27" s="102"/>
      <c r="M27" s="26"/>
      <c r="N27" s="96" t="s">
        <v>101</v>
      </c>
      <c r="O27" s="96"/>
      <c r="P27" s="26"/>
      <c r="Q27" s="20" t="s">
        <v>77</v>
      </c>
      <c r="R27" s="96" t="s">
        <v>78</v>
      </c>
      <c r="S27" s="96"/>
      <c r="T27" s="26"/>
      <c r="U27" s="102">
        <v>1341000</v>
      </c>
      <c r="V27" s="102"/>
      <c r="W27" s="102"/>
      <c r="X27" s="26"/>
      <c r="Y27" s="102">
        <v>3000</v>
      </c>
      <c r="Z27" s="102"/>
      <c r="AA27" s="26"/>
      <c r="AB27" s="20" t="s">
        <v>101</v>
      </c>
    </row>
    <row r="28" spans="1:28" ht="21.75" customHeight="1" x14ac:dyDescent="0.2">
      <c r="A28" s="20" t="s">
        <v>102</v>
      </c>
      <c r="B28" s="26"/>
      <c r="C28" s="20" t="s">
        <v>77</v>
      </c>
      <c r="D28" s="26"/>
      <c r="E28" s="20" t="s">
        <v>78</v>
      </c>
      <c r="F28" s="26"/>
      <c r="G28" s="26"/>
      <c r="H28" s="21">
        <v>1005000</v>
      </c>
      <c r="I28" s="26"/>
      <c r="J28" s="102">
        <v>2200</v>
      </c>
      <c r="K28" s="102"/>
      <c r="L28" s="102"/>
      <c r="M28" s="26"/>
      <c r="N28" s="96" t="s">
        <v>96</v>
      </c>
      <c r="O28" s="96"/>
      <c r="P28" s="26"/>
      <c r="Q28" s="20" t="s">
        <v>77</v>
      </c>
      <c r="R28" s="96" t="s">
        <v>78</v>
      </c>
      <c r="S28" s="96"/>
      <c r="T28" s="26"/>
      <c r="U28" s="102">
        <v>1005000</v>
      </c>
      <c r="V28" s="102"/>
      <c r="W28" s="102"/>
      <c r="X28" s="26"/>
      <c r="Y28" s="102">
        <v>2200</v>
      </c>
      <c r="Z28" s="102"/>
      <c r="AA28" s="26"/>
      <c r="AB28" s="20" t="s">
        <v>96</v>
      </c>
    </row>
    <row r="29" spans="1:28" ht="21.75" customHeight="1" x14ac:dyDescent="0.2">
      <c r="A29" s="20" t="s">
        <v>103</v>
      </c>
      <c r="B29" s="26"/>
      <c r="C29" s="20" t="s">
        <v>77</v>
      </c>
      <c r="D29" s="26"/>
      <c r="E29" s="20" t="s">
        <v>78</v>
      </c>
      <c r="F29" s="26"/>
      <c r="G29" s="26"/>
      <c r="H29" s="21">
        <v>1089862</v>
      </c>
      <c r="I29" s="26"/>
      <c r="J29" s="102">
        <v>495</v>
      </c>
      <c r="K29" s="102"/>
      <c r="L29" s="102"/>
      <c r="M29" s="26"/>
      <c r="N29" s="96" t="s">
        <v>104</v>
      </c>
      <c r="O29" s="96"/>
      <c r="P29" s="26"/>
      <c r="Q29" s="20" t="s">
        <v>77</v>
      </c>
      <c r="R29" s="96" t="s">
        <v>79</v>
      </c>
      <c r="S29" s="96"/>
      <c r="T29" s="26"/>
      <c r="U29" s="102">
        <v>0</v>
      </c>
      <c r="V29" s="102"/>
      <c r="W29" s="102"/>
      <c r="X29" s="26"/>
      <c r="Y29" s="102">
        <v>0</v>
      </c>
      <c r="Z29" s="102"/>
      <c r="AA29" s="26"/>
      <c r="AB29" s="20" t="s">
        <v>79</v>
      </c>
    </row>
    <row r="30" spans="1:28" ht="21.75" customHeight="1" x14ac:dyDescent="0.2">
      <c r="A30" s="20" t="s">
        <v>105</v>
      </c>
      <c r="B30" s="26"/>
      <c r="C30" s="20" t="s">
        <v>77</v>
      </c>
      <c r="D30" s="26"/>
      <c r="E30" s="20" t="s">
        <v>78</v>
      </c>
      <c r="F30" s="26"/>
      <c r="G30" s="26"/>
      <c r="H30" s="21">
        <v>5602000</v>
      </c>
      <c r="I30" s="26"/>
      <c r="J30" s="102">
        <v>2800</v>
      </c>
      <c r="K30" s="102"/>
      <c r="L30" s="102"/>
      <c r="M30" s="26"/>
      <c r="N30" s="96" t="s">
        <v>84</v>
      </c>
      <c r="O30" s="96"/>
      <c r="P30" s="26"/>
      <c r="Q30" s="20" t="s">
        <v>77</v>
      </c>
      <c r="R30" s="96" t="s">
        <v>78</v>
      </c>
      <c r="S30" s="96"/>
      <c r="T30" s="26"/>
      <c r="U30" s="102">
        <v>5602000</v>
      </c>
      <c r="V30" s="102"/>
      <c r="W30" s="102"/>
      <c r="X30" s="26"/>
      <c r="Y30" s="102">
        <v>2800</v>
      </c>
      <c r="Z30" s="102"/>
      <c r="AA30" s="26"/>
      <c r="AB30" s="20" t="s">
        <v>84</v>
      </c>
    </row>
    <row r="31" spans="1:28" ht="21.75" customHeight="1" x14ac:dyDescent="0.2">
      <c r="A31" s="20" t="s">
        <v>106</v>
      </c>
      <c r="B31" s="26"/>
      <c r="C31" s="20" t="s">
        <v>77</v>
      </c>
      <c r="D31" s="26"/>
      <c r="E31" s="20" t="s">
        <v>78</v>
      </c>
      <c r="F31" s="26"/>
      <c r="G31" s="26"/>
      <c r="H31" s="21">
        <v>181643</v>
      </c>
      <c r="I31" s="26"/>
      <c r="J31" s="102">
        <v>413</v>
      </c>
      <c r="K31" s="102"/>
      <c r="L31" s="102"/>
      <c r="M31" s="26"/>
      <c r="N31" s="96" t="s">
        <v>104</v>
      </c>
      <c r="O31" s="96"/>
      <c r="P31" s="26"/>
      <c r="Q31" s="20" t="s">
        <v>77</v>
      </c>
      <c r="R31" s="96" t="s">
        <v>79</v>
      </c>
      <c r="S31" s="96"/>
      <c r="T31" s="26"/>
      <c r="U31" s="102">
        <v>0</v>
      </c>
      <c r="V31" s="102"/>
      <c r="W31" s="102"/>
      <c r="X31" s="26"/>
      <c r="Y31" s="102">
        <v>0</v>
      </c>
      <c r="Z31" s="102"/>
      <c r="AA31" s="26"/>
      <c r="AB31" s="20" t="s">
        <v>79</v>
      </c>
    </row>
    <row r="32" spans="1:28" ht="21.75" customHeight="1" x14ac:dyDescent="0.2">
      <c r="A32" s="20" t="s">
        <v>107</v>
      </c>
      <c r="B32" s="26"/>
      <c r="C32" s="20" t="s">
        <v>77</v>
      </c>
      <c r="D32" s="26"/>
      <c r="E32" s="20" t="s">
        <v>78</v>
      </c>
      <c r="F32" s="26"/>
      <c r="G32" s="26"/>
      <c r="H32" s="21">
        <v>1000</v>
      </c>
      <c r="I32" s="26"/>
      <c r="J32" s="102">
        <v>650</v>
      </c>
      <c r="K32" s="102"/>
      <c r="L32" s="102"/>
      <c r="M32" s="26"/>
      <c r="N32" s="96" t="s">
        <v>80</v>
      </c>
      <c r="O32" s="96"/>
      <c r="P32" s="26"/>
      <c r="Q32" s="20" t="s">
        <v>77</v>
      </c>
      <c r="R32" s="96" t="s">
        <v>79</v>
      </c>
      <c r="S32" s="96"/>
      <c r="T32" s="26"/>
      <c r="U32" s="102">
        <v>0</v>
      </c>
      <c r="V32" s="102"/>
      <c r="W32" s="102"/>
      <c r="X32" s="26"/>
      <c r="Y32" s="102">
        <v>0</v>
      </c>
      <c r="Z32" s="102"/>
      <c r="AA32" s="26"/>
      <c r="AB32" s="20" t="s">
        <v>79</v>
      </c>
    </row>
    <row r="33" spans="1:28" ht="21.75" customHeight="1" x14ac:dyDescent="0.2">
      <c r="A33" s="20" t="s">
        <v>108</v>
      </c>
      <c r="B33" s="26"/>
      <c r="C33" s="20" t="s">
        <v>77</v>
      </c>
      <c r="D33" s="26"/>
      <c r="E33" s="20" t="s">
        <v>78</v>
      </c>
      <c r="F33" s="26"/>
      <c r="G33" s="26"/>
      <c r="H33" s="21">
        <v>16376000</v>
      </c>
      <c r="I33" s="26"/>
      <c r="J33" s="102">
        <v>2400</v>
      </c>
      <c r="K33" s="102"/>
      <c r="L33" s="102"/>
      <c r="M33" s="26"/>
      <c r="N33" s="96" t="s">
        <v>93</v>
      </c>
      <c r="O33" s="96"/>
      <c r="P33" s="26"/>
      <c r="Q33" s="20" t="s">
        <v>77</v>
      </c>
      <c r="R33" s="96" t="s">
        <v>79</v>
      </c>
      <c r="S33" s="96"/>
      <c r="T33" s="26"/>
      <c r="U33" s="102">
        <v>0</v>
      </c>
      <c r="V33" s="102"/>
      <c r="W33" s="102"/>
      <c r="X33" s="26"/>
      <c r="Y33" s="102">
        <v>0</v>
      </c>
      <c r="Z33" s="102"/>
      <c r="AA33" s="26"/>
      <c r="AB33" s="20" t="s">
        <v>79</v>
      </c>
    </row>
    <row r="34" spans="1:28" ht="21.75" customHeight="1" x14ac:dyDescent="0.2">
      <c r="A34" s="20" t="s">
        <v>109</v>
      </c>
      <c r="B34" s="26"/>
      <c r="C34" s="20" t="s">
        <v>77</v>
      </c>
      <c r="D34" s="26"/>
      <c r="E34" s="20" t="s">
        <v>78</v>
      </c>
      <c r="F34" s="26"/>
      <c r="G34" s="26"/>
      <c r="H34" s="21">
        <v>67611000</v>
      </c>
      <c r="I34" s="26"/>
      <c r="J34" s="102">
        <v>2800</v>
      </c>
      <c r="K34" s="102"/>
      <c r="L34" s="102"/>
      <c r="M34" s="26"/>
      <c r="N34" s="96" t="s">
        <v>99</v>
      </c>
      <c r="O34" s="96"/>
      <c r="P34" s="26"/>
      <c r="Q34" s="20" t="s">
        <v>77</v>
      </c>
      <c r="R34" s="96" t="s">
        <v>79</v>
      </c>
      <c r="S34" s="96"/>
      <c r="T34" s="26"/>
      <c r="U34" s="102">
        <v>0</v>
      </c>
      <c r="V34" s="102"/>
      <c r="W34" s="102"/>
      <c r="X34" s="26"/>
      <c r="Y34" s="102">
        <v>0</v>
      </c>
      <c r="Z34" s="102"/>
      <c r="AA34" s="26"/>
      <c r="AB34" s="20" t="s">
        <v>79</v>
      </c>
    </row>
    <row r="35" spans="1:28" ht="21.75" customHeight="1" x14ac:dyDescent="0.2">
      <c r="A35" s="20" t="s">
        <v>110</v>
      </c>
      <c r="B35" s="26"/>
      <c r="C35" s="20" t="s">
        <v>77</v>
      </c>
      <c r="D35" s="26"/>
      <c r="E35" s="20" t="s">
        <v>78</v>
      </c>
      <c r="F35" s="26"/>
      <c r="G35" s="26"/>
      <c r="H35" s="21">
        <v>9665000</v>
      </c>
      <c r="I35" s="26"/>
      <c r="J35" s="102">
        <v>6000</v>
      </c>
      <c r="K35" s="102"/>
      <c r="L35" s="102"/>
      <c r="M35" s="26"/>
      <c r="N35" s="96" t="s">
        <v>84</v>
      </c>
      <c r="O35" s="96"/>
      <c r="P35" s="26"/>
      <c r="Q35" s="20" t="s">
        <v>77</v>
      </c>
      <c r="R35" s="96" t="s">
        <v>79</v>
      </c>
      <c r="S35" s="96"/>
      <c r="T35" s="26"/>
      <c r="U35" s="102">
        <v>0</v>
      </c>
      <c r="V35" s="102"/>
      <c r="W35" s="102"/>
      <c r="X35" s="26"/>
      <c r="Y35" s="102">
        <v>0</v>
      </c>
      <c r="Z35" s="102"/>
      <c r="AA35" s="26"/>
      <c r="AB35" s="20" t="s">
        <v>79</v>
      </c>
    </row>
    <row r="36" spans="1:28" ht="21.75" customHeight="1" x14ac:dyDescent="0.2">
      <c r="A36" s="20" t="s">
        <v>111</v>
      </c>
      <c r="B36" s="26"/>
      <c r="C36" s="20" t="s">
        <v>77</v>
      </c>
      <c r="D36" s="26"/>
      <c r="E36" s="20" t="s">
        <v>78</v>
      </c>
      <c r="F36" s="26"/>
      <c r="G36" s="26"/>
      <c r="H36" s="21">
        <v>3792000</v>
      </c>
      <c r="I36" s="26"/>
      <c r="J36" s="102">
        <v>3000</v>
      </c>
      <c r="K36" s="102"/>
      <c r="L36" s="102"/>
      <c r="M36" s="26"/>
      <c r="N36" s="96" t="s">
        <v>84</v>
      </c>
      <c r="O36" s="96"/>
      <c r="P36" s="26"/>
      <c r="Q36" s="20" t="s">
        <v>77</v>
      </c>
      <c r="R36" s="96" t="s">
        <v>78</v>
      </c>
      <c r="S36" s="96"/>
      <c r="T36" s="26"/>
      <c r="U36" s="102">
        <v>2792000</v>
      </c>
      <c r="V36" s="102"/>
      <c r="W36" s="102"/>
      <c r="X36" s="26"/>
      <c r="Y36" s="102">
        <v>3000</v>
      </c>
      <c r="Z36" s="102"/>
      <c r="AA36" s="26"/>
      <c r="AB36" s="20" t="s">
        <v>84</v>
      </c>
    </row>
    <row r="37" spans="1:28" ht="21.75" customHeight="1" x14ac:dyDescent="0.2">
      <c r="A37" s="20" t="s">
        <v>112</v>
      </c>
      <c r="B37" s="26"/>
      <c r="C37" s="20" t="s">
        <v>77</v>
      </c>
      <c r="D37" s="26"/>
      <c r="E37" s="20" t="s">
        <v>78</v>
      </c>
      <c r="F37" s="26"/>
      <c r="G37" s="26"/>
      <c r="H37" s="21">
        <v>6984000</v>
      </c>
      <c r="I37" s="26"/>
      <c r="J37" s="102">
        <v>500</v>
      </c>
      <c r="K37" s="102"/>
      <c r="L37" s="102"/>
      <c r="M37" s="26"/>
      <c r="N37" s="96" t="s">
        <v>101</v>
      </c>
      <c r="O37" s="96"/>
      <c r="P37" s="26"/>
      <c r="Q37" s="20" t="s">
        <v>77</v>
      </c>
      <c r="R37" s="96" t="s">
        <v>78</v>
      </c>
      <c r="S37" s="96"/>
      <c r="T37" s="26"/>
      <c r="U37" s="102">
        <v>1000000</v>
      </c>
      <c r="V37" s="102"/>
      <c r="W37" s="102"/>
      <c r="X37" s="26"/>
      <c r="Y37" s="102">
        <v>500</v>
      </c>
      <c r="Z37" s="102"/>
      <c r="AA37" s="26"/>
      <c r="AB37" s="20" t="s">
        <v>101</v>
      </c>
    </row>
    <row r="38" spans="1:28" ht="21.75" customHeight="1" x14ac:dyDescent="0.2">
      <c r="A38" s="20" t="s">
        <v>113</v>
      </c>
      <c r="B38" s="26"/>
      <c r="C38" s="20" t="s">
        <v>114</v>
      </c>
      <c r="D38" s="26"/>
      <c r="E38" s="20" t="s">
        <v>78</v>
      </c>
      <c r="F38" s="26"/>
      <c r="G38" s="26"/>
      <c r="H38" s="21">
        <v>767000</v>
      </c>
      <c r="I38" s="26"/>
      <c r="J38" s="102">
        <v>11000</v>
      </c>
      <c r="K38" s="102"/>
      <c r="L38" s="102"/>
      <c r="M38" s="26"/>
      <c r="N38" s="96" t="s">
        <v>115</v>
      </c>
      <c r="O38" s="96"/>
      <c r="P38" s="26"/>
      <c r="Q38" s="20" t="s">
        <v>114</v>
      </c>
      <c r="R38" s="96" t="s">
        <v>78</v>
      </c>
      <c r="S38" s="96"/>
      <c r="T38" s="26"/>
      <c r="U38" s="102">
        <v>767000</v>
      </c>
      <c r="V38" s="102"/>
      <c r="W38" s="102"/>
      <c r="X38" s="26"/>
      <c r="Y38" s="102">
        <v>11000</v>
      </c>
      <c r="Z38" s="102"/>
      <c r="AA38" s="26"/>
      <c r="AB38" s="20" t="s">
        <v>115</v>
      </c>
    </row>
    <row r="39" spans="1:28" ht="21.75" customHeight="1" x14ac:dyDescent="0.2">
      <c r="A39" s="20" t="s">
        <v>116</v>
      </c>
      <c r="B39" s="26"/>
      <c r="C39" s="20" t="s">
        <v>77</v>
      </c>
      <c r="D39" s="26"/>
      <c r="E39" s="20" t="s">
        <v>78</v>
      </c>
      <c r="F39" s="26"/>
      <c r="G39" s="26"/>
      <c r="H39" s="21">
        <v>20183000</v>
      </c>
      <c r="I39" s="26"/>
      <c r="J39" s="102">
        <v>3250</v>
      </c>
      <c r="K39" s="102"/>
      <c r="L39" s="102"/>
      <c r="M39" s="26"/>
      <c r="N39" s="96" t="s">
        <v>99</v>
      </c>
      <c r="O39" s="96"/>
      <c r="P39" s="26"/>
      <c r="Q39" s="20" t="s">
        <v>77</v>
      </c>
      <c r="R39" s="96" t="s">
        <v>79</v>
      </c>
      <c r="S39" s="96"/>
      <c r="T39" s="26"/>
      <c r="U39" s="102">
        <v>0</v>
      </c>
      <c r="V39" s="102"/>
      <c r="W39" s="102"/>
      <c r="X39" s="26"/>
      <c r="Y39" s="102">
        <v>0</v>
      </c>
      <c r="Z39" s="102"/>
      <c r="AA39" s="26"/>
      <c r="AB39" s="20" t="s">
        <v>79</v>
      </c>
    </row>
    <row r="40" spans="1:28" ht="21.75" customHeight="1" x14ac:dyDescent="0.2">
      <c r="A40" s="20" t="s">
        <v>117</v>
      </c>
      <c r="B40" s="26"/>
      <c r="C40" s="20" t="s">
        <v>77</v>
      </c>
      <c r="D40" s="26"/>
      <c r="E40" s="20" t="s">
        <v>78</v>
      </c>
      <c r="F40" s="26"/>
      <c r="G40" s="26"/>
      <c r="H40" s="21">
        <v>24104000</v>
      </c>
      <c r="I40" s="26"/>
      <c r="J40" s="102">
        <v>3250</v>
      </c>
      <c r="K40" s="102"/>
      <c r="L40" s="102"/>
      <c r="M40" s="26"/>
      <c r="N40" s="96" t="s">
        <v>93</v>
      </c>
      <c r="O40" s="96"/>
      <c r="P40" s="26"/>
      <c r="Q40" s="20" t="s">
        <v>77</v>
      </c>
      <c r="R40" s="96" t="s">
        <v>79</v>
      </c>
      <c r="S40" s="96"/>
      <c r="T40" s="26"/>
      <c r="U40" s="102">
        <v>0</v>
      </c>
      <c r="V40" s="102"/>
      <c r="W40" s="102"/>
      <c r="X40" s="26"/>
      <c r="Y40" s="102">
        <v>0</v>
      </c>
      <c r="Z40" s="102"/>
      <c r="AA40" s="26"/>
      <c r="AB40" s="20" t="s">
        <v>79</v>
      </c>
    </row>
    <row r="41" spans="1:28" ht="21.75" customHeight="1" x14ac:dyDescent="0.2">
      <c r="A41" s="20" t="s">
        <v>118</v>
      </c>
      <c r="B41" s="26"/>
      <c r="C41" s="20" t="s">
        <v>77</v>
      </c>
      <c r="D41" s="26"/>
      <c r="E41" s="20" t="s">
        <v>78</v>
      </c>
      <c r="F41" s="26"/>
      <c r="G41" s="26"/>
      <c r="H41" s="21">
        <v>22316747</v>
      </c>
      <c r="I41" s="26"/>
      <c r="J41" s="102">
        <v>523</v>
      </c>
      <c r="K41" s="102"/>
      <c r="L41" s="102"/>
      <c r="M41" s="26"/>
      <c r="N41" s="96" t="s">
        <v>104</v>
      </c>
      <c r="O41" s="96"/>
      <c r="P41" s="26"/>
      <c r="Q41" s="20" t="s">
        <v>77</v>
      </c>
      <c r="R41" s="96" t="s">
        <v>79</v>
      </c>
      <c r="S41" s="96"/>
      <c r="T41" s="26"/>
      <c r="U41" s="102">
        <v>0</v>
      </c>
      <c r="V41" s="102"/>
      <c r="W41" s="102"/>
      <c r="X41" s="26"/>
      <c r="Y41" s="102">
        <v>0</v>
      </c>
      <c r="Z41" s="102"/>
      <c r="AA41" s="26"/>
      <c r="AB41" s="20" t="s">
        <v>79</v>
      </c>
    </row>
    <row r="42" spans="1:28" ht="21.75" customHeight="1" x14ac:dyDescent="0.2">
      <c r="A42" s="20" t="s">
        <v>119</v>
      </c>
      <c r="B42" s="26"/>
      <c r="C42" s="20" t="s">
        <v>77</v>
      </c>
      <c r="D42" s="26"/>
      <c r="E42" s="20" t="s">
        <v>78</v>
      </c>
      <c r="F42" s="26"/>
      <c r="G42" s="26"/>
      <c r="H42" s="21">
        <v>11076634</v>
      </c>
      <c r="I42" s="26"/>
      <c r="J42" s="102">
        <v>551</v>
      </c>
      <c r="K42" s="102"/>
      <c r="L42" s="102"/>
      <c r="M42" s="26"/>
      <c r="N42" s="96" t="s">
        <v>104</v>
      </c>
      <c r="O42" s="96"/>
      <c r="P42" s="26"/>
      <c r="Q42" s="20" t="s">
        <v>77</v>
      </c>
      <c r="R42" s="96" t="s">
        <v>79</v>
      </c>
      <c r="S42" s="96"/>
      <c r="T42" s="26"/>
      <c r="U42" s="102">
        <v>0</v>
      </c>
      <c r="V42" s="102"/>
      <c r="W42" s="102"/>
      <c r="X42" s="26"/>
      <c r="Y42" s="102">
        <v>0</v>
      </c>
      <c r="Z42" s="102"/>
      <c r="AA42" s="26"/>
      <c r="AB42" s="20" t="s">
        <v>79</v>
      </c>
    </row>
    <row r="43" spans="1:28" ht="21.75" customHeight="1" x14ac:dyDescent="0.2">
      <c r="A43" s="20" t="s">
        <v>120</v>
      </c>
      <c r="B43" s="26"/>
      <c r="C43" s="20" t="s">
        <v>77</v>
      </c>
      <c r="D43" s="26"/>
      <c r="E43" s="20" t="s">
        <v>78</v>
      </c>
      <c r="F43" s="26"/>
      <c r="G43" s="26"/>
      <c r="H43" s="21">
        <v>150000</v>
      </c>
      <c r="I43" s="26"/>
      <c r="J43" s="102">
        <v>3600</v>
      </c>
      <c r="K43" s="102"/>
      <c r="L43" s="102"/>
      <c r="M43" s="26"/>
      <c r="N43" s="96" t="s">
        <v>121</v>
      </c>
      <c r="O43" s="96"/>
      <c r="P43" s="26"/>
      <c r="Q43" s="20" t="s">
        <v>77</v>
      </c>
      <c r="R43" s="96" t="s">
        <v>79</v>
      </c>
      <c r="S43" s="96"/>
      <c r="T43" s="26"/>
      <c r="U43" s="102">
        <v>0</v>
      </c>
      <c r="V43" s="102"/>
      <c r="W43" s="102"/>
      <c r="X43" s="26"/>
      <c r="Y43" s="102">
        <v>0</v>
      </c>
      <c r="Z43" s="102"/>
      <c r="AA43" s="26"/>
      <c r="AB43" s="20" t="s">
        <v>79</v>
      </c>
    </row>
    <row r="44" spans="1:28" ht="21.75" customHeight="1" x14ac:dyDescent="0.2">
      <c r="A44" s="20" t="s">
        <v>122</v>
      </c>
      <c r="B44" s="26"/>
      <c r="C44" s="20" t="s">
        <v>77</v>
      </c>
      <c r="D44" s="26"/>
      <c r="E44" s="20" t="s">
        <v>78</v>
      </c>
      <c r="F44" s="26"/>
      <c r="G44" s="26"/>
      <c r="H44" s="21">
        <v>650000</v>
      </c>
      <c r="I44" s="26"/>
      <c r="J44" s="102">
        <v>3800</v>
      </c>
      <c r="K44" s="102"/>
      <c r="L44" s="102"/>
      <c r="M44" s="26"/>
      <c r="N44" s="96" t="s">
        <v>121</v>
      </c>
      <c r="O44" s="96"/>
      <c r="P44" s="26"/>
      <c r="Q44" s="20" t="s">
        <v>77</v>
      </c>
      <c r="R44" s="96" t="s">
        <v>79</v>
      </c>
      <c r="S44" s="96"/>
      <c r="T44" s="26"/>
      <c r="U44" s="102">
        <v>0</v>
      </c>
      <c r="V44" s="102"/>
      <c r="W44" s="102"/>
      <c r="X44" s="26"/>
      <c r="Y44" s="102">
        <v>0</v>
      </c>
      <c r="Z44" s="102"/>
      <c r="AA44" s="26"/>
      <c r="AB44" s="20" t="s">
        <v>79</v>
      </c>
    </row>
    <row r="45" spans="1:28" ht="21.75" customHeight="1" x14ac:dyDescent="0.2">
      <c r="A45" s="20" t="s">
        <v>123</v>
      </c>
      <c r="B45" s="26"/>
      <c r="C45" s="20" t="s">
        <v>77</v>
      </c>
      <c r="D45" s="26"/>
      <c r="E45" s="20" t="s">
        <v>78</v>
      </c>
      <c r="F45" s="26"/>
      <c r="G45" s="26"/>
      <c r="H45" s="21">
        <v>27604000</v>
      </c>
      <c r="I45" s="26"/>
      <c r="J45" s="102">
        <v>3500</v>
      </c>
      <c r="K45" s="102"/>
      <c r="L45" s="102"/>
      <c r="M45" s="26"/>
      <c r="N45" s="96" t="s">
        <v>99</v>
      </c>
      <c r="O45" s="96"/>
      <c r="P45" s="26"/>
      <c r="Q45" s="20" t="s">
        <v>77</v>
      </c>
      <c r="R45" s="96" t="s">
        <v>79</v>
      </c>
      <c r="S45" s="96"/>
      <c r="T45" s="26"/>
      <c r="U45" s="102">
        <v>0</v>
      </c>
      <c r="V45" s="102"/>
      <c r="W45" s="102"/>
      <c r="X45" s="26"/>
      <c r="Y45" s="102">
        <v>0</v>
      </c>
      <c r="Z45" s="102"/>
      <c r="AA45" s="26"/>
      <c r="AB45" s="20" t="s">
        <v>79</v>
      </c>
    </row>
    <row r="46" spans="1:28" ht="21.75" customHeight="1" x14ac:dyDescent="0.2">
      <c r="A46" s="20" t="s">
        <v>124</v>
      </c>
      <c r="B46" s="26"/>
      <c r="C46" s="20" t="s">
        <v>77</v>
      </c>
      <c r="D46" s="26"/>
      <c r="E46" s="20" t="s">
        <v>78</v>
      </c>
      <c r="F46" s="26"/>
      <c r="G46" s="26"/>
      <c r="H46" s="21">
        <v>3370000</v>
      </c>
      <c r="I46" s="26"/>
      <c r="J46" s="102">
        <v>2000</v>
      </c>
      <c r="K46" s="102"/>
      <c r="L46" s="102"/>
      <c r="M46" s="26"/>
      <c r="N46" s="96" t="s">
        <v>88</v>
      </c>
      <c r="O46" s="96"/>
      <c r="P46" s="26"/>
      <c r="Q46" s="20" t="s">
        <v>77</v>
      </c>
      <c r="R46" s="96" t="s">
        <v>78</v>
      </c>
      <c r="S46" s="96"/>
      <c r="T46" s="26"/>
      <c r="U46" s="102">
        <v>1435000</v>
      </c>
      <c r="V46" s="102"/>
      <c r="W46" s="102"/>
      <c r="X46" s="26"/>
      <c r="Y46" s="102">
        <v>2000</v>
      </c>
      <c r="Z46" s="102"/>
      <c r="AA46" s="26"/>
      <c r="AB46" s="20" t="s">
        <v>88</v>
      </c>
    </row>
    <row r="47" spans="1:28" ht="21.75" customHeight="1" x14ac:dyDescent="0.2">
      <c r="A47" s="20" t="s">
        <v>125</v>
      </c>
      <c r="B47" s="26"/>
      <c r="C47" s="20" t="s">
        <v>77</v>
      </c>
      <c r="D47" s="26"/>
      <c r="E47" s="20" t="s">
        <v>78</v>
      </c>
      <c r="F47" s="26"/>
      <c r="G47" s="26"/>
      <c r="H47" s="21">
        <v>16943000</v>
      </c>
      <c r="I47" s="26"/>
      <c r="J47" s="102">
        <v>1800</v>
      </c>
      <c r="K47" s="102"/>
      <c r="L47" s="102"/>
      <c r="M47" s="26"/>
      <c r="N47" s="96" t="s">
        <v>88</v>
      </c>
      <c r="O47" s="96"/>
      <c r="P47" s="26"/>
      <c r="Q47" s="20" t="s">
        <v>77</v>
      </c>
      <c r="R47" s="96" t="s">
        <v>78</v>
      </c>
      <c r="S47" s="96"/>
      <c r="T47" s="26"/>
      <c r="U47" s="102">
        <v>16943000</v>
      </c>
      <c r="V47" s="102"/>
      <c r="W47" s="102"/>
      <c r="X47" s="26"/>
      <c r="Y47" s="102">
        <v>1800</v>
      </c>
      <c r="Z47" s="102"/>
      <c r="AA47" s="26"/>
      <c r="AB47" s="20" t="s">
        <v>88</v>
      </c>
    </row>
    <row r="48" spans="1:28" ht="21.75" customHeight="1" x14ac:dyDescent="0.2">
      <c r="A48" s="20" t="s">
        <v>126</v>
      </c>
      <c r="B48" s="26"/>
      <c r="C48" s="20" t="s">
        <v>77</v>
      </c>
      <c r="D48" s="26"/>
      <c r="E48" s="20" t="s">
        <v>78</v>
      </c>
      <c r="F48" s="26"/>
      <c r="G48" s="26"/>
      <c r="H48" s="21">
        <v>2000000</v>
      </c>
      <c r="I48" s="26"/>
      <c r="J48" s="102">
        <v>3000</v>
      </c>
      <c r="K48" s="102"/>
      <c r="L48" s="102"/>
      <c r="M48" s="26"/>
      <c r="N48" s="96" t="s">
        <v>93</v>
      </c>
      <c r="O48" s="96"/>
      <c r="P48" s="26"/>
      <c r="Q48" s="20" t="s">
        <v>77</v>
      </c>
      <c r="R48" s="96" t="s">
        <v>79</v>
      </c>
      <c r="S48" s="96"/>
      <c r="T48" s="26"/>
      <c r="U48" s="102">
        <v>0</v>
      </c>
      <c r="V48" s="102"/>
      <c r="W48" s="102"/>
      <c r="X48" s="26"/>
      <c r="Y48" s="102">
        <v>0</v>
      </c>
      <c r="Z48" s="102"/>
      <c r="AA48" s="26"/>
      <c r="AB48" s="20" t="s">
        <v>79</v>
      </c>
    </row>
    <row r="49" spans="1:28" ht="21.75" customHeight="1" x14ac:dyDescent="0.2">
      <c r="A49" s="20" t="s">
        <v>127</v>
      </c>
      <c r="B49" s="26"/>
      <c r="C49" s="20" t="s">
        <v>77</v>
      </c>
      <c r="D49" s="26"/>
      <c r="E49" s="20" t="s">
        <v>78</v>
      </c>
      <c r="F49" s="26"/>
      <c r="G49" s="26"/>
      <c r="H49" s="21">
        <v>451000</v>
      </c>
      <c r="I49" s="26"/>
      <c r="J49" s="102">
        <v>1900</v>
      </c>
      <c r="K49" s="102"/>
      <c r="L49" s="102"/>
      <c r="M49" s="26"/>
      <c r="N49" s="96" t="s">
        <v>93</v>
      </c>
      <c r="O49" s="96"/>
      <c r="P49" s="26"/>
      <c r="Q49" s="20" t="s">
        <v>77</v>
      </c>
      <c r="R49" s="96" t="s">
        <v>79</v>
      </c>
      <c r="S49" s="96"/>
      <c r="T49" s="26"/>
      <c r="U49" s="102">
        <v>0</v>
      </c>
      <c r="V49" s="102"/>
      <c r="W49" s="102"/>
      <c r="X49" s="26"/>
      <c r="Y49" s="102">
        <v>0</v>
      </c>
      <c r="Z49" s="102"/>
      <c r="AA49" s="26"/>
      <c r="AB49" s="20" t="s">
        <v>79</v>
      </c>
    </row>
    <row r="50" spans="1:28" ht="21.75" customHeight="1" x14ac:dyDescent="0.2">
      <c r="A50" s="20" t="s">
        <v>128</v>
      </c>
      <c r="B50" s="26"/>
      <c r="C50" s="20" t="s">
        <v>77</v>
      </c>
      <c r="D50" s="26"/>
      <c r="E50" s="20" t="s">
        <v>78</v>
      </c>
      <c r="F50" s="26"/>
      <c r="G50" s="26"/>
      <c r="H50" s="21">
        <v>10000000</v>
      </c>
      <c r="I50" s="26"/>
      <c r="J50" s="102">
        <v>1900</v>
      </c>
      <c r="K50" s="102"/>
      <c r="L50" s="102"/>
      <c r="M50" s="26"/>
      <c r="N50" s="96" t="s">
        <v>88</v>
      </c>
      <c r="O50" s="96"/>
      <c r="P50" s="26"/>
      <c r="Q50" s="20" t="s">
        <v>77</v>
      </c>
      <c r="R50" s="96" t="s">
        <v>78</v>
      </c>
      <c r="S50" s="96"/>
      <c r="T50" s="26"/>
      <c r="U50" s="102">
        <v>10000000</v>
      </c>
      <c r="V50" s="102"/>
      <c r="W50" s="102"/>
      <c r="X50" s="26"/>
      <c r="Y50" s="102">
        <v>1900</v>
      </c>
      <c r="Z50" s="102"/>
      <c r="AA50" s="26"/>
      <c r="AB50" s="20" t="s">
        <v>88</v>
      </c>
    </row>
    <row r="51" spans="1:28" ht="21.75" customHeight="1" x14ac:dyDescent="0.2">
      <c r="A51" s="20" t="s">
        <v>129</v>
      </c>
      <c r="B51" s="26"/>
      <c r="C51" s="20" t="s">
        <v>77</v>
      </c>
      <c r="D51" s="26"/>
      <c r="E51" s="20" t="s">
        <v>78</v>
      </c>
      <c r="F51" s="26"/>
      <c r="G51" s="26"/>
      <c r="H51" s="21">
        <v>5004000</v>
      </c>
      <c r="I51" s="26"/>
      <c r="J51" s="102">
        <v>2800</v>
      </c>
      <c r="K51" s="102"/>
      <c r="L51" s="102"/>
      <c r="M51" s="26"/>
      <c r="N51" s="96" t="s">
        <v>93</v>
      </c>
      <c r="O51" s="96"/>
      <c r="P51" s="26"/>
      <c r="Q51" s="20" t="s">
        <v>77</v>
      </c>
      <c r="R51" s="96" t="s">
        <v>79</v>
      </c>
      <c r="S51" s="96"/>
      <c r="T51" s="26"/>
      <c r="U51" s="102">
        <v>0</v>
      </c>
      <c r="V51" s="102"/>
      <c r="W51" s="102"/>
      <c r="X51" s="26"/>
      <c r="Y51" s="102">
        <v>0</v>
      </c>
      <c r="Z51" s="102"/>
      <c r="AA51" s="26"/>
      <c r="AB51" s="20" t="s">
        <v>79</v>
      </c>
    </row>
    <row r="52" spans="1:28" ht="21.75" customHeight="1" x14ac:dyDescent="0.2">
      <c r="A52" s="20" t="s">
        <v>130</v>
      </c>
      <c r="B52" s="26"/>
      <c r="C52" s="20" t="s">
        <v>77</v>
      </c>
      <c r="D52" s="26"/>
      <c r="E52" s="20" t="s">
        <v>78</v>
      </c>
      <c r="F52" s="26"/>
      <c r="G52" s="26"/>
      <c r="H52" s="21">
        <v>1017000</v>
      </c>
      <c r="I52" s="26"/>
      <c r="J52" s="102">
        <v>5000</v>
      </c>
      <c r="K52" s="102"/>
      <c r="L52" s="102"/>
      <c r="M52" s="26"/>
      <c r="N52" s="96" t="s">
        <v>84</v>
      </c>
      <c r="O52" s="96"/>
      <c r="P52" s="26"/>
      <c r="Q52" s="20" t="s">
        <v>77</v>
      </c>
      <c r="R52" s="96" t="s">
        <v>78</v>
      </c>
      <c r="S52" s="96"/>
      <c r="T52" s="26"/>
      <c r="U52" s="102">
        <v>1017000</v>
      </c>
      <c r="V52" s="102"/>
      <c r="W52" s="102"/>
      <c r="X52" s="26"/>
      <c r="Y52" s="102">
        <v>5000</v>
      </c>
      <c r="Z52" s="102"/>
      <c r="AA52" s="26"/>
      <c r="AB52" s="20" t="s">
        <v>84</v>
      </c>
    </row>
    <row r="53" spans="1:28" ht="21.75" customHeight="1" x14ac:dyDescent="0.2">
      <c r="A53" s="20" t="s">
        <v>131</v>
      </c>
      <c r="B53" s="26"/>
      <c r="C53" s="20" t="s">
        <v>77</v>
      </c>
      <c r="D53" s="26"/>
      <c r="E53" s="20" t="s">
        <v>78</v>
      </c>
      <c r="F53" s="26"/>
      <c r="G53" s="26"/>
      <c r="H53" s="21">
        <v>4000000</v>
      </c>
      <c r="I53" s="26"/>
      <c r="J53" s="102">
        <v>3500</v>
      </c>
      <c r="K53" s="102"/>
      <c r="L53" s="102"/>
      <c r="M53" s="26"/>
      <c r="N53" s="96" t="s">
        <v>101</v>
      </c>
      <c r="O53" s="96"/>
      <c r="P53" s="26"/>
      <c r="Q53" s="20" t="s">
        <v>77</v>
      </c>
      <c r="R53" s="96" t="s">
        <v>78</v>
      </c>
      <c r="S53" s="96"/>
      <c r="T53" s="26"/>
      <c r="U53" s="102">
        <v>4000000</v>
      </c>
      <c r="V53" s="102"/>
      <c r="W53" s="102"/>
      <c r="X53" s="26"/>
      <c r="Y53" s="102">
        <v>3500</v>
      </c>
      <c r="Z53" s="102"/>
      <c r="AA53" s="26"/>
      <c r="AB53" s="20" t="s">
        <v>101</v>
      </c>
    </row>
    <row r="54" spans="1:28" ht="21.75" customHeight="1" x14ac:dyDescent="0.2">
      <c r="A54" s="20" t="s">
        <v>132</v>
      </c>
      <c r="B54" s="26"/>
      <c r="C54" s="20" t="s">
        <v>77</v>
      </c>
      <c r="D54" s="26"/>
      <c r="E54" s="20" t="s">
        <v>78</v>
      </c>
      <c r="F54" s="26"/>
      <c r="G54" s="26"/>
      <c r="H54" s="21">
        <v>73566000</v>
      </c>
      <c r="I54" s="26"/>
      <c r="J54" s="102">
        <v>1450</v>
      </c>
      <c r="K54" s="102"/>
      <c r="L54" s="102"/>
      <c r="M54" s="26"/>
      <c r="N54" s="96" t="s">
        <v>80</v>
      </c>
      <c r="O54" s="96"/>
      <c r="P54" s="26"/>
      <c r="Q54" s="20" t="s">
        <v>77</v>
      </c>
      <c r="R54" s="96" t="s">
        <v>79</v>
      </c>
      <c r="S54" s="96"/>
      <c r="T54" s="26"/>
      <c r="U54" s="102">
        <v>0</v>
      </c>
      <c r="V54" s="102"/>
      <c r="W54" s="102"/>
      <c r="X54" s="26"/>
      <c r="Y54" s="102">
        <v>0</v>
      </c>
      <c r="Z54" s="102"/>
      <c r="AA54" s="26"/>
      <c r="AB54" s="20" t="s">
        <v>79</v>
      </c>
    </row>
    <row r="55" spans="1:28" ht="21.75" customHeight="1" x14ac:dyDescent="0.2">
      <c r="A55" s="20" t="s">
        <v>133</v>
      </c>
      <c r="B55" s="26"/>
      <c r="C55" s="20" t="s">
        <v>77</v>
      </c>
      <c r="D55" s="26"/>
      <c r="E55" s="20" t="s">
        <v>78</v>
      </c>
      <c r="F55" s="26"/>
      <c r="G55" s="26"/>
      <c r="H55" s="21">
        <v>310000</v>
      </c>
      <c r="I55" s="26"/>
      <c r="J55" s="102">
        <v>2000</v>
      </c>
      <c r="K55" s="102"/>
      <c r="L55" s="102"/>
      <c r="M55" s="26"/>
      <c r="N55" s="96" t="s">
        <v>91</v>
      </c>
      <c r="O55" s="96"/>
      <c r="P55" s="26"/>
      <c r="Q55" s="20" t="s">
        <v>77</v>
      </c>
      <c r="R55" s="96" t="s">
        <v>78</v>
      </c>
      <c r="S55" s="96"/>
      <c r="T55" s="26"/>
      <c r="U55" s="102">
        <v>310000</v>
      </c>
      <c r="V55" s="102"/>
      <c r="W55" s="102"/>
      <c r="X55" s="26"/>
      <c r="Y55" s="102">
        <v>2000</v>
      </c>
      <c r="Z55" s="102"/>
      <c r="AA55" s="26"/>
      <c r="AB55" s="20" t="s">
        <v>91</v>
      </c>
    </row>
    <row r="56" spans="1:28" ht="21.75" customHeight="1" x14ac:dyDescent="0.2">
      <c r="A56" s="20" t="s">
        <v>134</v>
      </c>
      <c r="B56" s="26"/>
      <c r="C56" s="20" t="s">
        <v>77</v>
      </c>
      <c r="D56" s="26"/>
      <c r="E56" s="20" t="s">
        <v>78</v>
      </c>
      <c r="F56" s="26"/>
      <c r="G56" s="26"/>
      <c r="H56" s="21">
        <v>45000</v>
      </c>
      <c r="I56" s="26"/>
      <c r="J56" s="102">
        <v>750</v>
      </c>
      <c r="K56" s="102"/>
      <c r="L56" s="102"/>
      <c r="M56" s="26"/>
      <c r="N56" s="96" t="s">
        <v>135</v>
      </c>
      <c r="O56" s="96"/>
      <c r="P56" s="26"/>
      <c r="Q56" s="20" t="s">
        <v>77</v>
      </c>
      <c r="R56" s="96" t="s">
        <v>78</v>
      </c>
      <c r="S56" s="96"/>
      <c r="T56" s="26"/>
      <c r="U56" s="102">
        <v>45000</v>
      </c>
      <c r="V56" s="102"/>
      <c r="W56" s="102"/>
      <c r="X56" s="26"/>
      <c r="Y56" s="102">
        <v>750</v>
      </c>
      <c r="Z56" s="102"/>
      <c r="AA56" s="26"/>
      <c r="AB56" s="20" t="s">
        <v>135</v>
      </c>
    </row>
    <row r="57" spans="1:28" ht="21.75" customHeight="1" x14ac:dyDescent="0.2">
      <c r="A57" s="20" t="s">
        <v>136</v>
      </c>
      <c r="B57" s="26"/>
      <c r="C57" s="20" t="s">
        <v>77</v>
      </c>
      <c r="D57" s="26"/>
      <c r="E57" s="20" t="s">
        <v>78</v>
      </c>
      <c r="F57" s="26"/>
      <c r="G57" s="26"/>
      <c r="H57" s="21">
        <v>153982000</v>
      </c>
      <c r="I57" s="26"/>
      <c r="J57" s="102">
        <v>500</v>
      </c>
      <c r="K57" s="102"/>
      <c r="L57" s="102"/>
      <c r="M57" s="26"/>
      <c r="N57" s="96" t="s">
        <v>93</v>
      </c>
      <c r="O57" s="96"/>
      <c r="P57" s="26"/>
      <c r="Q57" s="20" t="s">
        <v>77</v>
      </c>
      <c r="R57" s="96" t="s">
        <v>79</v>
      </c>
      <c r="S57" s="96"/>
      <c r="T57" s="26"/>
      <c r="U57" s="102">
        <v>0</v>
      </c>
      <c r="V57" s="102"/>
      <c r="W57" s="102"/>
      <c r="X57" s="26"/>
      <c r="Y57" s="102">
        <v>0</v>
      </c>
      <c r="Z57" s="102"/>
      <c r="AA57" s="26"/>
      <c r="AB57" s="20" t="s">
        <v>79</v>
      </c>
    </row>
    <row r="58" spans="1:28" ht="21.75" customHeight="1" x14ac:dyDescent="0.2">
      <c r="A58" s="20" t="s">
        <v>137</v>
      </c>
      <c r="B58" s="26"/>
      <c r="C58" s="20" t="s">
        <v>77</v>
      </c>
      <c r="D58" s="26"/>
      <c r="E58" s="20" t="s">
        <v>78</v>
      </c>
      <c r="F58" s="26"/>
      <c r="G58" s="26"/>
      <c r="H58" s="21">
        <v>16648000</v>
      </c>
      <c r="I58" s="26"/>
      <c r="J58" s="102">
        <v>2600</v>
      </c>
      <c r="K58" s="102"/>
      <c r="L58" s="102"/>
      <c r="M58" s="26"/>
      <c r="N58" s="96" t="s">
        <v>93</v>
      </c>
      <c r="O58" s="96"/>
      <c r="P58" s="26"/>
      <c r="Q58" s="20" t="s">
        <v>77</v>
      </c>
      <c r="R58" s="96" t="s">
        <v>79</v>
      </c>
      <c r="S58" s="96"/>
      <c r="T58" s="26"/>
      <c r="U58" s="102">
        <v>0</v>
      </c>
      <c r="V58" s="102"/>
      <c r="W58" s="102"/>
      <c r="X58" s="26"/>
      <c r="Y58" s="102">
        <v>0</v>
      </c>
      <c r="Z58" s="102"/>
      <c r="AA58" s="26"/>
      <c r="AB58" s="20" t="s">
        <v>79</v>
      </c>
    </row>
    <row r="59" spans="1:28" ht="21.75" customHeight="1" x14ac:dyDescent="0.2">
      <c r="A59" s="20" t="s">
        <v>138</v>
      </c>
      <c r="B59" s="26"/>
      <c r="C59" s="20" t="s">
        <v>77</v>
      </c>
      <c r="D59" s="26"/>
      <c r="E59" s="20" t="s">
        <v>78</v>
      </c>
      <c r="F59" s="26"/>
      <c r="G59" s="26"/>
      <c r="H59" s="21">
        <v>11000</v>
      </c>
      <c r="I59" s="26"/>
      <c r="J59" s="102">
        <v>1900</v>
      </c>
      <c r="K59" s="102"/>
      <c r="L59" s="102"/>
      <c r="M59" s="26"/>
      <c r="N59" s="96" t="s">
        <v>99</v>
      </c>
      <c r="O59" s="96"/>
      <c r="P59" s="26"/>
      <c r="Q59" s="20" t="s">
        <v>77</v>
      </c>
      <c r="R59" s="96" t="s">
        <v>79</v>
      </c>
      <c r="S59" s="96"/>
      <c r="T59" s="26"/>
      <c r="U59" s="102">
        <v>0</v>
      </c>
      <c r="V59" s="102"/>
      <c r="W59" s="102"/>
      <c r="X59" s="26"/>
      <c r="Y59" s="102">
        <v>0</v>
      </c>
      <c r="Z59" s="102"/>
      <c r="AA59" s="26"/>
      <c r="AB59" s="20" t="s">
        <v>79</v>
      </c>
    </row>
    <row r="60" spans="1:28" ht="21.75" customHeight="1" x14ac:dyDescent="0.2">
      <c r="A60" s="20" t="s">
        <v>139</v>
      </c>
      <c r="B60" s="26"/>
      <c r="C60" s="20" t="s">
        <v>77</v>
      </c>
      <c r="D60" s="26"/>
      <c r="E60" s="20" t="s">
        <v>78</v>
      </c>
      <c r="F60" s="26"/>
      <c r="G60" s="26"/>
      <c r="H60" s="21">
        <v>430000</v>
      </c>
      <c r="I60" s="26"/>
      <c r="J60" s="102">
        <v>6500</v>
      </c>
      <c r="K60" s="102"/>
      <c r="L60" s="102"/>
      <c r="M60" s="26"/>
      <c r="N60" s="96" t="s">
        <v>84</v>
      </c>
      <c r="O60" s="96"/>
      <c r="P60" s="26"/>
      <c r="Q60" s="20" t="s">
        <v>77</v>
      </c>
      <c r="R60" s="96" t="s">
        <v>79</v>
      </c>
      <c r="S60" s="96"/>
      <c r="T60" s="26"/>
      <c r="U60" s="102">
        <v>0</v>
      </c>
      <c r="V60" s="102"/>
      <c r="W60" s="102"/>
      <c r="X60" s="26"/>
      <c r="Y60" s="102">
        <v>0</v>
      </c>
      <c r="Z60" s="102"/>
      <c r="AA60" s="26"/>
      <c r="AB60" s="20" t="s">
        <v>79</v>
      </c>
    </row>
    <row r="61" spans="1:28" ht="21.75" customHeight="1" x14ac:dyDescent="0.2">
      <c r="A61" s="20" t="s">
        <v>140</v>
      </c>
      <c r="B61" s="26"/>
      <c r="C61" s="20" t="s">
        <v>77</v>
      </c>
      <c r="D61" s="26"/>
      <c r="E61" s="20" t="s">
        <v>78</v>
      </c>
      <c r="F61" s="26"/>
      <c r="G61" s="26"/>
      <c r="H61" s="21">
        <v>26030000</v>
      </c>
      <c r="I61" s="26"/>
      <c r="J61" s="102">
        <v>3750</v>
      </c>
      <c r="K61" s="102"/>
      <c r="L61" s="102"/>
      <c r="M61" s="26"/>
      <c r="N61" s="96" t="s">
        <v>93</v>
      </c>
      <c r="O61" s="96"/>
      <c r="P61" s="26"/>
      <c r="Q61" s="20" t="s">
        <v>77</v>
      </c>
      <c r="R61" s="96" t="s">
        <v>79</v>
      </c>
      <c r="S61" s="96"/>
      <c r="T61" s="26"/>
      <c r="U61" s="102">
        <v>0</v>
      </c>
      <c r="V61" s="102"/>
      <c r="W61" s="102"/>
      <c r="X61" s="26"/>
      <c r="Y61" s="102">
        <v>0</v>
      </c>
      <c r="Z61" s="102"/>
      <c r="AA61" s="26"/>
      <c r="AB61" s="20" t="s">
        <v>79</v>
      </c>
    </row>
    <row r="62" spans="1:28" ht="21.75" customHeight="1" x14ac:dyDescent="0.2">
      <c r="A62" s="20" t="s">
        <v>141</v>
      </c>
      <c r="B62" s="26"/>
      <c r="C62" s="20" t="s">
        <v>77</v>
      </c>
      <c r="D62" s="26"/>
      <c r="E62" s="20" t="s">
        <v>78</v>
      </c>
      <c r="F62" s="26"/>
      <c r="G62" s="26"/>
      <c r="H62" s="21">
        <v>1188000</v>
      </c>
      <c r="I62" s="26"/>
      <c r="J62" s="102">
        <v>400</v>
      </c>
      <c r="K62" s="102"/>
      <c r="L62" s="102"/>
      <c r="M62" s="26"/>
      <c r="N62" s="96" t="s">
        <v>82</v>
      </c>
      <c r="O62" s="96"/>
      <c r="P62" s="26"/>
      <c r="Q62" s="20" t="s">
        <v>77</v>
      </c>
      <c r="R62" s="96" t="s">
        <v>78</v>
      </c>
      <c r="S62" s="96"/>
      <c r="T62" s="26"/>
      <c r="U62" s="102">
        <v>1188000</v>
      </c>
      <c r="V62" s="102"/>
      <c r="W62" s="102"/>
      <c r="X62" s="26"/>
      <c r="Y62" s="102">
        <v>400</v>
      </c>
      <c r="Z62" s="102"/>
      <c r="AA62" s="26"/>
      <c r="AB62" s="20" t="s">
        <v>82</v>
      </c>
    </row>
    <row r="63" spans="1:28" ht="21.75" customHeight="1" x14ac:dyDescent="0.2">
      <c r="A63" s="20" t="s">
        <v>142</v>
      </c>
      <c r="B63" s="26"/>
      <c r="C63" s="20" t="s">
        <v>77</v>
      </c>
      <c r="D63" s="26"/>
      <c r="E63" s="20" t="s">
        <v>78</v>
      </c>
      <c r="F63" s="26"/>
      <c r="G63" s="26"/>
      <c r="H63" s="21">
        <v>1880000</v>
      </c>
      <c r="I63" s="26"/>
      <c r="J63" s="102">
        <v>1450</v>
      </c>
      <c r="K63" s="102"/>
      <c r="L63" s="102"/>
      <c r="M63" s="26"/>
      <c r="N63" s="96" t="s">
        <v>135</v>
      </c>
      <c r="O63" s="96"/>
      <c r="P63" s="26"/>
      <c r="Q63" s="20" t="s">
        <v>77</v>
      </c>
      <c r="R63" s="96" t="s">
        <v>78</v>
      </c>
      <c r="S63" s="96"/>
      <c r="T63" s="26"/>
      <c r="U63" s="102">
        <v>97341000</v>
      </c>
      <c r="V63" s="102"/>
      <c r="W63" s="102"/>
      <c r="X63" s="26"/>
      <c r="Y63" s="102">
        <v>1450</v>
      </c>
      <c r="Z63" s="102"/>
      <c r="AA63" s="26"/>
      <c r="AB63" s="20" t="s">
        <v>135</v>
      </c>
    </row>
    <row r="64" spans="1:28" ht="21.75" customHeight="1" x14ac:dyDescent="0.2">
      <c r="A64" s="20" t="s">
        <v>143</v>
      </c>
      <c r="B64" s="26"/>
      <c r="C64" s="20" t="s">
        <v>77</v>
      </c>
      <c r="D64" s="26"/>
      <c r="E64" s="20" t="s">
        <v>78</v>
      </c>
      <c r="F64" s="26"/>
      <c r="G64" s="26"/>
      <c r="H64" s="21">
        <v>14858000</v>
      </c>
      <c r="I64" s="26"/>
      <c r="J64" s="102">
        <v>700</v>
      </c>
      <c r="K64" s="102"/>
      <c r="L64" s="102"/>
      <c r="M64" s="26"/>
      <c r="N64" s="96" t="s">
        <v>93</v>
      </c>
      <c r="O64" s="96"/>
      <c r="P64" s="26"/>
      <c r="Q64" s="20" t="s">
        <v>77</v>
      </c>
      <c r="R64" s="96" t="s">
        <v>79</v>
      </c>
      <c r="S64" s="96"/>
      <c r="T64" s="26"/>
      <c r="U64" s="102">
        <v>0</v>
      </c>
      <c r="V64" s="102"/>
      <c r="W64" s="102"/>
      <c r="X64" s="26"/>
      <c r="Y64" s="102">
        <v>0</v>
      </c>
      <c r="Z64" s="102"/>
      <c r="AA64" s="26"/>
      <c r="AB64" s="20" t="s">
        <v>79</v>
      </c>
    </row>
    <row r="65" spans="1:28" ht="21.75" customHeight="1" x14ac:dyDescent="0.2">
      <c r="A65" s="20" t="s">
        <v>144</v>
      </c>
      <c r="B65" s="26"/>
      <c r="C65" s="20" t="s">
        <v>77</v>
      </c>
      <c r="D65" s="26"/>
      <c r="E65" s="20" t="s">
        <v>78</v>
      </c>
      <c r="F65" s="26"/>
      <c r="G65" s="26"/>
      <c r="H65" s="21">
        <v>20000</v>
      </c>
      <c r="I65" s="26"/>
      <c r="J65" s="102">
        <v>1800</v>
      </c>
      <c r="K65" s="102"/>
      <c r="L65" s="102"/>
      <c r="M65" s="26"/>
      <c r="N65" s="96" t="s">
        <v>93</v>
      </c>
      <c r="O65" s="96"/>
      <c r="P65" s="26"/>
      <c r="Q65" s="20" t="s">
        <v>77</v>
      </c>
      <c r="R65" s="96" t="s">
        <v>79</v>
      </c>
      <c r="S65" s="96"/>
      <c r="T65" s="26"/>
      <c r="U65" s="102">
        <v>0</v>
      </c>
      <c r="V65" s="102"/>
      <c r="W65" s="102"/>
      <c r="X65" s="26"/>
      <c r="Y65" s="102">
        <v>0</v>
      </c>
      <c r="Z65" s="102"/>
      <c r="AA65" s="26"/>
      <c r="AB65" s="20" t="s">
        <v>79</v>
      </c>
    </row>
    <row r="66" spans="1:28" ht="21.75" customHeight="1" x14ac:dyDescent="0.2">
      <c r="A66" s="20" t="s">
        <v>145</v>
      </c>
      <c r="B66" s="26"/>
      <c r="C66" s="20" t="s">
        <v>77</v>
      </c>
      <c r="D66" s="26"/>
      <c r="E66" s="20" t="s">
        <v>78</v>
      </c>
      <c r="F66" s="26"/>
      <c r="G66" s="26"/>
      <c r="H66" s="21">
        <v>2401000</v>
      </c>
      <c r="I66" s="26"/>
      <c r="J66" s="102">
        <v>1250</v>
      </c>
      <c r="K66" s="102"/>
      <c r="L66" s="102"/>
      <c r="M66" s="26"/>
      <c r="N66" s="96" t="s">
        <v>135</v>
      </c>
      <c r="O66" s="96"/>
      <c r="P66" s="26"/>
      <c r="Q66" s="20" t="s">
        <v>77</v>
      </c>
      <c r="R66" s="96" t="s">
        <v>78</v>
      </c>
      <c r="S66" s="96"/>
      <c r="T66" s="26"/>
      <c r="U66" s="102">
        <v>35365000</v>
      </c>
      <c r="V66" s="102"/>
      <c r="W66" s="102"/>
      <c r="X66" s="26"/>
      <c r="Y66" s="102">
        <v>1250</v>
      </c>
      <c r="Z66" s="102"/>
      <c r="AA66" s="26"/>
      <c r="AB66" s="20" t="s">
        <v>135</v>
      </c>
    </row>
    <row r="67" spans="1:28" ht="21.75" customHeight="1" x14ac:dyDescent="0.2">
      <c r="A67" s="20" t="s">
        <v>146</v>
      </c>
      <c r="B67" s="26"/>
      <c r="C67" s="20" t="s">
        <v>77</v>
      </c>
      <c r="D67" s="26"/>
      <c r="E67" s="20" t="s">
        <v>78</v>
      </c>
      <c r="F67" s="26"/>
      <c r="G67" s="26"/>
      <c r="H67" s="21">
        <v>5501000</v>
      </c>
      <c r="I67" s="26"/>
      <c r="J67" s="102">
        <v>3500</v>
      </c>
      <c r="K67" s="102"/>
      <c r="L67" s="102"/>
      <c r="M67" s="26"/>
      <c r="N67" s="96" t="s">
        <v>135</v>
      </c>
      <c r="O67" s="96"/>
      <c r="P67" s="26"/>
      <c r="Q67" s="20" t="s">
        <v>77</v>
      </c>
      <c r="R67" s="96" t="s">
        <v>78</v>
      </c>
      <c r="S67" s="96"/>
      <c r="T67" s="26"/>
      <c r="U67" s="102">
        <v>5501000</v>
      </c>
      <c r="V67" s="102"/>
      <c r="W67" s="102"/>
      <c r="X67" s="26"/>
      <c r="Y67" s="102">
        <v>3500</v>
      </c>
      <c r="Z67" s="102"/>
      <c r="AA67" s="26"/>
      <c r="AB67" s="20" t="s">
        <v>135</v>
      </c>
    </row>
    <row r="68" spans="1:28" ht="21.75" customHeight="1" x14ac:dyDescent="0.2">
      <c r="A68" s="20" t="s">
        <v>147</v>
      </c>
      <c r="B68" s="26"/>
      <c r="C68" s="20" t="s">
        <v>77</v>
      </c>
      <c r="D68" s="26"/>
      <c r="E68" s="20" t="s">
        <v>78</v>
      </c>
      <c r="F68" s="26"/>
      <c r="G68" s="26"/>
      <c r="H68" s="21">
        <v>7027000</v>
      </c>
      <c r="I68" s="26"/>
      <c r="J68" s="102">
        <v>1150</v>
      </c>
      <c r="K68" s="102"/>
      <c r="L68" s="102"/>
      <c r="M68" s="26"/>
      <c r="N68" s="96" t="s">
        <v>80</v>
      </c>
      <c r="O68" s="96"/>
      <c r="P68" s="26"/>
      <c r="Q68" s="20" t="s">
        <v>77</v>
      </c>
      <c r="R68" s="96" t="s">
        <v>79</v>
      </c>
      <c r="S68" s="96"/>
      <c r="T68" s="26"/>
      <c r="U68" s="102">
        <v>0</v>
      </c>
      <c r="V68" s="102"/>
      <c r="W68" s="102"/>
      <c r="X68" s="26"/>
      <c r="Y68" s="102">
        <v>0</v>
      </c>
      <c r="Z68" s="102"/>
      <c r="AA68" s="26"/>
      <c r="AB68" s="20" t="s">
        <v>79</v>
      </c>
    </row>
    <row r="69" spans="1:28" ht="21.75" customHeight="1" x14ac:dyDescent="0.2">
      <c r="A69" s="20" t="s">
        <v>148</v>
      </c>
      <c r="B69" s="26"/>
      <c r="C69" s="20" t="s">
        <v>77</v>
      </c>
      <c r="D69" s="26"/>
      <c r="E69" s="20" t="s">
        <v>78</v>
      </c>
      <c r="F69" s="26"/>
      <c r="G69" s="26"/>
      <c r="H69" s="21">
        <v>403000</v>
      </c>
      <c r="I69" s="26"/>
      <c r="J69" s="102">
        <v>950</v>
      </c>
      <c r="K69" s="102"/>
      <c r="L69" s="102"/>
      <c r="M69" s="26"/>
      <c r="N69" s="96" t="s">
        <v>80</v>
      </c>
      <c r="O69" s="96"/>
      <c r="P69" s="26"/>
      <c r="Q69" s="20" t="s">
        <v>77</v>
      </c>
      <c r="R69" s="96" t="s">
        <v>79</v>
      </c>
      <c r="S69" s="96"/>
      <c r="T69" s="26"/>
      <c r="U69" s="102">
        <v>0</v>
      </c>
      <c r="V69" s="102"/>
      <c r="W69" s="102"/>
      <c r="X69" s="26"/>
      <c r="Y69" s="102">
        <v>0</v>
      </c>
      <c r="Z69" s="102"/>
      <c r="AA69" s="26"/>
      <c r="AB69" s="20" t="s">
        <v>79</v>
      </c>
    </row>
    <row r="70" spans="1:28" ht="21.75" customHeight="1" x14ac:dyDescent="0.2">
      <c r="A70" s="20" t="s">
        <v>149</v>
      </c>
      <c r="B70" s="26"/>
      <c r="C70" s="20" t="s">
        <v>77</v>
      </c>
      <c r="D70" s="26"/>
      <c r="E70" s="20" t="s">
        <v>78</v>
      </c>
      <c r="F70" s="26"/>
      <c r="G70" s="26"/>
      <c r="H70" s="21">
        <v>2000000</v>
      </c>
      <c r="I70" s="26"/>
      <c r="J70" s="102">
        <v>400</v>
      </c>
      <c r="K70" s="102"/>
      <c r="L70" s="102"/>
      <c r="M70" s="26"/>
      <c r="N70" s="96" t="s">
        <v>101</v>
      </c>
      <c r="O70" s="96"/>
      <c r="P70" s="26"/>
      <c r="Q70" s="20" t="s">
        <v>77</v>
      </c>
      <c r="R70" s="96" t="s">
        <v>78</v>
      </c>
      <c r="S70" s="96"/>
      <c r="T70" s="26"/>
      <c r="U70" s="102">
        <v>2000000</v>
      </c>
      <c r="V70" s="102"/>
      <c r="W70" s="102"/>
      <c r="X70" s="26"/>
      <c r="Y70" s="102">
        <v>400</v>
      </c>
      <c r="Z70" s="102"/>
      <c r="AA70" s="26"/>
      <c r="AB70" s="20" t="s">
        <v>101</v>
      </c>
    </row>
    <row r="71" spans="1:28" ht="21.75" customHeight="1" x14ac:dyDescent="0.2">
      <c r="A71" s="20" t="s">
        <v>150</v>
      </c>
      <c r="B71" s="26"/>
      <c r="C71" s="20" t="s">
        <v>77</v>
      </c>
      <c r="D71" s="26"/>
      <c r="E71" s="20" t="s">
        <v>78</v>
      </c>
      <c r="F71" s="26"/>
      <c r="G71" s="26"/>
      <c r="H71" s="21">
        <v>600000</v>
      </c>
      <c r="I71" s="26"/>
      <c r="J71" s="102">
        <v>850</v>
      </c>
      <c r="K71" s="102"/>
      <c r="L71" s="102"/>
      <c r="M71" s="26"/>
      <c r="N71" s="96" t="s">
        <v>80</v>
      </c>
      <c r="O71" s="96"/>
      <c r="P71" s="26"/>
      <c r="Q71" s="20" t="s">
        <v>77</v>
      </c>
      <c r="R71" s="96" t="s">
        <v>79</v>
      </c>
      <c r="S71" s="96"/>
      <c r="T71" s="26"/>
      <c r="U71" s="102">
        <v>0</v>
      </c>
      <c r="V71" s="102"/>
      <c r="W71" s="102"/>
      <c r="X71" s="26"/>
      <c r="Y71" s="102">
        <v>0</v>
      </c>
      <c r="Z71" s="102"/>
      <c r="AA71" s="26"/>
      <c r="AB71" s="20" t="s">
        <v>79</v>
      </c>
    </row>
    <row r="72" spans="1:28" ht="21.75" customHeight="1" x14ac:dyDescent="0.2">
      <c r="A72" s="20" t="s">
        <v>151</v>
      </c>
      <c r="B72" s="26"/>
      <c r="C72" s="20" t="s">
        <v>77</v>
      </c>
      <c r="D72" s="26"/>
      <c r="E72" s="20" t="s">
        <v>78</v>
      </c>
      <c r="F72" s="26"/>
      <c r="G72" s="26"/>
      <c r="H72" s="21">
        <v>106025440</v>
      </c>
      <c r="I72" s="26"/>
      <c r="J72" s="102">
        <v>606</v>
      </c>
      <c r="K72" s="102"/>
      <c r="L72" s="102"/>
      <c r="M72" s="26"/>
      <c r="N72" s="96" t="s">
        <v>104</v>
      </c>
      <c r="O72" s="96"/>
      <c r="P72" s="26"/>
      <c r="Q72" s="20" t="s">
        <v>77</v>
      </c>
      <c r="R72" s="96" t="s">
        <v>79</v>
      </c>
      <c r="S72" s="96"/>
      <c r="T72" s="26"/>
      <c r="U72" s="102">
        <v>0</v>
      </c>
      <c r="V72" s="102"/>
      <c r="W72" s="102"/>
      <c r="X72" s="26"/>
      <c r="Y72" s="102">
        <v>0</v>
      </c>
      <c r="Z72" s="102"/>
      <c r="AA72" s="26"/>
      <c r="AB72" s="20" t="s">
        <v>79</v>
      </c>
    </row>
    <row r="73" spans="1:28" ht="21.75" customHeight="1" x14ac:dyDescent="0.2">
      <c r="A73" s="20" t="s">
        <v>152</v>
      </c>
      <c r="B73" s="26"/>
      <c r="C73" s="20" t="s">
        <v>77</v>
      </c>
      <c r="D73" s="26"/>
      <c r="E73" s="20" t="s">
        <v>78</v>
      </c>
      <c r="F73" s="26"/>
      <c r="G73" s="26"/>
      <c r="H73" s="21">
        <v>191000</v>
      </c>
      <c r="I73" s="26"/>
      <c r="J73" s="102">
        <v>3000</v>
      </c>
      <c r="K73" s="102"/>
      <c r="L73" s="102"/>
      <c r="M73" s="26"/>
      <c r="N73" s="96" t="s">
        <v>96</v>
      </c>
      <c r="O73" s="96"/>
      <c r="P73" s="26"/>
      <c r="Q73" s="20" t="s">
        <v>77</v>
      </c>
      <c r="R73" s="96" t="s">
        <v>78</v>
      </c>
      <c r="S73" s="96"/>
      <c r="T73" s="26"/>
      <c r="U73" s="102">
        <v>38637000</v>
      </c>
      <c r="V73" s="102"/>
      <c r="W73" s="102"/>
      <c r="X73" s="26"/>
      <c r="Y73" s="102">
        <v>3000</v>
      </c>
      <c r="Z73" s="102"/>
      <c r="AA73" s="26"/>
      <c r="AB73" s="20" t="s">
        <v>96</v>
      </c>
    </row>
    <row r="74" spans="1:28" ht="21.75" customHeight="1" x14ac:dyDescent="0.2">
      <c r="A74" s="20" t="s">
        <v>153</v>
      </c>
      <c r="B74" s="26"/>
      <c r="C74" s="20" t="s">
        <v>77</v>
      </c>
      <c r="D74" s="26"/>
      <c r="E74" s="20" t="s">
        <v>78</v>
      </c>
      <c r="F74" s="26"/>
      <c r="G74" s="26"/>
      <c r="H74" s="21">
        <v>14052000</v>
      </c>
      <c r="I74" s="26"/>
      <c r="J74" s="102">
        <v>2800</v>
      </c>
      <c r="K74" s="102"/>
      <c r="L74" s="102"/>
      <c r="M74" s="26"/>
      <c r="N74" s="96" t="s">
        <v>93</v>
      </c>
      <c r="O74" s="96"/>
      <c r="P74" s="26"/>
      <c r="Q74" s="20" t="s">
        <v>77</v>
      </c>
      <c r="R74" s="96" t="s">
        <v>79</v>
      </c>
      <c r="S74" s="96"/>
      <c r="T74" s="26"/>
      <c r="U74" s="102">
        <v>0</v>
      </c>
      <c r="V74" s="102"/>
      <c r="W74" s="102"/>
      <c r="X74" s="26"/>
      <c r="Y74" s="102">
        <v>0</v>
      </c>
      <c r="Z74" s="102"/>
      <c r="AA74" s="26"/>
      <c r="AB74" s="20" t="s">
        <v>79</v>
      </c>
    </row>
    <row r="75" spans="1:28" ht="21.75" customHeight="1" x14ac:dyDescent="0.2">
      <c r="A75" s="20" t="s">
        <v>154</v>
      </c>
      <c r="B75" s="26"/>
      <c r="C75" s="20" t="s">
        <v>77</v>
      </c>
      <c r="D75" s="26"/>
      <c r="E75" s="20" t="s">
        <v>78</v>
      </c>
      <c r="F75" s="26"/>
      <c r="G75" s="26"/>
      <c r="H75" s="21">
        <v>4794000</v>
      </c>
      <c r="I75" s="26"/>
      <c r="J75" s="102">
        <v>5000</v>
      </c>
      <c r="K75" s="102"/>
      <c r="L75" s="102"/>
      <c r="M75" s="26"/>
      <c r="N75" s="96" t="s">
        <v>84</v>
      </c>
      <c r="O75" s="96"/>
      <c r="P75" s="26"/>
      <c r="Q75" s="20" t="s">
        <v>77</v>
      </c>
      <c r="R75" s="96" t="s">
        <v>79</v>
      </c>
      <c r="S75" s="96"/>
      <c r="T75" s="26"/>
      <c r="U75" s="102">
        <v>0</v>
      </c>
      <c r="V75" s="102"/>
      <c r="W75" s="102"/>
      <c r="X75" s="26"/>
      <c r="Y75" s="102">
        <v>0</v>
      </c>
      <c r="Z75" s="102"/>
      <c r="AA75" s="26"/>
      <c r="AB75" s="20" t="s">
        <v>79</v>
      </c>
    </row>
    <row r="76" spans="1:28" ht="21.75" customHeight="1" x14ac:dyDescent="0.2">
      <c r="A76" s="20" t="s">
        <v>155</v>
      </c>
      <c r="B76" s="26"/>
      <c r="C76" s="20" t="s">
        <v>77</v>
      </c>
      <c r="D76" s="26"/>
      <c r="E76" s="20" t="s">
        <v>78</v>
      </c>
      <c r="F76" s="26"/>
      <c r="G76" s="26"/>
      <c r="H76" s="21">
        <v>19444000</v>
      </c>
      <c r="I76" s="26"/>
      <c r="J76" s="102">
        <v>3500</v>
      </c>
      <c r="K76" s="102"/>
      <c r="L76" s="102"/>
      <c r="M76" s="26"/>
      <c r="N76" s="96" t="s">
        <v>84</v>
      </c>
      <c r="O76" s="96"/>
      <c r="P76" s="26"/>
      <c r="Q76" s="20" t="s">
        <v>77</v>
      </c>
      <c r="R76" s="96" t="s">
        <v>79</v>
      </c>
      <c r="S76" s="96"/>
      <c r="T76" s="26"/>
      <c r="U76" s="102">
        <v>0</v>
      </c>
      <c r="V76" s="102"/>
      <c r="W76" s="102"/>
      <c r="X76" s="26"/>
      <c r="Y76" s="102">
        <v>0</v>
      </c>
      <c r="Z76" s="102"/>
      <c r="AA76" s="26"/>
      <c r="AB76" s="20" t="s">
        <v>79</v>
      </c>
    </row>
    <row r="77" spans="1:28" ht="21.75" customHeight="1" x14ac:dyDescent="0.2">
      <c r="A77" s="20" t="s">
        <v>156</v>
      </c>
      <c r="B77" s="26"/>
      <c r="C77" s="20" t="s">
        <v>77</v>
      </c>
      <c r="D77" s="26"/>
      <c r="E77" s="20" t="s">
        <v>78</v>
      </c>
      <c r="F77" s="26"/>
      <c r="G77" s="26"/>
      <c r="H77" s="21">
        <v>34590000</v>
      </c>
      <c r="I77" s="26"/>
      <c r="J77" s="102">
        <v>3000</v>
      </c>
      <c r="K77" s="102"/>
      <c r="L77" s="102"/>
      <c r="M77" s="26"/>
      <c r="N77" s="96" t="s">
        <v>93</v>
      </c>
      <c r="O77" s="96"/>
      <c r="P77" s="26"/>
      <c r="Q77" s="20" t="s">
        <v>77</v>
      </c>
      <c r="R77" s="96" t="s">
        <v>79</v>
      </c>
      <c r="S77" s="96"/>
      <c r="T77" s="26"/>
      <c r="U77" s="102">
        <v>0</v>
      </c>
      <c r="V77" s="102"/>
      <c r="W77" s="102"/>
      <c r="X77" s="26"/>
      <c r="Y77" s="102">
        <v>0</v>
      </c>
      <c r="Z77" s="102"/>
      <c r="AA77" s="26"/>
      <c r="AB77" s="20" t="s">
        <v>79</v>
      </c>
    </row>
    <row r="78" spans="1:28" ht="21.75" customHeight="1" x14ac:dyDescent="0.2">
      <c r="A78" s="20" t="s">
        <v>157</v>
      </c>
      <c r="B78" s="26"/>
      <c r="C78" s="20" t="s">
        <v>77</v>
      </c>
      <c r="D78" s="26"/>
      <c r="E78" s="20" t="s">
        <v>78</v>
      </c>
      <c r="F78" s="26"/>
      <c r="G78" s="26"/>
      <c r="H78" s="21">
        <v>2000000</v>
      </c>
      <c r="I78" s="26"/>
      <c r="J78" s="102">
        <v>3250</v>
      </c>
      <c r="K78" s="102"/>
      <c r="L78" s="102"/>
      <c r="M78" s="26"/>
      <c r="N78" s="96" t="s">
        <v>101</v>
      </c>
      <c r="O78" s="96"/>
      <c r="P78" s="26"/>
      <c r="Q78" s="20" t="s">
        <v>77</v>
      </c>
      <c r="R78" s="96" t="s">
        <v>78</v>
      </c>
      <c r="S78" s="96"/>
      <c r="T78" s="26"/>
      <c r="U78" s="102">
        <v>2000000</v>
      </c>
      <c r="V78" s="102"/>
      <c r="W78" s="102"/>
      <c r="X78" s="26"/>
      <c r="Y78" s="102">
        <v>3250</v>
      </c>
      <c r="Z78" s="102"/>
      <c r="AA78" s="26"/>
      <c r="AB78" s="20" t="s">
        <v>101</v>
      </c>
    </row>
    <row r="79" spans="1:28" ht="21.75" customHeight="1" x14ac:dyDescent="0.2">
      <c r="A79" s="20" t="s">
        <v>158</v>
      </c>
      <c r="B79" s="26"/>
      <c r="C79" s="20" t="s">
        <v>77</v>
      </c>
      <c r="D79" s="26"/>
      <c r="E79" s="20" t="s">
        <v>78</v>
      </c>
      <c r="F79" s="26"/>
      <c r="G79" s="26"/>
      <c r="H79" s="21">
        <v>1562000</v>
      </c>
      <c r="I79" s="26"/>
      <c r="J79" s="102">
        <v>900</v>
      </c>
      <c r="K79" s="102"/>
      <c r="L79" s="102"/>
      <c r="M79" s="26"/>
      <c r="N79" s="96" t="s">
        <v>93</v>
      </c>
      <c r="O79" s="96"/>
      <c r="P79" s="26"/>
      <c r="Q79" s="20" t="s">
        <v>77</v>
      </c>
      <c r="R79" s="96" t="s">
        <v>79</v>
      </c>
      <c r="S79" s="96"/>
      <c r="T79" s="26"/>
      <c r="U79" s="102">
        <v>0</v>
      </c>
      <c r="V79" s="102"/>
      <c r="W79" s="102"/>
      <c r="X79" s="26"/>
      <c r="Y79" s="102">
        <v>0</v>
      </c>
      <c r="Z79" s="102"/>
      <c r="AA79" s="26"/>
      <c r="AB79" s="20" t="s">
        <v>79</v>
      </c>
    </row>
    <row r="80" spans="1:28" ht="21.75" customHeight="1" x14ac:dyDescent="0.2">
      <c r="A80" s="20" t="s">
        <v>159</v>
      </c>
      <c r="B80" s="26"/>
      <c r="C80" s="20" t="s">
        <v>77</v>
      </c>
      <c r="D80" s="26"/>
      <c r="E80" s="20" t="s">
        <v>78</v>
      </c>
      <c r="F80" s="26"/>
      <c r="G80" s="26"/>
      <c r="H80" s="21">
        <v>2648000</v>
      </c>
      <c r="I80" s="26"/>
      <c r="J80" s="102">
        <v>3500</v>
      </c>
      <c r="K80" s="102"/>
      <c r="L80" s="102"/>
      <c r="M80" s="26"/>
      <c r="N80" s="96" t="s">
        <v>93</v>
      </c>
      <c r="O80" s="96"/>
      <c r="P80" s="26"/>
      <c r="Q80" s="20" t="s">
        <v>77</v>
      </c>
      <c r="R80" s="96" t="s">
        <v>79</v>
      </c>
      <c r="S80" s="96"/>
      <c r="T80" s="26"/>
      <c r="U80" s="102">
        <v>0</v>
      </c>
      <c r="V80" s="102"/>
      <c r="W80" s="102"/>
      <c r="X80" s="26"/>
      <c r="Y80" s="102">
        <v>0</v>
      </c>
      <c r="Z80" s="102"/>
      <c r="AA80" s="26"/>
      <c r="AB80" s="20" t="s">
        <v>79</v>
      </c>
    </row>
    <row r="81" spans="1:28" ht="21.75" customHeight="1" x14ac:dyDescent="0.2">
      <c r="A81" s="20" t="s">
        <v>160</v>
      </c>
      <c r="B81" s="26"/>
      <c r="C81" s="20" t="s">
        <v>77</v>
      </c>
      <c r="D81" s="26"/>
      <c r="E81" s="20" t="s">
        <v>78</v>
      </c>
      <c r="F81" s="26"/>
      <c r="G81" s="26"/>
      <c r="H81" s="21">
        <v>107182000</v>
      </c>
      <c r="I81" s="26"/>
      <c r="J81" s="102">
        <v>600</v>
      </c>
      <c r="K81" s="102"/>
      <c r="L81" s="102"/>
      <c r="M81" s="26"/>
      <c r="N81" s="96" t="s">
        <v>93</v>
      </c>
      <c r="O81" s="96"/>
      <c r="P81" s="26"/>
      <c r="Q81" s="20" t="s">
        <v>77</v>
      </c>
      <c r="R81" s="96" t="s">
        <v>79</v>
      </c>
      <c r="S81" s="96"/>
      <c r="T81" s="26"/>
      <c r="U81" s="102">
        <v>0</v>
      </c>
      <c r="V81" s="102"/>
      <c r="W81" s="102"/>
      <c r="X81" s="26"/>
      <c r="Y81" s="102">
        <v>0</v>
      </c>
      <c r="Z81" s="102"/>
      <c r="AA81" s="26"/>
      <c r="AB81" s="20" t="s">
        <v>79</v>
      </c>
    </row>
    <row r="82" spans="1:28" ht="21.75" customHeight="1" x14ac:dyDescent="0.2">
      <c r="A82" s="20" t="s">
        <v>161</v>
      </c>
      <c r="B82" s="26"/>
      <c r="C82" s="20" t="s">
        <v>77</v>
      </c>
      <c r="D82" s="26"/>
      <c r="E82" s="20" t="s">
        <v>78</v>
      </c>
      <c r="F82" s="26"/>
      <c r="G82" s="26"/>
      <c r="H82" s="21">
        <v>66826725</v>
      </c>
      <c r="I82" s="26"/>
      <c r="J82" s="102">
        <v>661</v>
      </c>
      <c r="K82" s="102"/>
      <c r="L82" s="102"/>
      <c r="M82" s="26"/>
      <c r="N82" s="96" t="s">
        <v>104</v>
      </c>
      <c r="O82" s="96"/>
      <c r="P82" s="26"/>
      <c r="Q82" s="20" t="s">
        <v>77</v>
      </c>
      <c r="R82" s="96" t="s">
        <v>79</v>
      </c>
      <c r="S82" s="96"/>
      <c r="T82" s="26"/>
      <c r="U82" s="102">
        <v>0</v>
      </c>
      <c r="V82" s="102"/>
      <c r="W82" s="102"/>
      <c r="X82" s="26"/>
      <c r="Y82" s="102">
        <v>0</v>
      </c>
      <c r="Z82" s="102"/>
      <c r="AA82" s="26"/>
      <c r="AB82" s="20" t="s">
        <v>79</v>
      </c>
    </row>
    <row r="83" spans="1:28" ht="21.75" customHeight="1" x14ac:dyDescent="0.2">
      <c r="A83" s="20" t="s">
        <v>162</v>
      </c>
      <c r="B83" s="26"/>
      <c r="C83" s="20" t="s">
        <v>77</v>
      </c>
      <c r="D83" s="26"/>
      <c r="E83" s="20" t="s">
        <v>78</v>
      </c>
      <c r="F83" s="26"/>
      <c r="G83" s="26"/>
      <c r="H83" s="21">
        <v>255000</v>
      </c>
      <c r="I83" s="26"/>
      <c r="J83" s="102">
        <v>4500</v>
      </c>
      <c r="K83" s="102"/>
      <c r="L83" s="102"/>
      <c r="M83" s="26"/>
      <c r="N83" s="96" t="s">
        <v>84</v>
      </c>
      <c r="O83" s="96"/>
      <c r="P83" s="26"/>
      <c r="Q83" s="20" t="s">
        <v>77</v>
      </c>
      <c r="R83" s="96" t="s">
        <v>78</v>
      </c>
      <c r="S83" s="96"/>
      <c r="T83" s="26"/>
      <c r="U83" s="102">
        <v>255000</v>
      </c>
      <c r="V83" s="102"/>
      <c r="W83" s="102"/>
      <c r="X83" s="26"/>
      <c r="Y83" s="102">
        <v>4500</v>
      </c>
      <c r="Z83" s="102"/>
      <c r="AA83" s="26"/>
      <c r="AB83" s="20" t="s">
        <v>84</v>
      </c>
    </row>
    <row r="84" spans="1:28" ht="21.75" customHeight="1" x14ac:dyDescent="0.2">
      <c r="A84" s="20" t="s">
        <v>163</v>
      </c>
      <c r="B84" s="26"/>
      <c r="C84" s="20" t="s">
        <v>77</v>
      </c>
      <c r="D84" s="26"/>
      <c r="E84" s="20" t="s">
        <v>78</v>
      </c>
      <c r="F84" s="26"/>
      <c r="G84" s="26"/>
      <c r="H84" s="21">
        <v>1000000</v>
      </c>
      <c r="I84" s="26"/>
      <c r="J84" s="102">
        <v>1350</v>
      </c>
      <c r="K84" s="102"/>
      <c r="L84" s="102"/>
      <c r="M84" s="26"/>
      <c r="N84" s="96" t="s">
        <v>135</v>
      </c>
      <c r="O84" s="96"/>
      <c r="P84" s="26"/>
      <c r="Q84" s="20" t="s">
        <v>77</v>
      </c>
      <c r="R84" s="96" t="s">
        <v>78</v>
      </c>
      <c r="S84" s="96"/>
      <c r="T84" s="26"/>
      <c r="U84" s="102">
        <v>115360000</v>
      </c>
      <c r="V84" s="102"/>
      <c r="W84" s="102"/>
      <c r="X84" s="26"/>
      <c r="Y84" s="102">
        <v>1350</v>
      </c>
      <c r="Z84" s="102"/>
      <c r="AA84" s="26"/>
      <c r="AB84" s="20" t="s">
        <v>135</v>
      </c>
    </row>
    <row r="85" spans="1:28" ht="21.75" customHeight="1" x14ac:dyDescent="0.2">
      <c r="A85" s="20" t="s">
        <v>164</v>
      </c>
      <c r="B85" s="26"/>
      <c r="C85" s="20" t="s">
        <v>77</v>
      </c>
      <c r="D85" s="26"/>
      <c r="E85" s="20" t="s">
        <v>78</v>
      </c>
      <c r="F85" s="26"/>
      <c r="G85" s="26"/>
      <c r="H85" s="21">
        <v>126000</v>
      </c>
      <c r="I85" s="26"/>
      <c r="J85" s="102">
        <v>2000</v>
      </c>
      <c r="K85" s="102"/>
      <c r="L85" s="102"/>
      <c r="M85" s="26"/>
      <c r="N85" s="96" t="s">
        <v>99</v>
      </c>
      <c r="O85" s="96"/>
      <c r="P85" s="26"/>
      <c r="Q85" s="20" t="s">
        <v>77</v>
      </c>
      <c r="R85" s="96" t="s">
        <v>79</v>
      </c>
      <c r="S85" s="96"/>
      <c r="T85" s="26"/>
      <c r="U85" s="102">
        <v>0</v>
      </c>
      <c r="V85" s="102"/>
      <c r="W85" s="102"/>
      <c r="X85" s="26"/>
      <c r="Y85" s="102">
        <v>0</v>
      </c>
      <c r="Z85" s="102"/>
      <c r="AA85" s="26"/>
      <c r="AB85" s="20" t="s">
        <v>79</v>
      </c>
    </row>
    <row r="86" spans="1:28" ht="21.75" customHeight="1" x14ac:dyDescent="0.2">
      <c r="A86" s="20" t="s">
        <v>165</v>
      </c>
      <c r="B86" s="26"/>
      <c r="C86" s="20" t="s">
        <v>77</v>
      </c>
      <c r="D86" s="26"/>
      <c r="E86" s="20" t="s">
        <v>78</v>
      </c>
      <c r="F86" s="26"/>
      <c r="G86" s="26"/>
      <c r="H86" s="21">
        <v>9369000</v>
      </c>
      <c r="I86" s="26"/>
      <c r="J86" s="102">
        <v>2600</v>
      </c>
      <c r="K86" s="102"/>
      <c r="L86" s="102"/>
      <c r="M86" s="26"/>
      <c r="N86" s="96" t="s">
        <v>99</v>
      </c>
      <c r="O86" s="96"/>
      <c r="P86" s="26"/>
      <c r="Q86" s="20" t="s">
        <v>77</v>
      </c>
      <c r="R86" s="96" t="s">
        <v>79</v>
      </c>
      <c r="S86" s="96"/>
      <c r="T86" s="26"/>
      <c r="U86" s="102">
        <v>0</v>
      </c>
      <c r="V86" s="102"/>
      <c r="W86" s="102"/>
      <c r="X86" s="26"/>
      <c r="Y86" s="102">
        <v>0</v>
      </c>
      <c r="Z86" s="102"/>
      <c r="AA86" s="26"/>
      <c r="AB86" s="20" t="s">
        <v>79</v>
      </c>
    </row>
    <row r="87" spans="1:28" ht="21.75" customHeight="1" x14ac:dyDescent="0.2">
      <c r="A87" s="20" t="s">
        <v>166</v>
      </c>
      <c r="B87" s="26"/>
      <c r="C87" s="20" t="s">
        <v>77</v>
      </c>
      <c r="D87" s="26"/>
      <c r="E87" s="20" t="s">
        <v>78</v>
      </c>
      <c r="F87" s="26"/>
      <c r="G87" s="26"/>
      <c r="H87" s="21">
        <v>1000000</v>
      </c>
      <c r="I87" s="26"/>
      <c r="J87" s="102">
        <v>600</v>
      </c>
      <c r="K87" s="102"/>
      <c r="L87" s="102"/>
      <c r="M87" s="26"/>
      <c r="N87" s="96" t="s">
        <v>101</v>
      </c>
      <c r="O87" s="96"/>
      <c r="P87" s="26"/>
      <c r="Q87" s="20" t="s">
        <v>77</v>
      </c>
      <c r="R87" s="96" t="s">
        <v>79</v>
      </c>
      <c r="S87" s="96"/>
      <c r="T87" s="26"/>
      <c r="U87" s="102">
        <v>0</v>
      </c>
      <c r="V87" s="102"/>
      <c r="W87" s="102"/>
      <c r="X87" s="26"/>
      <c r="Y87" s="102">
        <v>0</v>
      </c>
      <c r="Z87" s="102"/>
      <c r="AA87" s="26"/>
      <c r="AB87" s="20" t="s">
        <v>79</v>
      </c>
    </row>
    <row r="88" spans="1:28" ht="21.75" customHeight="1" x14ac:dyDescent="0.2">
      <c r="A88" s="20" t="s">
        <v>167</v>
      </c>
      <c r="B88" s="26"/>
      <c r="C88" s="20" t="s">
        <v>77</v>
      </c>
      <c r="D88" s="26"/>
      <c r="E88" s="20" t="s">
        <v>78</v>
      </c>
      <c r="F88" s="26"/>
      <c r="G88" s="26"/>
      <c r="H88" s="21">
        <v>5147000</v>
      </c>
      <c r="I88" s="26"/>
      <c r="J88" s="102">
        <v>2400</v>
      </c>
      <c r="K88" s="102"/>
      <c r="L88" s="102"/>
      <c r="M88" s="26"/>
      <c r="N88" s="96" t="s">
        <v>101</v>
      </c>
      <c r="O88" s="96"/>
      <c r="P88" s="26"/>
      <c r="Q88" s="20" t="s">
        <v>77</v>
      </c>
      <c r="R88" s="96" t="s">
        <v>78</v>
      </c>
      <c r="S88" s="96"/>
      <c r="T88" s="26"/>
      <c r="U88" s="102">
        <v>5147000</v>
      </c>
      <c r="V88" s="102"/>
      <c r="W88" s="102"/>
      <c r="X88" s="26"/>
      <c r="Y88" s="102">
        <v>2400</v>
      </c>
      <c r="Z88" s="102"/>
      <c r="AA88" s="26"/>
      <c r="AB88" s="20" t="s">
        <v>101</v>
      </c>
    </row>
    <row r="89" spans="1:28" ht="21.75" customHeight="1" x14ac:dyDescent="0.2">
      <c r="A89" s="20" t="s">
        <v>168</v>
      </c>
      <c r="B89" s="26"/>
      <c r="C89" s="20" t="s">
        <v>77</v>
      </c>
      <c r="D89" s="26"/>
      <c r="E89" s="20" t="s">
        <v>78</v>
      </c>
      <c r="F89" s="26"/>
      <c r="G89" s="26"/>
      <c r="H89" s="21">
        <v>1523000</v>
      </c>
      <c r="I89" s="26"/>
      <c r="J89" s="102">
        <v>1150</v>
      </c>
      <c r="K89" s="102"/>
      <c r="L89" s="102"/>
      <c r="M89" s="26"/>
      <c r="N89" s="96" t="s">
        <v>135</v>
      </c>
      <c r="O89" s="96"/>
      <c r="P89" s="26"/>
      <c r="Q89" s="20" t="s">
        <v>77</v>
      </c>
      <c r="R89" s="96" t="s">
        <v>78</v>
      </c>
      <c r="S89" s="96"/>
      <c r="T89" s="26"/>
      <c r="U89" s="102">
        <v>1523000</v>
      </c>
      <c r="V89" s="102"/>
      <c r="W89" s="102"/>
      <c r="X89" s="26"/>
      <c r="Y89" s="102">
        <v>1150</v>
      </c>
      <c r="Z89" s="102"/>
      <c r="AA89" s="26"/>
      <c r="AB89" s="20" t="s">
        <v>135</v>
      </c>
    </row>
    <row r="90" spans="1:28" ht="21.75" customHeight="1" x14ac:dyDescent="0.2">
      <c r="A90" s="20" t="s">
        <v>169</v>
      </c>
      <c r="B90" s="26"/>
      <c r="C90" s="20" t="s">
        <v>77</v>
      </c>
      <c r="D90" s="26"/>
      <c r="E90" s="20" t="s">
        <v>78</v>
      </c>
      <c r="F90" s="26"/>
      <c r="G90" s="26"/>
      <c r="H90" s="21">
        <v>300000</v>
      </c>
      <c r="I90" s="26"/>
      <c r="J90" s="102">
        <v>2600</v>
      </c>
      <c r="K90" s="102"/>
      <c r="L90" s="102"/>
      <c r="M90" s="26"/>
      <c r="N90" s="96" t="s">
        <v>91</v>
      </c>
      <c r="O90" s="96"/>
      <c r="P90" s="26"/>
      <c r="Q90" s="20" t="s">
        <v>77</v>
      </c>
      <c r="R90" s="96" t="s">
        <v>78</v>
      </c>
      <c r="S90" s="96"/>
      <c r="T90" s="26"/>
      <c r="U90" s="102">
        <v>300000</v>
      </c>
      <c r="V90" s="102"/>
      <c r="W90" s="102"/>
      <c r="X90" s="26"/>
      <c r="Y90" s="102">
        <v>2600</v>
      </c>
      <c r="Z90" s="102"/>
      <c r="AA90" s="26"/>
      <c r="AB90" s="20" t="s">
        <v>91</v>
      </c>
    </row>
    <row r="91" spans="1:28" ht="21.75" customHeight="1" x14ac:dyDescent="0.2">
      <c r="A91" s="20" t="s">
        <v>170</v>
      </c>
      <c r="B91" s="26"/>
      <c r="C91" s="20" t="s">
        <v>77</v>
      </c>
      <c r="D91" s="26"/>
      <c r="E91" s="20" t="s">
        <v>78</v>
      </c>
      <c r="F91" s="26"/>
      <c r="G91" s="26"/>
      <c r="H91" s="21">
        <v>64822000</v>
      </c>
      <c r="I91" s="26"/>
      <c r="J91" s="102">
        <v>400</v>
      </c>
      <c r="K91" s="102"/>
      <c r="L91" s="102"/>
      <c r="M91" s="26"/>
      <c r="N91" s="96" t="s">
        <v>93</v>
      </c>
      <c r="O91" s="96"/>
      <c r="P91" s="26"/>
      <c r="Q91" s="20" t="s">
        <v>77</v>
      </c>
      <c r="R91" s="96" t="s">
        <v>79</v>
      </c>
      <c r="S91" s="96"/>
      <c r="T91" s="26"/>
      <c r="U91" s="102">
        <v>0</v>
      </c>
      <c r="V91" s="102"/>
      <c r="W91" s="102"/>
      <c r="X91" s="26"/>
      <c r="Y91" s="102">
        <v>0</v>
      </c>
      <c r="Z91" s="102"/>
      <c r="AA91" s="26"/>
      <c r="AB91" s="20" t="s">
        <v>79</v>
      </c>
    </row>
    <row r="92" spans="1:28" ht="21.75" customHeight="1" x14ac:dyDescent="0.2">
      <c r="A92" s="20" t="s">
        <v>171</v>
      </c>
      <c r="B92" s="26"/>
      <c r="C92" s="20" t="s">
        <v>77</v>
      </c>
      <c r="D92" s="26"/>
      <c r="E92" s="20" t="s">
        <v>78</v>
      </c>
      <c r="F92" s="26"/>
      <c r="G92" s="26"/>
      <c r="H92" s="21">
        <v>7015000</v>
      </c>
      <c r="I92" s="26"/>
      <c r="J92" s="102">
        <v>850</v>
      </c>
      <c r="K92" s="102"/>
      <c r="L92" s="102"/>
      <c r="M92" s="26"/>
      <c r="N92" s="96" t="s">
        <v>135</v>
      </c>
      <c r="O92" s="96"/>
      <c r="P92" s="26"/>
      <c r="Q92" s="20" t="s">
        <v>77</v>
      </c>
      <c r="R92" s="96" t="s">
        <v>78</v>
      </c>
      <c r="S92" s="96"/>
      <c r="T92" s="26"/>
      <c r="U92" s="102">
        <v>5890000</v>
      </c>
      <c r="V92" s="102"/>
      <c r="W92" s="102"/>
      <c r="X92" s="26"/>
      <c r="Y92" s="102">
        <v>850</v>
      </c>
      <c r="Z92" s="102"/>
      <c r="AA92" s="26"/>
      <c r="AB92" s="20" t="s">
        <v>135</v>
      </c>
    </row>
    <row r="93" spans="1:28" ht="21.75" customHeight="1" x14ac:dyDescent="0.2">
      <c r="A93" s="20" t="s">
        <v>172</v>
      </c>
      <c r="B93" s="26"/>
      <c r="C93" s="20" t="s">
        <v>77</v>
      </c>
      <c r="D93" s="26"/>
      <c r="E93" s="20" t="s">
        <v>78</v>
      </c>
      <c r="F93" s="26"/>
      <c r="G93" s="26"/>
      <c r="H93" s="21">
        <v>71995000</v>
      </c>
      <c r="I93" s="26"/>
      <c r="J93" s="102">
        <v>4000</v>
      </c>
      <c r="K93" s="102"/>
      <c r="L93" s="102"/>
      <c r="M93" s="26"/>
      <c r="N93" s="96" t="s">
        <v>84</v>
      </c>
      <c r="O93" s="96"/>
      <c r="P93" s="26"/>
      <c r="Q93" s="20" t="s">
        <v>77</v>
      </c>
      <c r="R93" s="96" t="s">
        <v>79</v>
      </c>
      <c r="S93" s="96"/>
      <c r="T93" s="26"/>
      <c r="U93" s="102">
        <v>0</v>
      </c>
      <c r="V93" s="102"/>
      <c r="W93" s="102"/>
      <c r="X93" s="26"/>
      <c r="Y93" s="102">
        <v>0</v>
      </c>
      <c r="Z93" s="102"/>
      <c r="AA93" s="26"/>
      <c r="AB93" s="20" t="s">
        <v>79</v>
      </c>
    </row>
    <row r="94" spans="1:28" ht="21.75" customHeight="1" x14ac:dyDescent="0.2">
      <c r="A94" s="20" t="s">
        <v>173</v>
      </c>
      <c r="B94" s="26"/>
      <c r="C94" s="20" t="s">
        <v>77</v>
      </c>
      <c r="D94" s="26"/>
      <c r="E94" s="20" t="s">
        <v>78</v>
      </c>
      <c r="F94" s="26"/>
      <c r="G94" s="26"/>
      <c r="H94" s="21">
        <v>16308000</v>
      </c>
      <c r="I94" s="26"/>
      <c r="J94" s="102">
        <v>2200</v>
      </c>
      <c r="K94" s="102"/>
      <c r="L94" s="102"/>
      <c r="M94" s="26"/>
      <c r="N94" s="96" t="s">
        <v>93</v>
      </c>
      <c r="O94" s="96"/>
      <c r="P94" s="26"/>
      <c r="Q94" s="20" t="s">
        <v>77</v>
      </c>
      <c r="R94" s="96" t="s">
        <v>79</v>
      </c>
      <c r="S94" s="96"/>
      <c r="T94" s="26"/>
      <c r="U94" s="102">
        <v>0</v>
      </c>
      <c r="V94" s="102"/>
      <c r="W94" s="102"/>
      <c r="X94" s="26"/>
      <c r="Y94" s="102">
        <v>0</v>
      </c>
      <c r="Z94" s="102"/>
      <c r="AA94" s="26"/>
      <c r="AB94" s="20" t="s">
        <v>79</v>
      </c>
    </row>
    <row r="95" spans="1:28" ht="21.75" customHeight="1" x14ac:dyDescent="0.2">
      <c r="A95" s="20" t="s">
        <v>174</v>
      </c>
      <c r="B95" s="26"/>
      <c r="C95" s="20" t="s">
        <v>77</v>
      </c>
      <c r="D95" s="26"/>
      <c r="E95" s="20" t="s">
        <v>78</v>
      </c>
      <c r="F95" s="26"/>
      <c r="G95" s="26"/>
      <c r="H95" s="21">
        <v>4023000</v>
      </c>
      <c r="I95" s="26"/>
      <c r="J95" s="102">
        <v>2600</v>
      </c>
      <c r="K95" s="102"/>
      <c r="L95" s="102"/>
      <c r="M95" s="26"/>
      <c r="N95" s="96" t="s">
        <v>93</v>
      </c>
      <c r="O95" s="96"/>
      <c r="P95" s="26"/>
      <c r="Q95" s="20" t="s">
        <v>77</v>
      </c>
      <c r="R95" s="96" t="s">
        <v>79</v>
      </c>
      <c r="S95" s="96"/>
      <c r="T95" s="26"/>
      <c r="U95" s="102">
        <v>0</v>
      </c>
      <c r="V95" s="102"/>
      <c r="W95" s="102"/>
      <c r="X95" s="26"/>
      <c r="Y95" s="102">
        <v>0</v>
      </c>
      <c r="Z95" s="102"/>
      <c r="AA95" s="26"/>
      <c r="AB95" s="20" t="s">
        <v>79</v>
      </c>
    </row>
    <row r="96" spans="1:28" ht="21.75" customHeight="1" x14ac:dyDescent="0.2">
      <c r="A96" s="20" t="s">
        <v>175</v>
      </c>
      <c r="B96" s="26"/>
      <c r="C96" s="20" t="s">
        <v>77</v>
      </c>
      <c r="D96" s="26"/>
      <c r="E96" s="20" t="s">
        <v>78</v>
      </c>
      <c r="F96" s="26"/>
      <c r="G96" s="26"/>
      <c r="H96" s="21">
        <v>5000</v>
      </c>
      <c r="I96" s="26"/>
      <c r="J96" s="102">
        <v>2000</v>
      </c>
      <c r="K96" s="102"/>
      <c r="L96" s="102"/>
      <c r="M96" s="26"/>
      <c r="N96" s="96" t="s">
        <v>96</v>
      </c>
      <c r="O96" s="96"/>
      <c r="P96" s="26"/>
      <c r="Q96" s="20" t="s">
        <v>77</v>
      </c>
      <c r="R96" s="96" t="s">
        <v>78</v>
      </c>
      <c r="S96" s="96"/>
      <c r="T96" s="26"/>
      <c r="U96" s="102">
        <v>5000</v>
      </c>
      <c r="V96" s="102"/>
      <c r="W96" s="102"/>
      <c r="X96" s="26"/>
      <c r="Y96" s="102">
        <v>2000</v>
      </c>
      <c r="Z96" s="102"/>
      <c r="AA96" s="26"/>
      <c r="AB96" s="20" t="s">
        <v>96</v>
      </c>
    </row>
    <row r="97" spans="1:28" ht="21.75" customHeight="1" x14ac:dyDescent="0.2">
      <c r="A97" s="20" t="s">
        <v>176</v>
      </c>
      <c r="B97" s="26"/>
      <c r="C97" s="20" t="s">
        <v>77</v>
      </c>
      <c r="D97" s="26"/>
      <c r="E97" s="20" t="s">
        <v>78</v>
      </c>
      <c r="F97" s="26"/>
      <c r="G97" s="26"/>
      <c r="H97" s="21">
        <v>6746000</v>
      </c>
      <c r="I97" s="26"/>
      <c r="J97" s="102">
        <v>3250</v>
      </c>
      <c r="K97" s="102"/>
      <c r="L97" s="102"/>
      <c r="M97" s="26"/>
      <c r="N97" s="96" t="s">
        <v>84</v>
      </c>
      <c r="O97" s="96"/>
      <c r="P97" s="26"/>
      <c r="Q97" s="20" t="s">
        <v>77</v>
      </c>
      <c r="R97" s="96" t="s">
        <v>78</v>
      </c>
      <c r="S97" s="96"/>
      <c r="T97" s="26"/>
      <c r="U97" s="102">
        <v>53742000</v>
      </c>
      <c r="V97" s="102"/>
      <c r="W97" s="102"/>
      <c r="X97" s="26"/>
      <c r="Y97" s="102">
        <v>3250</v>
      </c>
      <c r="Z97" s="102"/>
      <c r="AA97" s="26"/>
      <c r="AB97" s="20" t="s">
        <v>84</v>
      </c>
    </row>
    <row r="98" spans="1:28" ht="21.75" customHeight="1" x14ac:dyDescent="0.2">
      <c r="A98" s="20" t="s">
        <v>177</v>
      </c>
      <c r="B98" s="26"/>
      <c r="C98" s="20" t="s">
        <v>77</v>
      </c>
      <c r="D98" s="26"/>
      <c r="E98" s="20" t="s">
        <v>78</v>
      </c>
      <c r="F98" s="26"/>
      <c r="G98" s="26"/>
      <c r="H98" s="21">
        <v>66116000</v>
      </c>
      <c r="I98" s="26"/>
      <c r="J98" s="102">
        <v>1350</v>
      </c>
      <c r="K98" s="102"/>
      <c r="L98" s="102"/>
      <c r="M98" s="26"/>
      <c r="N98" s="96" t="s">
        <v>80</v>
      </c>
      <c r="O98" s="96"/>
      <c r="P98" s="26"/>
      <c r="Q98" s="20" t="s">
        <v>77</v>
      </c>
      <c r="R98" s="96" t="s">
        <v>79</v>
      </c>
      <c r="S98" s="96"/>
      <c r="T98" s="26"/>
      <c r="U98" s="102">
        <v>0</v>
      </c>
      <c r="V98" s="102"/>
      <c r="W98" s="102"/>
      <c r="X98" s="26"/>
      <c r="Y98" s="102">
        <v>0</v>
      </c>
      <c r="Z98" s="102"/>
      <c r="AA98" s="26"/>
      <c r="AB98" s="20" t="s">
        <v>79</v>
      </c>
    </row>
    <row r="99" spans="1:28" ht="21.75" customHeight="1" x14ac:dyDescent="0.2">
      <c r="A99" s="20" t="s">
        <v>178</v>
      </c>
      <c r="B99" s="26"/>
      <c r="C99" s="20" t="s">
        <v>77</v>
      </c>
      <c r="D99" s="26"/>
      <c r="E99" s="20" t="s">
        <v>78</v>
      </c>
      <c r="F99" s="26"/>
      <c r="G99" s="26"/>
      <c r="H99" s="21">
        <v>4991000</v>
      </c>
      <c r="I99" s="26"/>
      <c r="J99" s="102">
        <v>2000</v>
      </c>
      <c r="K99" s="102"/>
      <c r="L99" s="102"/>
      <c r="M99" s="26"/>
      <c r="N99" s="96" t="s">
        <v>93</v>
      </c>
      <c r="O99" s="96"/>
      <c r="P99" s="26"/>
      <c r="Q99" s="20" t="s">
        <v>77</v>
      </c>
      <c r="R99" s="96" t="s">
        <v>79</v>
      </c>
      <c r="S99" s="96"/>
      <c r="T99" s="26"/>
      <c r="U99" s="102">
        <v>0</v>
      </c>
      <c r="V99" s="102"/>
      <c r="W99" s="102"/>
      <c r="X99" s="26"/>
      <c r="Y99" s="102">
        <v>0</v>
      </c>
      <c r="Z99" s="102"/>
      <c r="AA99" s="26"/>
      <c r="AB99" s="20" t="s">
        <v>79</v>
      </c>
    </row>
    <row r="100" spans="1:28" ht="21.75" customHeight="1" x14ac:dyDescent="0.2">
      <c r="A100" s="20" t="s">
        <v>179</v>
      </c>
      <c r="B100" s="26"/>
      <c r="C100" s="20" t="s">
        <v>77</v>
      </c>
      <c r="D100" s="26"/>
      <c r="E100" s="20" t="s">
        <v>78</v>
      </c>
      <c r="F100" s="26"/>
      <c r="G100" s="26"/>
      <c r="H100" s="21">
        <v>200000</v>
      </c>
      <c r="I100" s="26"/>
      <c r="J100" s="102">
        <v>900</v>
      </c>
      <c r="K100" s="102"/>
      <c r="L100" s="102"/>
      <c r="M100" s="26"/>
      <c r="N100" s="96" t="s">
        <v>82</v>
      </c>
      <c r="O100" s="96"/>
      <c r="P100" s="26"/>
      <c r="Q100" s="20" t="s">
        <v>77</v>
      </c>
      <c r="R100" s="96" t="s">
        <v>78</v>
      </c>
      <c r="S100" s="96"/>
      <c r="T100" s="26"/>
      <c r="U100" s="102">
        <v>200000</v>
      </c>
      <c r="V100" s="102"/>
      <c r="W100" s="102"/>
      <c r="X100" s="26"/>
      <c r="Y100" s="102">
        <v>900</v>
      </c>
      <c r="Z100" s="102"/>
      <c r="AA100" s="26"/>
      <c r="AB100" s="20" t="s">
        <v>82</v>
      </c>
    </row>
    <row r="101" spans="1:28" ht="21.75" customHeight="1" x14ac:dyDescent="0.2">
      <c r="A101" s="20" t="s">
        <v>180</v>
      </c>
      <c r="B101" s="26"/>
      <c r="C101" s="20" t="s">
        <v>77</v>
      </c>
      <c r="D101" s="26"/>
      <c r="E101" s="20" t="s">
        <v>78</v>
      </c>
      <c r="F101" s="26"/>
      <c r="G101" s="26"/>
      <c r="H101" s="21">
        <v>2050000</v>
      </c>
      <c r="I101" s="26"/>
      <c r="J101" s="102">
        <v>1100</v>
      </c>
      <c r="K101" s="102"/>
      <c r="L101" s="102"/>
      <c r="M101" s="26"/>
      <c r="N101" s="96" t="s">
        <v>82</v>
      </c>
      <c r="O101" s="96"/>
      <c r="P101" s="26"/>
      <c r="Q101" s="20" t="s">
        <v>77</v>
      </c>
      <c r="R101" s="96" t="s">
        <v>78</v>
      </c>
      <c r="S101" s="96"/>
      <c r="T101" s="26"/>
      <c r="U101" s="102">
        <v>3050000</v>
      </c>
      <c r="V101" s="102"/>
      <c r="W101" s="102"/>
      <c r="X101" s="26"/>
      <c r="Y101" s="102">
        <v>1100</v>
      </c>
      <c r="Z101" s="102"/>
      <c r="AA101" s="26"/>
      <c r="AB101" s="20" t="s">
        <v>82</v>
      </c>
    </row>
    <row r="102" spans="1:28" ht="21.75" customHeight="1" x14ac:dyDescent="0.2">
      <c r="A102" s="20" t="s">
        <v>181</v>
      </c>
      <c r="B102" s="26"/>
      <c r="C102" s="20" t="s">
        <v>77</v>
      </c>
      <c r="D102" s="26"/>
      <c r="E102" s="20" t="s">
        <v>78</v>
      </c>
      <c r="F102" s="26"/>
      <c r="G102" s="26"/>
      <c r="H102" s="21">
        <v>90495000</v>
      </c>
      <c r="I102" s="26"/>
      <c r="J102" s="102">
        <v>3000</v>
      </c>
      <c r="K102" s="102"/>
      <c r="L102" s="102"/>
      <c r="M102" s="26"/>
      <c r="N102" s="96" t="s">
        <v>99</v>
      </c>
      <c r="O102" s="96"/>
      <c r="P102" s="26"/>
      <c r="Q102" s="20" t="s">
        <v>77</v>
      </c>
      <c r="R102" s="96" t="s">
        <v>79</v>
      </c>
      <c r="S102" s="96"/>
      <c r="T102" s="26"/>
      <c r="U102" s="102">
        <v>0</v>
      </c>
      <c r="V102" s="102"/>
      <c r="W102" s="102"/>
      <c r="X102" s="26"/>
      <c r="Y102" s="102">
        <v>0</v>
      </c>
      <c r="Z102" s="102"/>
      <c r="AA102" s="26"/>
      <c r="AB102" s="20" t="s">
        <v>79</v>
      </c>
    </row>
    <row r="103" spans="1:28" ht="21.75" customHeight="1" x14ac:dyDescent="0.2">
      <c r="A103" s="20" t="s">
        <v>58</v>
      </c>
      <c r="B103" s="26"/>
      <c r="C103" s="20" t="s">
        <v>77</v>
      </c>
      <c r="D103" s="26"/>
      <c r="E103" s="20" t="s">
        <v>78</v>
      </c>
      <c r="F103" s="26"/>
      <c r="G103" s="26"/>
      <c r="H103" s="21">
        <v>12040000</v>
      </c>
      <c r="I103" s="26"/>
      <c r="J103" s="102">
        <v>300</v>
      </c>
      <c r="K103" s="102"/>
      <c r="L103" s="102"/>
      <c r="M103" s="26"/>
      <c r="N103" s="96" t="s">
        <v>93</v>
      </c>
      <c r="O103" s="96"/>
      <c r="P103" s="26"/>
      <c r="Q103" s="20" t="s">
        <v>77</v>
      </c>
      <c r="R103" s="96" t="s">
        <v>79</v>
      </c>
      <c r="S103" s="96"/>
      <c r="T103" s="26"/>
      <c r="U103" s="102">
        <v>0</v>
      </c>
      <c r="V103" s="102"/>
      <c r="W103" s="102"/>
      <c r="X103" s="26"/>
      <c r="Y103" s="102">
        <v>0</v>
      </c>
      <c r="Z103" s="102"/>
      <c r="AA103" s="26"/>
      <c r="AB103" s="20" t="s">
        <v>79</v>
      </c>
    </row>
    <row r="104" spans="1:28" ht="21.75" customHeight="1" x14ac:dyDescent="0.2">
      <c r="A104" s="20" t="s">
        <v>182</v>
      </c>
      <c r="B104" s="26"/>
      <c r="C104" s="20" t="s">
        <v>77</v>
      </c>
      <c r="D104" s="26"/>
      <c r="E104" s="20" t="s">
        <v>78</v>
      </c>
      <c r="F104" s="26"/>
      <c r="G104" s="26"/>
      <c r="H104" s="21">
        <v>21481000</v>
      </c>
      <c r="I104" s="26"/>
      <c r="J104" s="102">
        <v>2600</v>
      </c>
      <c r="K104" s="102"/>
      <c r="L104" s="102"/>
      <c r="M104" s="26"/>
      <c r="N104" s="96" t="s">
        <v>101</v>
      </c>
      <c r="O104" s="96"/>
      <c r="P104" s="26"/>
      <c r="Q104" s="20" t="s">
        <v>77</v>
      </c>
      <c r="R104" s="96" t="s">
        <v>78</v>
      </c>
      <c r="S104" s="96"/>
      <c r="T104" s="26"/>
      <c r="U104" s="102">
        <v>23806000</v>
      </c>
      <c r="V104" s="102"/>
      <c r="W104" s="102"/>
      <c r="X104" s="26"/>
      <c r="Y104" s="102">
        <v>2600</v>
      </c>
      <c r="Z104" s="102"/>
      <c r="AA104" s="26"/>
      <c r="AB104" s="20" t="s">
        <v>101</v>
      </c>
    </row>
    <row r="105" spans="1:28" ht="21.75" customHeight="1" x14ac:dyDescent="0.2">
      <c r="A105" s="20" t="s">
        <v>183</v>
      </c>
      <c r="B105" s="26"/>
      <c r="C105" s="20" t="s">
        <v>77</v>
      </c>
      <c r="D105" s="26"/>
      <c r="E105" s="20" t="s">
        <v>78</v>
      </c>
      <c r="F105" s="26"/>
      <c r="G105" s="26"/>
      <c r="H105" s="21">
        <v>18378000</v>
      </c>
      <c r="I105" s="26"/>
      <c r="J105" s="102">
        <v>3750</v>
      </c>
      <c r="K105" s="102"/>
      <c r="L105" s="102"/>
      <c r="M105" s="26"/>
      <c r="N105" s="96" t="s">
        <v>84</v>
      </c>
      <c r="O105" s="96"/>
      <c r="P105" s="26"/>
      <c r="Q105" s="20" t="s">
        <v>77</v>
      </c>
      <c r="R105" s="96" t="s">
        <v>79</v>
      </c>
      <c r="S105" s="96"/>
      <c r="T105" s="26"/>
      <c r="U105" s="102">
        <v>0</v>
      </c>
      <c r="V105" s="102"/>
      <c r="W105" s="102"/>
      <c r="X105" s="26"/>
      <c r="Y105" s="102">
        <v>0</v>
      </c>
      <c r="Z105" s="102"/>
      <c r="AA105" s="26"/>
      <c r="AB105" s="20" t="s">
        <v>79</v>
      </c>
    </row>
    <row r="106" spans="1:28" ht="21.75" customHeight="1" x14ac:dyDescent="0.2">
      <c r="A106" s="20" t="s">
        <v>184</v>
      </c>
      <c r="B106" s="26"/>
      <c r="C106" s="20" t="s">
        <v>77</v>
      </c>
      <c r="D106" s="26"/>
      <c r="E106" s="20" t="s">
        <v>78</v>
      </c>
      <c r="F106" s="26"/>
      <c r="G106" s="26"/>
      <c r="H106" s="21">
        <v>19278000</v>
      </c>
      <c r="I106" s="26"/>
      <c r="J106" s="102">
        <v>1250</v>
      </c>
      <c r="K106" s="102"/>
      <c r="L106" s="102"/>
      <c r="M106" s="26"/>
      <c r="N106" s="96" t="s">
        <v>80</v>
      </c>
      <c r="O106" s="96"/>
      <c r="P106" s="26"/>
      <c r="Q106" s="20" t="s">
        <v>77</v>
      </c>
      <c r="R106" s="96" t="s">
        <v>79</v>
      </c>
      <c r="S106" s="96"/>
      <c r="T106" s="26"/>
      <c r="U106" s="102">
        <v>0</v>
      </c>
      <c r="V106" s="102"/>
      <c r="W106" s="102"/>
      <c r="X106" s="26"/>
      <c r="Y106" s="102">
        <v>0</v>
      </c>
      <c r="Z106" s="102"/>
      <c r="AA106" s="26"/>
      <c r="AB106" s="20" t="s">
        <v>79</v>
      </c>
    </row>
    <row r="107" spans="1:28" ht="21.75" customHeight="1" x14ac:dyDescent="0.2">
      <c r="A107" s="20" t="s">
        <v>185</v>
      </c>
      <c r="B107" s="26"/>
      <c r="C107" s="20" t="s">
        <v>77</v>
      </c>
      <c r="D107" s="26"/>
      <c r="E107" s="20" t="s">
        <v>78</v>
      </c>
      <c r="F107" s="26"/>
      <c r="G107" s="26"/>
      <c r="H107" s="21">
        <v>121087338</v>
      </c>
      <c r="I107" s="26"/>
      <c r="J107" s="102">
        <v>771</v>
      </c>
      <c r="K107" s="102"/>
      <c r="L107" s="102"/>
      <c r="M107" s="26"/>
      <c r="N107" s="96" t="s">
        <v>104</v>
      </c>
      <c r="O107" s="96"/>
      <c r="P107" s="26"/>
      <c r="Q107" s="20" t="s">
        <v>77</v>
      </c>
      <c r="R107" s="96" t="s">
        <v>79</v>
      </c>
      <c r="S107" s="96"/>
      <c r="T107" s="26"/>
      <c r="U107" s="102">
        <v>0</v>
      </c>
      <c r="V107" s="102"/>
      <c r="W107" s="102"/>
      <c r="X107" s="26"/>
      <c r="Y107" s="102">
        <v>0</v>
      </c>
      <c r="Z107" s="102"/>
      <c r="AA107" s="26"/>
      <c r="AB107" s="20" t="s">
        <v>79</v>
      </c>
    </row>
    <row r="108" spans="1:28" ht="21.75" customHeight="1" x14ac:dyDescent="0.2">
      <c r="A108" s="20" t="s">
        <v>186</v>
      </c>
      <c r="B108" s="26"/>
      <c r="C108" s="20" t="s">
        <v>77</v>
      </c>
      <c r="D108" s="26"/>
      <c r="E108" s="20" t="s">
        <v>78</v>
      </c>
      <c r="F108" s="26"/>
      <c r="G108" s="26"/>
      <c r="H108" s="21">
        <v>23002000</v>
      </c>
      <c r="I108" s="26"/>
      <c r="J108" s="102">
        <v>4500</v>
      </c>
      <c r="K108" s="102"/>
      <c r="L108" s="102"/>
      <c r="M108" s="26"/>
      <c r="N108" s="96" t="s">
        <v>84</v>
      </c>
      <c r="O108" s="96"/>
      <c r="P108" s="26"/>
      <c r="Q108" s="20" t="s">
        <v>77</v>
      </c>
      <c r="R108" s="96" t="s">
        <v>79</v>
      </c>
      <c r="S108" s="96"/>
      <c r="T108" s="26"/>
      <c r="U108" s="102">
        <v>0</v>
      </c>
      <c r="V108" s="102"/>
      <c r="W108" s="102"/>
      <c r="X108" s="26"/>
      <c r="Y108" s="102">
        <v>0</v>
      </c>
      <c r="Z108" s="102"/>
      <c r="AA108" s="26"/>
      <c r="AB108" s="20" t="s">
        <v>79</v>
      </c>
    </row>
    <row r="109" spans="1:28" ht="21.75" customHeight="1" x14ac:dyDescent="0.2">
      <c r="A109" s="20" t="s">
        <v>187</v>
      </c>
      <c r="B109" s="26"/>
      <c r="C109" s="20" t="s">
        <v>77</v>
      </c>
      <c r="D109" s="26"/>
      <c r="E109" s="20" t="s">
        <v>78</v>
      </c>
      <c r="F109" s="26"/>
      <c r="G109" s="26"/>
      <c r="H109" s="21">
        <v>15029000</v>
      </c>
      <c r="I109" s="26"/>
      <c r="J109" s="102">
        <v>200</v>
      </c>
      <c r="K109" s="102"/>
      <c r="L109" s="102"/>
      <c r="M109" s="26"/>
      <c r="N109" s="96" t="s">
        <v>93</v>
      </c>
      <c r="O109" s="96"/>
      <c r="P109" s="26"/>
      <c r="Q109" s="20" t="s">
        <v>77</v>
      </c>
      <c r="R109" s="96" t="s">
        <v>79</v>
      </c>
      <c r="S109" s="96"/>
      <c r="T109" s="26"/>
      <c r="U109" s="102">
        <v>0</v>
      </c>
      <c r="V109" s="102"/>
      <c r="W109" s="102"/>
      <c r="X109" s="26"/>
      <c r="Y109" s="102">
        <v>0</v>
      </c>
      <c r="Z109" s="102"/>
      <c r="AA109" s="26"/>
      <c r="AB109" s="20" t="s">
        <v>79</v>
      </c>
    </row>
    <row r="110" spans="1:28" ht="21.75" customHeight="1" x14ac:dyDescent="0.2">
      <c r="A110" s="20" t="s">
        <v>188</v>
      </c>
      <c r="B110" s="26"/>
      <c r="C110" s="20" t="s">
        <v>77</v>
      </c>
      <c r="D110" s="26"/>
      <c r="E110" s="20" t="s">
        <v>78</v>
      </c>
      <c r="F110" s="26"/>
      <c r="G110" s="26"/>
      <c r="H110" s="21">
        <v>1021000</v>
      </c>
      <c r="I110" s="26"/>
      <c r="J110" s="102">
        <v>3250</v>
      </c>
      <c r="K110" s="102"/>
      <c r="L110" s="102"/>
      <c r="M110" s="26"/>
      <c r="N110" s="96" t="s">
        <v>96</v>
      </c>
      <c r="O110" s="96"/>
      <c r="P110" s="26"/>
      <c r="Q110" s="20" t="s">
        <v>77</v>
      </c>
      <c r="R110" s="96" t="s">
        <v>78</v>
      </c>
      <c r="S110" s="96"/>
      <c r="T110" s="26"/>
      <c r="U110" s="102">
        <v>21108000</v>
      </c>
      <c r="V110" s="102"/>
      <c r="W110" s="102"/>
      <c r="X110" s="26"/>
      <c r="Y110" s="102">
        <v>3250</v>
      </c>
      <c r="Z110" s="102"/>
      <c r="AA110" s="26"/>
      <c r="AB110" s="20" t="s">
        <v>96</v>
      </c>
    </row>
    <row r="111" spans="1:28" ht="21.75" customHeight="1" x14ac:dyDescent="0.2">
      <c r="A111" s="20" t="s">
        <v>189</v>
      </c>
      <c r="B111" s="26"/>
      <c r="C111" s="20" t="s">
        <v>77</v>
      </c>
      <c r="D111" s="26"/>
      <c r="E111" s="20" t="s">
        <v>78</v>
      </c>
      <c r="F111" s="26"/>
      <c r="G111" s="26"/>
      <c r="H111" s="21">
        <v>214000</v>
      </c>
      <c r="I111" s="26"/>
      <c r="J111" s="102">
        <v>1550</v>
      </c>
      <c r="K111" s="102"/>
      <c r="L111" s="102"/>
      <c r="M111" s="26"/>
      <c r="N111" s="96" t="s">
        <v>135</v>
      </c>
      <c r="O111" s="96"/>
      <c r="P111" s="26"/>
      <c r="Q111" s="20" t="s">
        <v>77</v>
      </c>
      <c r="R111" s="96" t="s">
        <v>79</v>
      </c>
      <c r="S111" s="96"/>
      <c r="T111" s="26"/>
      <c r="U111" s="102">
        <v>0</v>
      </c>
      <c r="V111" s="102"/>
      <c r="W111" s="102"/>
      <c r="X111" s="26"/>
      <c r="Y111" s="102">
        <v>0</v>
      </c>
      <c r="Z111" s="102"/>
      <c r="AA111" s="26"/>
      <c r="AB111" s="20" t="s">
        <v>79</v>
      </c>
    </row>
    <row r="112" spans="1:28" ht="21.75" customHeight="1" x14ac:dyDescent="0.2">
      <c r="A112" s="20" t="s">
        <v>190</v>
      </c>
      <c r="B112" s="26"/>
      <c r="C112" s="20" t="s">
        <v>77</v>
      </c>
      <c r="D112" s="26"/>
      <c r="E112" s="20" t="s">
        <v>78</v>
      </c>
      <c r="F112" s="26"/>
      <c r="G112" s="26"/>
      <c r="H112" s="21">
        <v>1000000</v>
      </c>
      <c r="I112" s="26"/>
      <c r="J112" s="102">
        <v>2400</v>
      </c>
      <c r="K112" s="102"/>
      <c r="L112" s="102"/>
      <c r="M112" s="26"/>
      <c r="N112" s="96" t="s">
        <v>93</v>
      </c>
      <c r="O112" s="96"/>
      <c r="P112" s="26"/>
      <c r="Q112" s="20" t="s">
        <v>77</v>
      </c>
      <c r="R112" s="96" t="s">
        <v>79</v>
      </c>
      <c r="S112" s="96"/>
      <c r="T112" s="26"/>
      <c r="U112" s="102">
        <v>0</v>
      </c>
      <c r="V112" s="102"/>
      <c r="W112" s="102"/>
      <c r="X112" s="26"/>
      <c r="Y112" s="102">
        <v>0</v>
      </c>
      <c r="Z112" s="102"/>
      <c r="AA112" s="26"/>
      <c r="AB112" s="20" t="s">
        <v>79</v>
      </c>
    </row>
    <row r="113" spans="1:28" ht="21.75" customHeight="1" x14ac:dyDescent="0.2">
      <c r="A113" s="20" t="s">
        <v>191</v>
      </c>
      <c r="B113" s="26"/>
      <c r="C113" s="20" t="s">
        <v>77</v>
      </c>
      <c r="D113" s="26"/>
      <c r="E113" s="20" t="s">
        <v>78</v>
      </c>
      <c r="F113" s="26"/>
      <c r="G113" s="26"/>
      <c r="H113" s="21">
        <v>22801000</v>
      </c>
      <c r="I113" s="26"/>
      <c r="J113" s="102">
        <v>2200</v>
      </c>
      <c r="K113" s="102"/>
      <c r="L113" s="102"/>
      <c r="M113" s="26"/>
      <c r="N113" s="96" t="s">
        <v>84</v>
      </c>
      <c r="O113" s="96"/>
      <c r="P113" s="26"/>
      <c r="Q113" s="20" t="s">
        <v>77</v>
      </c>
      <c r="R113" s="96" t="s">
        <v>78</v>
      </c>
      <c r="S113" s="96"/>
      <c r="T113" s="26"/>
      <c r="U113" s="102">
        <v>22801000</v>
      </c>
      <c r="V113" s="102"/>
      <c r="W113" s="102"/>
      <c r="X113" s="26"/>
      <c r="Y113" s="102">
        <v>2200</v>
      </c>
      <c r="Z113" s="102"/>
      <c r="AA113" s="26"/>
      <c r="AB113" s="20" t="s">
        <v>84</v>
      </c>
    </row>
    <row r="114" spans="1:28" ht="21.75" customHeight="1" x14ac:dyDescent="0.2">
      <c r="A114" s="20" t="s">
        <v>192</v>
      </c>
      <c r="B114" s="26"/>
      <c r="C114" s="20" t="s">
        <v>77</v>
      </c>
      <c r="D114" s="26"/>
      <c r="E114" s="20" t="s">
        <v>78</v>
      </c>
      <c r="F114" s="26"/>
      <c r="G114" s="26"/>
      <c r="H114" s="21">
        <v>157441512</v>
      </c>
      <c r="I114" s="26"/>
      <c r="J114" s="102">
        <v>716</v>
      </c>
      <c r="K114" s="102"/>
      <c r="L114" s="102"/>
      <c r="M114" s="26"/>
      <c r="N114" s="96" t="s">
        <v>104</v>
      </c>
      <c r="O114" s="96"/>
      <c r="P114" s="26"/>
      <c r="Q114" s="20" t="s">
        <v>77</v>
      </c>
      <c r="R114" s="96" t="s">
        <v>79</v>
      </c>
      <c r="S114" s="96"/>
      <c r="T114" s="26"/>
      <c r="U114" s="102">
        <v>0</v>
      </c>
      <c r="V114" s="102"/>
      <c r="W114" s="102"/>
      <c r="X114" s="26"/>
      <c r="Y114" s="102">
        <v>0</v>
      </c>
      <c r="Z114" s="102"/>
      <c r="AA114" s="26"/>
      <c r="AB114" s="20" t="s">
        <v>79</v>
      </c>
    </row>
    <row r="115" spans="1:28" ht="21.75" customHeight="1" x14ac:dyDescent="0.2">
      <c r="A115" s="20" t="s">
        <v>193</v>
      </c>
      <c r="B115" s="26"/>
      <c r="C115" s="20" t="s">
        <v>77</v>
      </c>
      <c r="D115" s="26"/>
      <c r="E115" s="20" t="s">
        <v>78</v>
      </c>
      <c r="F115" s="26"/>
      <c r="G115" s="26"/>
      <c r="H115" s="21">
        <v>1183000</v>
      </c>
      <c r="I115" s="26"/>
      <c r="J115" s="102">
        <v>1050</v>
      </c>
      <c r="K115" s="102"/>
      <c r="L115" s="102"/>
      <c r="M115" s="26"/>
      <c r="N115" s="96" t="s">
        <v>135</v>
      </c>
      <c r="O115" s="96"/>
      <c r="P115" s="26"/>
      <c r="Q115" s="20" t="s">
        <v>77</v>
      </c>
      <c r="R115" s="96" t="s">
        <v>78</v>
      </c>
      <c r="S115" s="96"/>
      <c r="T115" s="26"/>
      <c r="U115" s="102">
        <v>1183000</v>
      </c>
      <c r="V115" s="102"/>
      <c r="W115" s="102"/>
      <c r="X115" s="26"/>
      <c r="Y115" s="102">
        <v>1050</v>
      </c>
      <c r="Z115" s="102"/>
      <c r="AA115" s="26"/>
      <c r="AB115" s="20" t="s">
        <v>135</v>
      </c>
    </row>
    <row r="116" spans="1:28" ht="21.75" customHeight="1" x14ac:dyDescent="0.2">
      <c r="A116" s="20" t="s">
        <v>194</v>
      </c>
      <c r="B116" s="26"/>
      <c r="C116" s="20" t="s">
        <v>77</v>
      </c>
      <c r="D116" s="26"/>
      <c r="E116" s="20" t="s">
        <v>79</v>
      </c>
      <c r="F116" s="26"/>
      <c r="G116" s="26"/>
      <c r="H116" s="21">
        <v>0</v>
      </c>
      <c r="I116" s="26"/>
      <c r="J116" s="102">
        <v>0</v>
      </c>
      <c r="K116" s="102"/>
      <c r="L116" s="102"/>
      <c r="M116" s="26"/>
      <c r="N116" s="96" t="s">
        <v>79</v>
      </c>
      <c r="O116" s="96"/>
      <c r="P116" s="26"/>
      <c r="Q116" s="20" t="s">
        <v>77</v>
      </c>
      <c r="R116" s="96" t="s">
        <v>78</v>
      </c>
      <c r="S116" s="96"/>
      <c r="T116" s="26"/>
      <c r="U116" s="102">
        <v>20939000</v>
      </c>
      <c r="V116" s="102"/>
      <c r="W116" s="102"/>
      <c r="X116" s="26"/>
      <c r="Y116" s="102">
        <v>3500</v>
      </c>
      <c r="Z116" s="102"/>
      <c r="AA116" s="26"/>
      <c r="AB116" s="20" t="s">
        <v>91</v>
      </c>
    </row>
    <row r="117" spans="1:28" ht="21.75" customHeight="1" x14ac:dyDescent="0.2">
      <c r="A117" s="20" t="s">
        <v>195</v>
      </c>
      <c r="B117" s="26"/>
      <c r="C117" s="20" t="s">
        <v>77</v>
      </c>
      <c r="D117" s="26"/>
      <c r="E117" s="20" t="s">
        <v>79</v>
      </c>
      <c r="F117" s="26"/>
      <c r="G117" s="26"/>
      <c r="H117" s="21">
        <v>0</v>
      </c>
      <c r="I117" s="26"/>
      <c r="J117" s="102">
        <v>0</v>
      </c>
      <c r="K117" s="102"/>
      <c r="L117" s="102"/>
      <c r="M117" s="26"/>
      <c r="N117" s="96" t="s">
        <v>79</v>
      </c>
      <c r="O117" s="96"/>
      <c r="P117" s="26"/>
      <c r="Q117" s="20" t="s">
        <v>77</v>
      </c>
      <c r="R117" s="96" t="s">
        <v>78</v>
      </c>
      <c r="S117" s="96"/>
      <c r="T117" s="26"/>
      <c r="U117" s="102">
        <v>4804000</v>
      </c>
      <c r="V117" s="102"/>
      <c r="W117" s="102"/>
      <c r="X117" s="26"/>
      <c r="Y117" s="102">
        <v>3250</v>
      </c>
      <c r="Z117" s="102"/>
      <c r="AA117" s="26"/>
      <c r="AB117" s="20" t="s">
        <v>196</v>
      </c>
    </row>
    <row r="118" spans="1:28" ht="21.75" customHeight="1" x14ac:dyDescent="0.2">
      <c r="A118" s="20" t="s">
        <v>197</v>
      </c>
      <c r="B118" s="26"/>
      <c r="C118" s="20" t="s">
        <v>77</v>
      </c>
      <c r="D118" s="26"/>
      <c r="E118" s="20" t="s">
        <v>79</v>
      </c>
      <c r="F118" s="26"/>
      <c r="G118" s="26"/>
      <c r="H118" s="21">
        <v>0</v>
      </c>
      <c r="I118" s="26"/>
      <c r="J118" s="102">
        <v>0</v>
      </c>
      <c r="K118" s="102"/>
      <c r="L118" s="102"/>
      <c r="M118" s="26"/>
      <c r="N118" s="96" t="s">
        <v>79</v>
      </c>
      <c r="O118" s="96"/>
      <c r="P118" s="26"/>
      <c r="Q118" s="20" t="s">
        <v>77</v>
      </c>
      <c r="R118" s="96" t="s">
        <v>78</v>
      </c>
      <c r="S118" s="96"/>
      <c r="T118" s="26"/>
      <c r="U118" s="102">
        <v>23000000</v>
      </c>
      <c r="V118" s="102"/>
      <c r="W118" s="102"/>
      <c r="X118" s="26"/>
      <c r="Y118" s="102">
        <v>2800</v>
      </c>
      <c r="Z118" s="102"/>
      <c r="AA118" s="26"/>
      <c r="AB118" s="20" t="s">
        <v>196</v>
      </c>
    </row>
    <row r="119" spans="1:28" ht="21.75" customHeight="1" x14ac:dyDescent="0.2">
      <c r="A119" s="20" t="s">
        <v>198</v>
      </c>
      <c r="B119" s="26"/>
      <c r="C119" s="20" t="s">
        <v>77</v>
      </c>
      <c r="D119" s="26"/>
      <c r="E119" s="20" t="s">
        <v>79</v>
      </c>
      <c r="F119" s="26"/>
      <c r="G119" s="26"/>
      <c r="H119" s="21">
        <v>0</v>
      </c>
      <c r="I119" s="26"/>
      <c r="J119" s="102">
        <v>0</v>
      </c>
      <c r="K119" s="102"/>
      <c r="L119" s="102"/>
      <c r="M119" s="26"/>
      <c r="N119" s="96" t="s">
        <v>79</v>
      </c>
      <c r="O119" s="96"/>
      <c r="P119" s="26"/>
      <c r="Q119" s="20" t="s">
        <v>77</v>
      </c>
      <c r="R119" s="96" t="s">
        <v>78</v>
      </c>
      <c r="S119" s="96"/>
      <c r="T119" s="26"/>
      <c r="U119" s="102">
        <v>2350000</v>
      </c>
      <c r="V119" s="102"/>
      <c r="W119" s="102"/>
      <c r="X119" s="26"/>
      <c r="Y119" s="102">
        <v>3500</v>
      </c>
      <c r="Z119" s="102"/>
      <c r="AA119" s="26"/>
      <c r="AB119" s="20" t="s">
        <v>199</v>
      </c>
    </row>
    <row r="120" spans="1:28" ht="21.75" customHeight="1" x14ac:dyDescent="0.2">
      <c r="A120" s="20" t="s">
        <v>200</v>
      </c>
      <c r="B120" s="26"/>
      <c r="C120" s="20" t="s">
        <v>77</v>
      </c>
      <c r="D120" s="26"/>
      <c r="E120" s="20" t="s">
        <v>79</v>
      </c>
      <c r="F120" s="26"/>
      <c r="G120" s="26"/>
      <c r="H120" s="21">
        <v>0</v>
      </c>
      <c r="I120" s="26"/>
      <c r="J120" s="102">
        <v>0</v>
      </c>
      <c r="K120" s="102"/>
      <c r="L120" s="102"/>
      <c r="M120" s="26"/>
      <c r="N120" s="96" t="s">
        <v>79</v>
      </c>
      <c r="O120" s="96"/>
      <c r="P120" s="26"/>
      <c r="Q120" s="20" t="s">
        <v>77</v>
      </c>
      <c r="R120" s="96" t="s">
        <v>78</v>
      </c>
      <c r="S120" s="96"/>
      <c r="T120" s="26"/>
      <c r="U120" s="102">
        <v>14000000</v>
      </c>
      <c r="V120" s="102"/>
      <c r="W120" s="102"/>
      <c r="X120" s="26"/>
      <c r="Y120" s="102">
        <v>400</v>
      </c>
      <c r="Z120" s="102"/>
      <c r="AA120" s="26"/>
      <c r="AB120" s="20" t="s">
        <v>199</v>
      </c>
    </row>
    <row r="121" spans="1:28" ht="21.75" customHeight="1" x14ac:dyDescent="0.2">
      <c r="A121" s="20" t="s">
        <v>201</v>
      </c>
      <c r="B121" s="26"/>
      <c r="C121" s="20" t="s">
        <v>77</v>
      </c>
      <c r="D121" s="26"/>
      <c r="E121" s="20" t="s">
        <v>79</v>
      </c>
      <c r="F121" s="26"/>
      <c r="G121" s="26"/>
      <c r="H121" s="21">
        <v>0</v>
      </c>
      <c r="I121" s="26"/>
      <c r="J121" s="102">
        <v>0</v>
      </c>
      <c r="K121" s="102"/>
      <c r="L121" s="102"/>
      <c r="M121" s="26"/>
      <c r="N121" s="96" t="s">
        <v>79</v>
      </c>
      <c r="O121" s="96"/>
      <c r="P121" s="26"/>
      <c r="Q121" s="20" t="s">
        <v>77</v>
      </c>
      <c r="R121" s="96" t="s">
        <v>78</v>
      </c>
      <c r="S121" s="96"/>
      <c r="T121" s="26"/>
      <c r="U121" s="102">
        <v>6000000</v>
      </c>
      <c r="V121" s="102"/>
      <c r="W121" s="102"/>
      <c r="X121" s="26"/>
      <c r="Y121" s="102">
        <v>3250</v>
      </c>
      <c r="Z121" s="102"/>
      <c r="AA121" s="26"/>
      <c r="AB121" s="20" t="s">
        <v>91</v>
      </c>
    </row>
    <row r="122" spans="1:28" ht="21.75" customHeight="1" x14ac:dyDescent="0.2">
      <c r="A122" s="20" t="s">
        <v>202</v>
      </c>
      <c r="B122" s="26"/>
      <c r="C122" s="20" t="s">
        <v>77</v>
      </c>
      <c r="D122" s="26"/>
      <c r="E122" s="20" t="s">
        <v>79</v>
      </c>
      <c r="F122" s="26"/>
      <c r="G122" s="26"/>
      <c r="H122" s="21">
        <v>0</v>
      </c>
      <c r="I122" s="26"/>
      <c r="J122" s="102">
        <v>0</v>
      </c>
      <c r="K122" s="102"/>
      <c r="L122" s="102"/>
      <c r="M122" s="26"/>
      <c r="N122" s="96" t="s">
        <v>79</v>
      </c>
      <c r="O122" s="96"/>
      <c r="P122" s="26"/>
      <c r="Q122" s="20" t="s">
        <v>77</v>
      </c>
      <c r="R122" s="96" t="s">
        <v>78</v>
      </c>
      <c r="S122" s="96"/>
      <c r="T122" s="26"/>
      <c r="U122" s="102">
        <v>1007000</v>
      </c>
      <c r="V122" s="102"/>
      <c r="W122" s="102"/>
      <c r="X122" s="26"/>
      <c r="Y122" s="102">
        <v>3250</v>
      </c>
      <c r="Z122" s="102"/>
      <c r="AA122" s="26"/>
      <c r="AB122" s="20" t="s">
        <v>199</v>
      </c>
    </row>
    <row r="123" spans="1:28" ht="21.75" customHeight="1" x14ac:dyDescent="0.2">
      <c r="A123" s="20" t="s">
        <v>203</v>
      </c>
      <c r="B123" s="26"/>
      <c r="C123" s="20" t="s">
        <v>77</v>
      </c>
      <c r="D123" s="26"/>
      <c r="E123" s="20" t="s">
        <v>79</v>
      </c>
      <c r="F123" s="26"/>
      <c r="G123" s="26"/>
      <c r="H123" s="21">
        <v>0</v>
      </c>
      <c r="I123" s="26"/>
      <c r="J123" s="102">
        <v>0</v>
      </c>
      <c r="K123" s="102"/>
      <c r="L123" s="102"/>
      <c r="M123" s="26"/>
      <c r="N123" s="96" t="s">
        <v>79</v>
      </c>
      <c r="O123" s="96"/>
      <c r="P123" s="26"/>
      <c r="Q123" s="20" t="s">
        <v>77</v>
      </c>
      <c r="R123" s="96" t="s">
        <v>78</v>
      </c>
      <c r="S123" s="96"/>
      <c r="T123" s="26"/>
      <c r="U123" s="102">
        <v>37906000</v>
      </c>
      <c r="V123" s="102"/>
      <c r="W123" s="102"/>
      <c r="X123" s="26"/>
      <c r="Y123" s="102">
        <v>3000</v>
      </c>
      <c r="Z123" s="102"/>
      <c r="AA123" s="26"/>
      <c r="AB123" s="20" t="s">
        <v>196</v>
      </c>
    </row>
    <row r="124" spans="1:28" ht="21.75" customHeight="1" x14ac:dyDescent="0.2">
      <c r="A124" s="20" t="s">
        <v>204</v>
      </c>
      <c r="B124" s="26"/>
      <c r="C124" s="20" t="s">
        <v>77</v>
      </c>
      <c r="D124" s="26"/>
      <c r="E124" s="20" t="s">
        <v>79</v>
      </c>
      <c r="F124" s="26"/>
      <c r="G124" s="26"/>
      <c r="H124" s="21">
        <v>0</v>
      </c>
      <c r="I124" s="26"/>
      <c r="J124" s="102">
        <v>0</v>
      </c>
      <c r="K124" s="102"/>
      <c r="L124" s="102"/>
      <c r="M124" s="26"/>
      <c r="N124" s="96" t="s">
        <v>79</v>
      </c>
      <c r="O124" s="96"/>
      <c r="P124" s="26"/>
      <c r="Q124" s="20" t="s">
        <v>77</v>
      </c>
      <c r="R124" s="96" t="s">
        <v>78</v>
      </c>
      <c r="S124" s="96"/>
      <c r="T124" s="26"/>
      <c r="U124" s="102">
        <v>4537000</v>
      </c>
      <c r="V124" s="102"/>
      <c r="W124" s="102"/>
      <c r="X124" s="26"/>
      <c r="Y124" s="102">
        <v>3000</v>
      </c>
      <c r="Z124" s="102"/>
      <c r="AA124" s="26"/>
      <c r="AB124" s="20" t="s">
        <v>199</v>
      </c>
    </row>
    <row r="125" spans="1:28" ht="21.75" customHeight="1" x14ac:dyDescent="0.2">
      <c r="A125" s="20" t="s">
        <v>205</v>
      </c>
      <c r="B125" s="26"/>
      <c r="C125" s="20" t="s">
        <v>77</v>
      </c>
      <c r="D125" s="26"/>
      <c r="E125" s="20" t="s">
        <v>79</v>
      </c>
      <c r="F125" s="26"/>
      <c r="G125" s="26"/>
      <c r="H125" s="21">
        <v>0</v>
      </c>
      <c r="I125" s="26"/>
      <c r="J125" s="102">
        <v>0</v>
      </c>
      <c r="K125" s="102"/>
      <c r="L125" s="102"/>
      <c r="M125" s="26"/>
      <c r="N125" s="96" t="s">
        <v>79</v>
      </c>
      <c r="O125" s="96"/>
      <c r="P125" s="26"/>
      <c r="Q125" s="20" t="s">
        <v>77</v>
      </c>
      <c r="R125" s="96" t="s">
        <v>78</v>
      </c>
      <c r="S125" s="96"/>
      <c r="T125" s="26"/>
      <c r="U125" s="102">
        <v>7000000</v>
      </c>
      <c r="V125" s="102"/>
      <c r="W125" s="102"/>
      <c r="X125" s="26"/>
      <c r="Y125" s="102">
        <v>3500</v>
      </c>
      <c r="Z125" s="102"/>
      <c r="AA125" s="26"/>
      <c r="AB125" s="20" t="s">
        <v>96</v>
      </c>
    </row>
    <row r="126" spans="1:28" ht="21.75" customHeight="1" x14ac:dyDescent="0.2">
      <c r="A126" s="20" t="s">
        <v>206</v>
      </c>
      <c r="B126" s="26"/>
      <c r="C126" s="20" t="s">
        <v>77</v>
      </c>
      <c r="D126" s="26"/>
      <c r="E126" s="20" t="s">
        <v>79</v>
      </c>
      <c r="F126" s="26"/>
      <c r="G126" s="26"/>
      <c r="H126" s="21">
        <v>0</v>
      </c>
      <c r="I126" s="26"/>
      <c r="J126" s="102">
        <v>0</v>
      </c>
      <c r="K126" s="102"/>
      <c r="L126" s="102"/>
      <c r="M126" s="26"/>
      <c r="N126" s="96" t="s">
        <v>79</v>
      </c>
      <c r="O126" s="96"/>
      <c r="P126" s="26"/>
      <c r="Q126" s="20" t="s">
        <v>77</v>
      </c>
      <c r="R126" s="96" t="s">
        <v>78</v>
      </c>
      <c r="S126" s="96"/>
      <c r="T126" s="26"/>
      <c r="U126" s="102">
        <v>103874000</v>
      </c>
      <c r="V126" s="102"/>
      <c r="W126" s="102"/>
      <c r="X126" s="26"/>
      <c r="Y126" s="102">
        <v>400</v>
      </c>
      <c r="Z126" s="102"/>
      <c r="AA126" s="26"/>
      <c r="AB126" s="20" t="s">
        <v>207</v>
      </c>
    </row>
    <row r="127" spans="1:28" ht="21.75" customHeight="1" x14ac:dyDescent="0.2">
      <c r="A127" s="20" t="s">
        <v>208</v>
      </c>
      <c r="B127" s="26"/>
      <c r="C127" s="20" t="s">
        <v>77</v>
      </c>
      <c r="D127" s="26"/>
      <c r="E127" s="20" t="s">
        <v>79</v>
      </c>
      <c r="F127" s="26"/>
      <c r="G127" s="26"/>
      <c r="H127" s="21">
        <v>0</v>
      </c>
      <c r="I127" s="26"/>
      <c r="J127" s="102">
        <v>0</v>
      </c>
      <c r="K127" s="102"/>
      <c r="L127" s="102"/>
      <c r="M127" s="26"/>
      <c r="N127" s="96" t="s">
        <v>79</v>
      </c>
      <c r="O127" s="96"/>
      <c r="P127" s="26"/>
      <c r="Q127" s="20" t="s">
        <v>77</v>
      </c>
      <c r="R127" s="96" t="s">
        <v>78</v>
      </c>
      <c r="S127" s="96"/>
      <c r="T127" s="26"/>
      <c r="U127" s="102">
        <v>3820000</v>
      </c>
      <c r="V127" s="102"/>
      <c r="W127" s="102"/>
      <c r="X127" s="26"/>
      <c r="Y127" s="102">
        <v>1900</v>
      </c>
      <c r="Z127" s="102"/>
      <c r="AA127" s="26"/>
      <c r="AB127" s="20" t="s">
        <v>209</v>
      </c>
    </row>
    <row r="128" spans="1:28" ht="21.75" customHeight="1" x14ac:dyDescent="0.2">
      <c r="A128" s="20" t="s">
        <v>210</v>
      </c>
      <c r="B128" s="26"/>
      <c r="C128" s="20" t="s">
        <v>77</v>
      </c>
      <c r="D128" s="26"/>
      <c r="E128" s="20" t="s">
        <v>79</v>
      </c>
      <c r="F128" s="26"/>
      <c r="G128" s="26"/>
      <c r="H128" s="21">
        <v>0</v>
      </c>
      <c r="I128" s="26"/>
      <c r="J128" s="102">
        <v>0</v>
      </c>
      <c r="K128" s="102"/>
      <c r="L128" s="102"/>
      <c r="M128" s="26"/>
      <c r="N128" s="96" t="s">
        <v>79</v>
      </c>
      <c r="O128" s="96"/>
      <c r="P128" s="26"/>
      <c r="Q128" s="20" t="s">
        <v>77</v>
      </c>
      <c r="R128" s="96" t="s">
        <v>78</v>
      </c>
      <c r="S128" s="96"/>
      <c r="T128" s="26"/>
      <c r="U128" s="102">
        <v>25268000</v>
      </c>
      <c r="V128" s="102"/>
      <c r="W128" s="102"/>
      <c r="X128" s="26"/>
      <c r="Y128" s="102">
        <v>2600</v>
      </c>
      <c r="Z128" s="102"/>
      <c r="AA128" s="26"/>
      <c r="AB128" s="20" t="s">
        <v>196</v>
      </c>
    </row>
    <row r="129" spans="1:28" ht="21.75" customHeight="1" x14ac:dyDescent="0.2">
      <c r="A129" s="20" t="s">
        <v>211</v>
      </c>
      <c r="B129" s="26"/>
      <c r="C129" s="20" t="s">
        <v>77</v>
      </c>
      <c r="D129" s="26"/>
      <c r="E129" s="20" t="s">
        <v>79</v>
      </c>
      <c r="F129" s="26"/>
      <c r="G129" s="26"/>
      <c r="H129" s="21">
        <v>0</v>
      </c>
      <c r="I129" s="26"/>
      <c r="J129" s="102">
        <v>0</v>
      </c>
      <c r="K129" s="102"/>
      <c r="L129" s="102"/>
      <c r="M129" s="26"/>
      <c r="N129" s="96" t="s">
        <v>79</v>
      </c>
      <c r="O129" s="96"/>
      <c r="P129" s="26"/>
      <c r="Q129" s="20" t="s">
        <v>77</v>
      </c>
      <c r="R129" s="96" t="s">
        <v>78</v>
      </c>
      <c r="S129" s="96"/>
      <c r="T129" s="26"/>
      <c r="U129" s="102">
        <v>70000</v>
      </c>
      <c r="V129" s="102"/>
      <c r="W129" s="102"/>
      <c r="X129" s="26"/>
      <c r="Y129" s="102">
        <v>2400</v>
      </c>
      <c r="Z129" s="102"/>
      <c r="AA129" s="26"/>
      <c r="AB129" s="20" t="s">
        <v>212</v>
      </c>
    </row>
    <row r="130" spans="1:28" ht="21.75" customHeight="1" x14ac:dyDescent="0.2">
      <c r="A130" s="20" t="s">
        <v>213</v>
      </c>
      <c r="B130" s="26"/>
      <c r="C130" s="20" t="s">
        <v>77</v>
      </c>
      <c r="D130" s="26"/>
      <c r="E130" s="20" t="s">
        <v>79</v>
      </c>
      <c r="F130" s="26"/>
      <c r="G130" s="26"/>
      <c r="H130" s="21">
        <v>0</v>
      </c>
      <c r="I130" s="26"/>
      <c r="J130" s="102">
        <v>0</v>
      </c>
      <c r="K130" s="102"/>
      <c r="L130" s="102"/>
      <c r="M130" s="26"/>
      <c r="N130" s="96" t="s">
        <v>79</v>
      </c>
      <c r="O130" s="96"/>
      <c r="P130" s="26"/>
      <c r="Q130" s="20" t="s">
        <v>77</v>
      </c>
      <c r="R130" s="96" t="s">
        <v>78</v>
      </c>
      <c r="S130" s="96"/>
      <c r="T130" s="26"/>
      <c r="U130" s="102">
        <v>13000000</v>
      </c>
      <c r="V130" s="102"/>
      <c r="W130" s="102"/>
      <c r="X130" s="26"/>
      <c r="Y130" s="102">
        <v>3750</v>
      </c>
      <c r="Z130" s="102"/>
      <c r="AA130" s="26"/>
      <c r="AB130" s="20" t="s">
        <v>91</v>
      </c>
    </row>
    <row r="131" spans="1:28" ht="21.75" customHeight="1" x14ac:dyDescent="0.2">
      <c r="A131" s="20" t="s">
        <v>214</v>
      </c>
      <c r="B131" s="26"/>
      <c r="C131" s="20" t="s">
        <v>77</v>
      </c>
      <c r="D131" s="26"/>
      <c r="E131" s="20" t="s">
        <v>79</v>
      </c>
      <c r="F131" s="26"/>
      <c r="G131" s="26"/>
      <c r="H131" s="21">
        <v>0</v>
      </c>
      <c r="I131" s="26"/>
      <c r="J131" s="102">
        <v>0</v>
      </c>
      <c r="K131" s="102"/>
      <c r="L131" s="102"/>
      <c r="M131" s="26"/>
      <c r="N131" s="96" t="s">
        <v>79</v>
      </c>
      <c r="O131" s="96"/>
      <c r="P131" s="26"/>
      <c r="Q131" s="20" t="s">
        <v>77</v>
      </c>
      <c r="R131" s="96" t="s">
        <v>78</v>
      </c>
      <c r="S131" s="96"/>
      <c r="T131" s="26"/>
      <c r="U131" s="102">
        <v>180000</v>
      </c>
      <c r="V131" s="102"/>
      <c r="W131" s="102"/>
      <c r="X131" s="26"/>
      <c r="Y131" s="102">
        <v>2200</v>
      </c>
      <c r="Z131" s="102"/>
      <c r="AA131" s="26"/>
      <c r="AB131" s="20" t="s">
        <v>215</v>
      </c>
    </row>
    <row r="132" spans="1:28" ht="21.75" customHeight="1" x14ac:dyDescent="0.2">
      <c r="A132" s="20" t="s">
        <v>216</v>
      </c>
      <c r="B132" s="26"/>
      <c r="C132" s="20" t="s">
        <v>77</v>
      </c>
      <c r="D132" s="26"/>
      <c r="E132" s="20" t="s">
        <v>79</v>
      </c>
      <c r="F132" s="26"/>
      <c r="G132" s="26"/>
      <c r="H132" s="21">
        <v>0</v>
      </c>
      <c r="I132" s="26"/>
      <c r="J132" s="102">
        <v>0</v>
      </c>
      <c r="K132" s="102"/>
      <c r="L132" s="102"/>
      <c r="M132" s="26"/>
      <c r="N132" s="96" t="s">
        <v>79</v>
      </c>
      <c r="O132" s="96"/>
      <c r="P132" s="26"/>
      <c r="Q132" s="20" t="s">
        <v>77</v>
      </c>
      <c r="R132" s="96" t="s">
        <v>78</v>
      </c>
      <c r="S132" s="96"/>
      <c r="T132" s="26"/>
      <c r="U132" s="102">
        <v>35320000</v>
      </c>
      <c r="V132" s="102"/>
      <c r="W132" s="102"/>
      <c r="X132" s="26"/>
      <c r="Y132" s="102">
        <v>600</v>
      </c>
      <c r="Z132" s="102"/>
      <c r="AA132" s="26"/>
      <c r="AB132" s="20" t="s">
        <v>207</v>
      </c>
    </row>
    <row r="133" spans="1:28" ht="21.75" customHeight="1" x14ac:dyDescent="0.2">
      <c r="A133" s="20" t="s">
        <v>217</v>
      </c>
      <c r="B133" s="26"/>
      <c r="C133" s="20" t="s">
        <v>77</v>
      </c>
      <c r="D133" s="26"/>
      <c r="E133" s="20" t="s">
        <v>79</v>
      </c>
      <c r="F133" s="26"/>
      <c r="G133" s="26"/>
      <c r="H133" s="21">
        <v>0</v>
      </c>
      <c r="I133" s="26"/>
      <c r="J133" s="102">
        <v>0</v>
      </c>
      <c r="K133" s="102"/>
      <c r="L133" s="102"/>
      <c r="M133" s="26"/>
      <c r="N133" s="96" t="s">
        <v>79</v>
      </c>
      <c r="O133" s="96"/>
      <c r="P133" s="26"/>
      <c r="Q133" s="20" t="s">
        <v>77</v>
      </c>
      <c r="R133" s="96" t="s">
        <v>78</v>
      </c>
      <c r="S133" s="96"/>
      <c r="T133" s="26"/>
      <c r="U133" s="102">
        <v>100527000</v>
      </c>
      <c r="V133" s="102"/>
      <c r="W133" s="102"/>
      <c r="X133" s="26"/>
      <c r="Y133" s="102">
        <v>500</v>
      </c>
      <c r="Z133" s="102"/>
      <c r="AA133" s="26"/>
      <c r="AB133" s="20" t="s">
        <v>82</v>
      </c>
    </row>
    <row r="134" spans="1:28" ht="21.75" customHeight="1" x14ac:dyDescent="0.2">
      <c r="A134" s="20" t="s">
        <v>218</v>
      </c>
      <c r="B134" s="26"/>
      <c r="C134" s="20" t="s">
        <v>77</v>
      </c>
      <c r="D134" s="26"/>
      <c r="E134" s="20" t="s">
        <v>79</v>
      </c>
      <c r="F134" s="26"/>
      <c r="G134" s="26"/>
      <c r="H134" s="21">
        <v>0</v>
      </c>
      <c r="I134" s="26"/>
      <c r="J134" s="102">
        <v>0</v>
      </c>
      <c r="K134" s="102"/>
      <c r="L134" s="102"/>
      <c r="M134" s="26"/>
      <c r="N134" s="96" t="s">
        <v>79</v>
      </c>
      <c r="O134" s="96"/>
      <c r="P134" s="26"/>
      <c r="Q134" s="20" t="s">
        <v>77</v>
      </c>
      <c r="R134" s="96" t="s">
        <v>78</v>
      </c>
      <c r="S134" s="96"/>
      <c r="T134" s="26"/>
      <c r="U134" s="102">
        <v>9000</v>
      </c>
      <c r="V134" s="102"/>
      <c r="W134" s="102"/>
      <c r="X134" s="26"/>
      <c r="Y134" s="102">
        <v>2800</v>
      </c>
      <c r="Z134" s="102"/>
      <c r="AA134" s="26"/>
      <c r="AB134" s="20" t="s">
        <v>96</v>
      </c>
    </row>
    <row r="135" spans="1:28" ht="21.75" customHeight="1" x14ac:dyDescent="0.2">
      <c r="A135" s="20" t="s">
        <v>219</v>
      </c>
      <c r="B135" s="26"/>
      <c r="C135" s="20" t="s">
        <v>77</v>
      </c>
      <c r="D135" s="26"/>
      <c r="E135" s="20" t="s">
        <v>79</v>
      </c>
      <c r="F135" s="26"/>
      <c r="G135" s="26"/>
      <c r="H135" s="21">
        <v>0</v>
      </c>
      <c r="I135" s="26"/>
      <c r="J135" s="102">
        <v>0</v>
      </c>
      <c r="K135" s="102"/>
      <c r="L135" s="102"/>
      <c r="M135" s="26"/>
      <c r="N135" s="96" t="s">
        <v>79</v>
      </c>
      <c r="O135" s="96"/>
      <c r="P135" s="26"/>
      <c r="Q135" s="20" t="s">
        <v>77</v>
      </c>
      <c r="R135" s="96" t="s">
        <v>78</v>
      </c>
      <c r="S135" s="96"/>
      <c r="T135" s="26"/>
      <c r="U135" s="102">
        <v>3907000</v>
      </c>
      <c r="V135" s="102"/>
      <c r="W135" s="102"/>
      <c r="X135" s="26"/>
      <c r="Y135" s="102">
        <v>600</v>
      </c>
      <c r="Z135" s="102"/>
      <c r="AA135" s="26"/>
      <c r="AB135" s="20" t="s">
        <v>82</v>
      </c>
    </row>
    <row r="136" spans="1:28" ht="21.75" customHeight="1" x14ac:dyDescent="0.2">
      <c r="A136" s="20" t="s">
        <v>220</v>
      </c>
      <c r="B136" s="26"/>
      <c r="C136" s="20" t="s">
        <v>77</v>
      </c>
      <c r="D136" s="26"/>
      <c r="E136" s="20" t="s">
        <v>79</v>
      </c>
      <c r="F136" s="26"/>
      <c r="G136" s="26"/>
      <c r="H136" s="21">
        <v>0</v>
      </c>
      <c r="I136" s="26"/>
      <c r="J136" s="102">
        <v>0</v>
      </c>
      <c r="K136" s="102"/>
      <c r="L136" s="102"/>
      <c r="M136" s="26"/>
      <c r="N136" s="96" t="s">
        <v>79</v>
      </c>
      <c r="O136" s="96"/>
      <c r="P136" s="26"/>
      <c r="Q136" s="20" t="s">
        <v>77</v>
      </c>
      <c r="R136" s="96" t="s">
        <v>78</v>
      </c>
      <c r="S136" s="96"/>
      <c r="T136" s="26"/>
      <c r="U136" s="102">
        <v>14100000</v>
      </c>
      <c r="V136" s="102"/>
      <c r="W136" s="102"/>
      <c r="X136" s="26"/>
      <c r="Y136" s="102">
        <v>1200</v>
      </c>
      <c r="Z136" s="102"/>
      <c r="AA136" s="26"/>
      <c r="AB136" s="20" t="s">
        <v>215</v>
      </c>
    </row>
    <row r="137" spans="1:28" ht="21.75" customHeight="1" x14ac:dyDescent="0.2">
      <c r="A137" s="20" t="s">
        <v>221</v>
      </c>
      <c r="B137" s="26"/>
      <c r="C137" s="20" t="s">
        <v>77</v>
      </c>
      <c r="D137" s="26"/>
      <c r="E137" s="20" t="s">
        <v>79</v>
      </c>
      <c r="F137" s="26"/>
      <c r="G137" s="26"/>
      <c r="H137" s="21">
        <v>0</v>
      </c>
      <c r="I137" s="26"/>
      <c r="J137" s="102">
        <v>0</v>
      </c>
      <c r="K137" s="102"/>
      <c r="L137" s="102"/>
      <c r="M137" s="26"/>
      <c r="N137" s="96" t="s">
        <v>79</v>
      </c>
      <c r="O137" s="96"/>
      <c r="P137" s="26"/>
      <c r="Q137" s="20" t="s">
        <v>77</v>
      </c>
      <c r="R137" s="96" t="s">
        <v>78</v>
      </c>
      <c r="S137" s="96"/>
      <c r="T137" s="26"/>
      <c r="U137" s="102">
        <v>1706000</v>
      </c>
      <c r="V137" s="102"/>
      <c r="W137" s="102"/>
      <c r="X137" s="26"/>
      <c r="Y137" s="102">
        <v>2800</v>
      </c>
      <c r="Z137" s="102"/>
      <c r="AA137" s="26"/>
      <c r="AB137" s="20" t="s">
        <v>101</v>
      </c>
    </row>
    <row r="138" spans="1:28" ht="21.75" customHeight="1" x14ac:dyDescent="0.2">
      <c r="A138" s="20" t="s">
        <v>222</v>
      </c>
      <c r="B138" s="26"/>
      <c r="C138" s="20" t="s">
        <v>77</v>
      </c>
      <c r="D138" s="26"/>
      <c r="E138" s="20" t="s">
        <v>79</v>
      </c>
      <c r="F138" s="26"/>
      <c r="G138" s="26"/>
      <c r="H138" s="21">
        <v>0</v>
      </c>
      <c r="I138" s="26"/>
      <c r="J138" s="102">
        <v>0</v>
      </c>
      <c r="K138" s="102"/>
      <c r="L138" s="102"/>
      <c r="M138" s="26"/>
      <c r="N138" s="96" t="s">
        <v>79</v>
      </c>
      <c r="O138" s="96"/>
      <c r="P138" s="26"/>
      <c r="Q138" s="20" t="s">
        <v>77</v>
      </c>
      <c r="R138" s="96" t="s">
        <v>78</v>
      </c>
      <c r="S138" s="96"/>
      <c r="T138" s="26"/>
      <c r="U138" s="102">
        <v>1825000</v>
      </c>
      <c r="V138" s="102"/>
      <c r="W138" s="102"/>
      <c r="X138" s="26"/>
      <c r="Y138" s="102">
        <v>300</v>
      </c>
      <c r="Z138" s="102"/>
      <c r="AA138" s="26"/>
      <c r="AB138" s="20" t="s">
        <v>101</v>
      </c>
    </row>
    <row r="139" spans="1:28" ht="21.75" customHeight="1" x14ac:dyDescent="0.2">
      <c r="A139" s="20" t="s">
        <v>223</v>
      </c>
      <c r="B139" s="26"/>
      <c r="C139" s="20" t="s">
        <v>77</v>
      </c>
      <c r="D139" s="26"/>
      <c r="E139" s="20" t="s">
        <v>79</v>
      </c>
      <c r="F139" s="26"/>
      <c r="G139" s="26"/>
      <c r="H139" s="21">
        <v>0</v>
      </c>
      <c r="I139" s="26"/>
      <c r="J139" s="102">
        <v>0</v>
      </c>
      <c r="K139" s="102"/>
      <c r="L139" s="102"/>
      <c r="M139" s="26"/>
      <c r="N139" s="96" t="s">
        <v>79</v>
      </c>
      <c r="O139" s="96"/>
      <c r="P139" s="26"/>
      <c r="Q139" s="20" t="s">
        <v>77</v>
      </c>
      <c r="R139" s="96" t="s">
        <v>78</v>
      </c>
      <c r="S139" s="96"/>
      <c r="T139" s="26"/>
      <c r="U139" s="102">
        <v>13000000</v>
      </c>
      <c r="V139" s="102"/>
      <c r="W139" s="102"/>
      <c r="X139" s="26"/>
      <c r="Y139" s="102">
        <v>1300</v>
      </c>
      <c r="Z139" s="102"/>
      <c r="AA139" s="26"/>
      <c r="AB139" s="20" t="s">
        <v>82</v>
      </c>
    </row>
    <row r="140" spans="1:28" ht="21.75" customHeight="1" x14ac:dyDescent="0.2">
      <c r="A140" s="20" t="s">
        <v>224</v>
      </c>
      <c r="B140" s="26"/>
      <c r="C140" s="20" t="s">
        <v>77</v>
      </c>
      <c r="D140" s="26"/>
      <c r="E140" s="20" t="s">
        <v>79</v>
      </c>
      <c r="F140" s="26"/>
      <c r="G140" s="26"/>
      <c r="H140" s="21">
        <v>0</v>
      </c>
      <c r="I140" s="26"/>
      <c r="J140" s="102">
        <v>0</v>
      </c>
      <c r="K140" s="102"/>
      <c r="L140" s="102"/>
      <c r="M140" s="26"/>
      <c r="N140" s="96" t="s">
        <v>79</v>
      </c>
      <c r="O140" s="96"/>
      <c r="P140" s="26"/>
      <c r="Q140" s="20" t="s">
        <v>77</v>
      </c>
      <c r="R140" s="96" t="s">
        <v>78</v>
      </c>
      <c r="S140" s="96"/>
      <c r="T140" s="26"/>
      <c r="U140" s="102">
        <v>2000000</v>
      </c>
      <c r="V140" s="102"/>
      <c r="W140" s="102"/>
      <c r="X140" s="26"/>
      <c r="Y140" s="102">
        <v>1200</v>
      </c>
      <c r="Z140" s="102"/>
      <c r="AA140" s="26"/>
      <c r="AB140" s="20" t="s">
        <v>209</v>
      </c>
    </row>
    <row r="141" spans="1:28" ht="21.75" customHeight="1" x14ac:dyDescent="0.2">
      <c r="A141" s="20" t="s">
        <v>225</v>
      </c>
      <c r="B141" s="26"/>
      <c r="C141" s="20" t="s">
        <v>77</v>
      </c>
      <c r="D141" s="26"/>
      <c r="E141" s="20" t="s">
        <v>79</v>
      </c>
      <c r="F141" s="26"/>
      <c r="G141" s="26"/>
      <c r="H141" s="21">
        <v>0</v>
      </c>
      <c r="I141" s="26"/>
      <c r="J141" s="102">
        <v>0</v>
      </c>
      <c r="K141" s="102"/>
      <c r="L141" s="102"/>
      <c r="M141" s="26"/>
      <c r="N141" s="96" t="s">
        <v>79</v>
      </c>
      <c r="O141" s="96"/>
      <c r="P141" s="26"/>
      <c r="Q141" s="20" t="s">
        <v>77</v>
      </c>
      <c r="R141" s="96" t="s">
        <v>78</v>
      </c>
      <c r="S141" s="96"/>
      <c r="T141" s="26"/>
      <c r="U141" s="102">
        <v>17276000</v>
      </c>
      <c r="V141" s="102"/>
      <c r="W141" s="102"/>
      <c r="X141" s="26"/>
      <c r="Y141" s="102">
        <v>1400</v>
      </c>
      <c r="Z141" s="102"/>
      <c r="AA141" s="26"/>
      <c r="AB141" s="20" t="s">
        <v>82</v>
      </c>
    </row>
    <row r="142" spans="1:28" ht="21.75" customHeight="1" x14ac:dyDescent="0.2">
      <c r="A142" s="20" t="s">
        <v>226</v>
      </c>
      <c r="B142" s="26"/>
      <c r="C142" s="20" t="s">
        <v>77</v>
      </c>
      <c r="D142" s="26"/>
      <c r="E142" s="20" t="s">
        <v>79</v>
      </c>
      <c r="F142" s="26"/>
      <c r="G142" s="26"/>
      <c r="H142" s="21">
        <v>0</v>
      </c>
      <c r="I142" s="26"/>
      <c r="J142" s="102">
        <v>0</v>
      </c>
      <c r="K142" s="102"/>
      <c r="L142" s="102"/>
      <c r="M142" s="26"/>
      <c r="N142" s="96" t="s">
        <v>79</v>
      </c>
      <c r="O142" s="96"/>
      <c r="P142" s="26"/>
      <c r="Q142" s="20" t="s">
        <v>77</v>
      </c>
      <c r="R142" s="96" t="s">
        <v>78</v>
      </c>
      <c r="S142" s="96"/>
      <c r="T142" s="26"/>
      <c r="U142" s="102">
        <v>12192000</v>
      </c>
      <c r="V142" s="102"/>
      <c r="W142" s="102"/>
      <c r="X142" s="26"/>
      <c r="Y142" s="102">
        <v>3500</v>
      </c>
      <c r="Z142" s="102"/>
      <c r="AA142" s="26"/>
      <c r="AB142" s="20" t="s">
        <v>196</v>
      </c>
    </row>
    <row r="143" spans="1:28" ht="21.75" customHeight="1" x14ac:dyDescent="0.2">
      <c r="A143" s="20" t="s">
        <v>227</v>
      </c>
      <c r="B143" s="26"/>
      <c r="C143" s="20" t="s">
        <v>77</v>
      </c>
      <c r="D143" s="26"/>
      <c r="E143" s="20" t="s">
        <v>79</v>
      </c>
      <c r="F143" s="26"/>
      <c r="G143" s="26"/>
      <c r="H143" s="21">
        <v>0</v>
      </c>
      <c r="I143" s="26"/>
      <c r="J143" s="102">
        <v>0</v>
      </c>
      <c r="K143" s="102"/>
      <c r="L143" s="102"/>
      <c r="M143" s="26"/>
      <c r="N143" s="96" t="s">
        <v>79</v>
      </c>
      <c r="O143" s="96"/>
      <c r="P143" s="26"/>
      <c r="Q143" s="20" t="s">
        <v>77</v>
      </c>
      <c r="R143" s="96" t="s">
        <v>78</v>
      </c>
      <c r="S143" s="96"/>
      <c r="T143" s="26"/>
      <c r="U143" s="102">
        <v>108550000</v>
      </c>
      <c r="V143" s="102"/>
      <c r="W143" s="102"/>
      <c r="X143" s="26"/>
      <c r="Y143" s="102">
        <v>500</v>
      </c>
      <c r="Z143" s="102"/>
      <c r="AA143" s="26"/>
      <c r="AB143" s="20" t="s">
        <v>207</v>
      </c>
    </row>
    <row r="144" spans="1:28" ht="21.75" customHeight="1" x14ac:dyDescent="0.2">
      <c r="A144" s="20" t="s">
        <v>228</v>
      </c>
      <c r="B144" s="26"/>
      <c r="C144" s="20" t="s">
        <v>77</v>
      </c>
      <c r="D144" s="26"/>
      <c r="E144" s="20" t="s">
        <v>79</v>
      </c>
      <c r="F144" s="26"/>
      <c r="G144" s="26"/>
      <c r="H144" s="21">
        <v>0</v>
      </c>
      <c r="I144" s="26"/>
      <c r="J144" s="102">
        <v>0</v>
      </c>
      <c r="K144" s="102"/>
      <c r="L144" s="102"/>
      <c r="M144" s="26"/>
      <c r="N144" s="96" t="s">
        <v>79</v>
      </c>
      <c r="O144" s="96"/>
      <c r="P144" s="26"/>
      <c r="Q144" s="20" t="s">
        <v>77</v>
      </c>
      <c r="R144" s="96" t="s">
        <v>78</v>
      </c>
      <c r="S144" s="96"/>
      <c r="T144" s="26"/>
      <c r="U144" s="102">
        <v>5000000</v>
      </c>
      <c r="V144" s="102"/>
      <c r="W144" s="102"/>
      <c r="X144" s="26"/>
      <c r="Y144" s="102">
        <v>3000</v>
      </c>
      <c r="Z144" s="102"/>
      <c r="AA144" s="26"/>
      <c r="AB144" s="20" t="s">
        <v>91</v>
      </c>
    </row>
    <row r="145" spans="1:28" ht="21.75" customHeight="1" x14ac:dyDescent="0.2">
      <c r="A145" s="20" t="s">
        <v>20</v>
      </c>
      <c r="B145" s="26"/>
      <c r="C145" s="20" t="s">
        <v>77</v>
      </c>
      <c r="D145" s="26"/>
      <c r="E145" s="20" t="s">
        <v>229</v>
      </c>
      <c r="F145" s="26"/>
      <c r="G145" s="26"/>
      <c r="H145" s="21">
        <v>5596000</v>
      </c>
      <c r="I145" s="26"/>
      <c r="J145" s="102">
        <v>40000</v>
      </c>
      <c r="K145" s="102"/>
      <c r="L145" s="102"/>
      <c r="M145" s="26"/>
      <c r="N145" s="96" t="s">
        <v>115</v>
      </c>
      <c r="O145" s="96"/>
      <c r="P145" s="26"/>
      <c r="Q145" s="20" t="s">
        <v>77</v>
      </c>
      <c r="R145" s="96" t="s">
        <v>229</v>
      </c>
      <c r="S145" s="96"/>
      <c r="T145" s="26"/>
      <c r="U145" s="102">
        <v>8100000</v>
      </c>
      <c r="V145" s="102"/>
      <c r="W145" s="102"/>
      <c r="X145" s="26"/>
      <c r="Y145" s="102">
        <v>40000</v>
      </c>
      <c r="Z145" s="102"/>
      <c r="AA145" s="26"/>
      <c r="AB145" s="20" t="s">
        <v>115</v>
      </c>
    </row>
    <row r="146" spans="1:28" ht="21.75" customHeight="1" x14ac:dyDescent="0.2">
      <c r="A146" s="20" t="s">
        <v>21</v>
      </c>
      <c r="B146" s="26"/>
      <c r="C146" s="20" t="s">
        <v>77</v>
      </c>
      <c r="D146" s="26"/>
      <c r="E146" s="20" t="s">
        <v>229</v>
      </c>
      <c r="F146" s="26"/>
      <c r="G146" s="26"/>
      <c r="H146" s="21">
        <v>7879000</v>
      </c>
      <c r="I146" s="26"/>
      <c r="J146" s="102">
        <v>45000</v>
      </c>
      <c r="K146" s="102"/>
      <c r="L146" s="102"/>
      <c r="M146" s="26"/>
      <c r="N146" s="96" t="s">
        <v>115</v>
      </c>
      <c r="O146" s="96"/>
      <c r="P146" s="26"/>
      <c r="Q146" s="20" t="s">
        <v>77</v>
      </c>
      <c r="R146" s="96" t="s">
        <v>229</v>
      </c>
      <c r="S146" s="96"/>
      <c r="T146" s="26"/>
      <c r="U146" s="102">
        <v>5386000</v>
      </c>
      <c r="V146" s="102"/>
      <c r="W146" s="102"/>
      <c r="X146" s="26"/>
      <c r="Y146" s="102">
        <v>45000</v>
      </c>
      <c r="Z146" s="102"/>
      <c r="AA146" s="26"/>
      <c r="AB146" s="20" t="s">
        <v>115</v>
      </c>
    </row>
    <row r="147" spans="1:28" ht="21.75" customHeight="1" x14ac:dyDescent="0.2">
      <c r="A147" s="20" t="s">
        <v>22</v>
      </c>
      <c r="B147" s="26"/>
      <c r="C147" s="20" t="s">
        <v>77</v>
      </c>
      <c r="D147" s="26"/>
      <c r="E147" s="20" t="s">
        <v>229</v>
      </c>
      <c r="F147" s="26"/>
      <c r="G147" s="26"/>
      <c r="H147" s="21">
        <v>49898000</v>
      </c>
      <c r="I147" s="26"/>
      <c r="J147" s="102">
        <v>2400</v>
      </c>
      <c r="K147" s="102"/>
      <c r="L147" s="102"/>
      <c r="M147" s="26"/>
      <c r="N147" s="96" t="s">
        <v>99</v>
      </c>
      <c r="O147" s="96"/>
      <c r="P147" s="26"/>
      <c r="Q147" s="20" t="s">
        <v>77</v>
      </c>
      <c r="R147" s="96" t="s">
        <v>79</v>
      </c>
      <c r="S147" s="96"/>
      <c r="T147" s="26"/>
      <c r="U147" s="102">
        <v>0</v>
      </c>
      <c r="V147" s="102"/>
      <c r="W147" s="102"/>
      <c r="X147" s="26"/>
      <c r="Y147" s="102">
        <v>0</v>
      </c>
      <c r="Z147" s="102"/>
      <c r="AA147" s="26"/>
      <c r="AB147" s="20" t="s">
        <v>79</v>
      </c>
    </row>
    <row r="148" spans="1:28" ht="21.75" customHeight="1" x14ac:dyDescent="0.2">
      <c r="A148" s="20" t="s">
        <v>23</v>
      </c>
      <c r="B148" s="26"/>
      <c r="C148" s="20" t="s">
        <v>77</v>
      </c>
      <c r="D148" s="26"/>
      <c r="E148" s="20" t="s">
        <v>229</v>
      </c>
      <c r="F148" s="26"/>
      <c r="G148" s="26"/>
      <c r="H148" s="21">
        <v>7667000</v>
      </c>
      <c r="I148" s="26"/>
      <c r="J148" s="102">
        <v>4000</v>
      </c>
      <c r="K148" s="102"/>
      <c r="L148" s="102"/>
      <c r="M148" s="26"/>
      <c r="N148" s="96" t="s">
        <v>99</v>
      </c>
      <c r="O148" s="96"/>
      <c r="P148" s="26"/>
      <c r="Q148" s="20" t="s">
        <v>77</v>
      </c>
      <c r="R148" s="96" t="s">
        <v>79</v>
      </c>
      <c r="S148" s="96"/>
      <c r="T148" s="26"/>
      <c r="U148" s="102">
        <v>0</v>
      </c>
      <c r="V148" s="102"/>
      <c r="W148" s="102"/>
      <c r="X148" s="26"/>
      <c r="Y148" s="102">
        <v>0</v>
      </c>
      <c r="Z148" s="102"/>
      <c r="AA148" s="26"/>
      <c r="AB148" s="20" t="s">
        <v>79</v>
      </c>
    </row>
    <row r="149" spans="1:28" ht="21.75" customHeight="1" x14ac:dyDescent="0.2">
      <c r="A149" s="20" t="s">
        <v>24</v>
      </c>
      <c r="B149" s="26"/>
      <c r="C149" s="20" t="s">
        <v>77</v>
      </c>
      <c r="D149" s="26"/>
      <c r="E149" s="20" t="s">
        <v>229</v>
      </c>
      <c r="F149" s="26"/>
      <c r="G149" s="26"/>
      <c r="H149" s="21">
        <v>3140000</v>
      </c>
      <c r="I149" s="26"/>
      <c r="J149" s="102">
        <v>11000</v>
      </c>
      <c r="K149" s="102"/>
      <c r="L149" s="102"/>
      <c r="M149" s="26"/>
      <c r="N149" s="96" t="s">
        <v>115</v>
      </c>
      <c r="O149" s="96"/>
      <c r="P149" s="26"/>
      <c r="Q149" s="20" t="s">
        <v>77</v>
      </c>
      <c r="R149" s="96" t="s">
        <v>229</v>
      </c>
      <c r="S149" s="96"/>
      <c r="T149" s="26"/>
      <c r="U149" s="102">
        <v>6141000</v>
      </c>
      <c r="V149" s="102"/>
      <c r="W149" s="102"/>
      <c r="X149" s="26"/>
      <c r="Y149" s="102">
        <v>11000</v>
      </c>
      <c r="Z149" s="102"/>
      <c r="AA149" s="26"/>
      <c r="AB149" s="20" t="s">
        <v>115</v>
      </c>
    </row>
    <row r="150" spans="1:28" ht="21.75" customHeight="1" x14ac:dyDescent="0.2">
      <c r="A150" s="20" t="s">
        <v>25</v>
      </c>
      <c r="B150" s="26"/>
      <c r="C150" s="20" t="s">
        <v>77</v>
      </c>
      <c r="D150" s="26"/>
      <c r="E150" s="20" t="s">
        <v>229</v>
      </c>
      <c r="F150" s="26"/>
      <c r="G150" s="26"/>
      <c r="H150" s="21">
        <v>38000</v>
      </c>
      <c r="I150" s="26"/>
      <c r="J150" s="102">
        <v>12000</v>
      </c>
      <c r="K150" s="102"/>
      <c r="L150" s="102"/>
      <c r="M150" s="26"/>
      <c r="N150" s="96" t="s">
        <v>115</v>
      </c>
      <c r="O150" s="96"/>
      <c r="P150" s="26"/>
      <c r="Q150" s="20" t="s">
        <v>77</v>
      </c>
      <c r="R150" s="96" t="s">
        <v>229</v>
      </c>
      <c r="S150" s="96"/>
      <c r="T150" s="26"/>
      <c r="U150" s="102">
        <v>38000</v>
      </c>
      <c r="V150" s="102"/>
      <c r="W150" s="102"/>
      <c r="X150" s="26"/>
      <c r="Y150" s="102">
        <v>12000</v>
      </c>
      <c r="Z150" s="102"/>
      <c r="AA150" s="26"/>
      <c r="AB150" s="20" t="s">
        <v>115</v>
      </c>
    </row>
    <row r="151" spans="1:28" ht="21.75" customHeight="1" x14ac:dyDescent="0.2">
      <c r="A151" s="20" t="s">
        <v>26</v>
      </c>
      <c r="B151" s="26"/>
      <c r="C151" s="20" t="s">
        <v>77</v>
      </c>
      <c r="D151" s="26"/>
      <c r="E151" s="20" t="s">
        <v>229</v>
      </c>
      <c r="F151" s="26"/>
      <c r="G151" s="26"/>
      <c r="H151" s="21">
        <v>4000</v>
      </c>
      <c r="I151" s="26"/>
      <c r="J151" s="102">
        <v>4000</v>
      </c>
      <c r="K151" s="102"/>
      <c r="L151" s="102"/>
      <c r="M151" s="26"/>
      <c r="N151" s="96" t="s">
        <v>135</v>
      </c>
      <c r="O151" s="96"/>
      <c r="P151" s="26"/>
      <c r="Q151" s="20" t="s">
        <v>77</v>
      </c>
      <c r="R151" s="96" t="s">
        <v>229</v>
      </c>
      <c r="S151" s="96"/>
      <c r="T151" s="26"/>
      <c r="U151" s="102">
        <v>4000</v>
      </c>
      <c r="V151" s="102"/>
      <c r="W151" s="102"/>
      <c r="X151" s="26"/>
      <c r="Y151" s="102">
        <v>4000</v>
      </c>
      <c r="Z151" s="102"/>
      <c r="AA151" s="26"/>
      <c r="AB151" s="20" t="s">
        <v>135</v>
      </c>
    </row>
    <row r="152" spans="1:28" ht="21.75" customHeight="1" x14ac:dyDescent="0.2">
      <c r="A152" s="20" t="s">
        <v>27</v>
      </c>
      <c r="B152" s="26"/>
      <c r="C152" s="20" t="s">
        <v>77</v>
      </c>
      <c r="D152" s="26"/>
      <c r="E152" s="20" t="s">
        <v>229</v>
      </c>
      <c r="F152" s="26"/>
      <c r="G152" s="26"/>
      <c r="H152" s="21">
        <v>5052000</v>
      </c>
      <c r="I152" s="26"/>
      <c r="J152" s="102">
        <v>3400</v>
      </c>
      <c r="K152" s="102"/>
      <c r="L152" s="102"/>
      <c r="M152" s="26"/>
      <c r="N152" s="96" t="s">
        <v>121</v>
      </c>
      <c r="O152" s="96"/>
      <c r="P152" s="26"/>
      <c r="Q152" s="20" t="s">
        <v>77</v>
      </c>
      <c r="R152" s="96" t="s">
        <v>79</v>
      </c>
      <c r="S152" s="96"/>
      <c r="T152" s="26"/>
      <c r="U152" s="102">
        <v>0</v>
      </c>
      <c r="V152" s="102"/>
      <c r="W152" s="102"/>
      <c r="X152" s="26"/>
      <c r="Y152" s="102">
        <v>0</v>
      </c>
      <c r="Z152" s="102"/>
      <c r="AA152" s="26"/>
      <c r="AB152" s="20" t="s">
        <v>79</v>
      </c>
    </row>
    <row r="153" spans="1:28" ht="21.75" customHeight="1" x14ac:dyDescent="0.2">
      <c r="A153" s="20" t="s">
        <v>28</v>
      </c>
      <c r="B153" s="26"/>
      <c r="C153" s="20" t="s">
        <v>77</v>
      </c>
      <c r="D153" s="26"/>
      <c r="E153" s="20" t="s">
        <v>229</v>
      </c>
      <c r="F153" s="26"/>
      <c r="G153" s="26"/>
      <c r="H153" s="21">
        <v>3000000</v>
      </c>
      <c r="I153" s="26"/>
      <c r="J153" s="102">
        <v>4000</v>
      </c>
      <c r="K153" s="102"/>
      <c r="L153" s="102"/>
      <c r="M153" s="26"/>
      <c r="N153" s="96" t="s">
        <v>121</v>
      </c>
      <c r="O153" s="96"/>
      <c r="P153" s="26"/>
      <c r="Q153" s="20" t="s">
        <v>77</v>
      </c>
      <c r="R153" s="96" t="s">
        <v>79</v>
      </c>
      <c r="S153" s="96"/>
      <c r="T153" s="26"/>
      <c r="U153" s="102">
        <v>0</v>
      </c>
      <c r="V153" s="102"/>
      <c r="W153" s="102"/>
      <c r="X153" s="26"/>
      <c r="Y153" s="102">
        <v>0</v>
      </c>
      <c r="Z153" s="102"/>
      <c r="AA153" s="26"/>
      <c r="AB153" s="20" t="s">
        <v>79</v>
      </c>
    </row>
    <row r="154" spans="1:28" ht="21.75" customHeight="1" x14ac:dyDescent="0.2">
      <c r="A154" s="20" t="s">
        <v>29</v>
      </c>
      <c r="B154" s="26"/>
      <c r="C154" s="20" t="s">
        <v>114</v>
      </c>
      <c r="D154" s="26"/>
      <c r="E154" s="20" t="s">
        <v>229</v>
      </c>
      <c r="F154" s="26"/>
      <c r="G154" s="26"/>
      <c r="H154" s="21">
        <v>3000000</v>
      </c>
      <c r="I154" s="26"/>
      <c r="J154" s="102">
        <v>12000</v>
      </c>
      <c r="K154" s="102"/>
      <c r="L154" s="102"/>
      <c r="M154" s="26"/>
      <c r="N154" s="96" t="s">
        <v>115</v>
      </c>
      <c r="O154" s="96"/>
      <c r="P154" s="26"/>
      <c r="Q154" s="20" t="s">
        <v>114</v>
      </c>
      <c r="R154" s="96" t="s">
        <v>229</v>
      </c>
      <c r="S154" s="96"/>
      <c r="T154" s="26"/>
      <c r="U154" s="102">
        <v>3035000</v>
      </c>
      <c r="V154" s="102"/>
      <c r="W154" s="102"/>
      <c r="X154" s="26"/>
      <c r="Y154" s="102">
        <v>12000</v>
      </c>
      <c r="Z154" s="102"/>
      <c r="AA154" s="26"/>
      <c r="AB154" s="20" t="s">
        <v>115</v>
      </c>
    </row>
    <row r="155" spans="1:28" ht="21.75" customHeight="1" thickBot="1" x14ac:dyDescent="0.25">
      <c r="H155" s="33">
        <f>SUM(H15:H154)</f>
        <v>1947688901</v>
      </c>
      <c r="U155" s="105">
        <f>SUM(U15:W154)</f>
        <v>1100265000</v>
      </c>
      <c r="V155" s="105"/>
      <c r="W155" s="105"/>
    </row>
    <row r="156" spans="1:28" ht="21.75" customHeight="1" thickTop="1" x14ac:dyDescent="0.2"/>
    <row r="157" spans="1:28" ht="21.75" customHeight="1" x14ac:dyDescent="0.2"/>
    <row r="158" spans="1:28" ht="21.75" customHeight="1" x14ac:dyDescent="0.2"/>
    <row r="159" spans="1:28" ht="21.75" customHeight="1" x14ac:dyDescent="0.2"/>
    <row r="160" spans="1:28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</sheetData>
  <mergeCells count="732">
    <mergeCell ref="A1:AC1"/>
    <mergeCell ref="A2:AC2"/>
    <mergeCell ref="A3:AC3"/>
    <mergeCell ref="A5:AC5"/>
    <mergeCell ref="A9:F9"/>
    <mergeCell ref="W9:Y9"/>
    <mergeCell ref="H6:J6"/>
    <mergeCell ref="L8:R8"/>
    <mergeCell ref="L9:R9"/>
    <mergeCell ref="H8:J8"/>
    <mergeCell ref="G9:J9"/>
    <mergeCell ref="A10:F10"/>
    <mergeCell ref="W10:Y10"/>
    <mergeCell ref="A11:F11"/>
    <mergeCell ref="W11:Y11"/>
    <mergeCell ref="A12:AC12"/>
    <mergeCell ref="L10:R10"/>
    <mergeCell ref="L11:R11"/>
    <mergeCell ref="G10:J10"/>
    <mergeCell ref="G11:J11"/>
    <mergeCell ref="C13:O13"/>
    <mergeCell ref="Q13:AB13"/>
    <mergeCell ref="J14:L14"/>
    <mergeCell ref="N14:O14"/>
    <mergeCell ref="R14:S14"/>
    <mergeCell ref="U14:W14"/>
    <mergeCell ref="Y14:Z14"/>
    <mergeCell ref="J15:L15"/>
    <mergeCell ref="N15:O15"/>
    <mergeCell ref="R15:S15"/>
    <mergeCell ref="U15:W15"/>
    <mergeCell ref="Y15:Z15"/>
    <mergeCell ref="J16:L16"/>
    <mergeCell ref="N16:O16"/>
    <mergeCell ref="R16:S16"/>
    <mergeCell ref="U16:W16"/>
    <mergeCell ref="Y16:Z16"/>
    <mergeCell ref="J17:L17"/>
    <mergeCell ref="N17:O17"/>
    <mergeCell ref="R17:S17"/>
    <mergeCell ref="U17:W17"/>
    <mergeCell ref="Y17:Z17"/>
    <mergeCell ref="J18:L18"/>
    <mergeCell ref="N18:O18"/>
    <mergeCell ref="R18:S18"/>
    <mergeCell ref="U18:W18"/>
    <mergeCell ref="Y18:Z18"/>
    <mergeCell ref="J19:L19"/>
    <mergeCell ref="N19:O19"/>
    <mergeCell ref="R19:S19"/>
    <mergeCell ref="U19:W19"/>
    <mergeCell ref="Y19:Z19"/>
    <mergeCell ref="J20:L20"/>
    <mergeCell ref="N20:O20"/>
    <mergeCell ref="R20:S20"/>
    <mergeCell ref="U20:W20"/>
    <mergeCell ref="Y20:Z20"/>
    <mergeCell ref="J21:L21"/>
    <mergeCell ref="N21:O21"/>
    <mergeCell ref="R21:S21"/>
    <mergeCell ref="U21:W21"/>
    <mergeCell ref="Y21:Z21"/>
    <mergeCell ref="J22:L22"/>
    <mergeCell ref="N22:O22"/>
    <mergeCell ref="R22:S22"/>
    <mergeCell ref="U22:W22"/>
    <mergeCell ref="Y22:Z22"/>
    <mergeCell ref="J23:L23"/>
    <mergeCell ref="N23:O23"/>
    <mergeCell ref="R23:S23"/>
    <mergeCell ref="U23:W23"/>
    <mergeCell ref="Y23:Z23"/>
    <mergeCell ref="J24:L24"/>
    <mergeCell ref="N24:O24"/>
    <mergeCell ref="R24:S24"/>
    <mergeCell ref="U24:W24"/>
    <mergeCell ref="Y24:Z24"/>
    <mergeCell ref="J25:L25"/>
    <mergeCell ref="N25:O25"/>
    <mergeCell ref="R25:S25"/>
    <mergeCell ref="U25:W25"/>
    <mergeCell ref="Y25:Z25"/>
    <mergeCell ref="J26:L26"/>
    <mergeCell ref="N26:O26"/>
    <mergeCell ref="R26:S26"/>
    <mergeCell ref="U26:W26"/>
    <mergeCell ref="Y26:Z26"/>
    <mergeCell ref="J27:L27"/>
    <mergeCell ref="N27:O27"/>
    <mergeCell ref="R27:S27"/>
    <mergeCell ref="U27:W27"/>
    <mergeCell ref="Y27:Z27"/>
    <mergeCell ref="J28:L28"/>
    <mergeCell ref="N28:O28"/>
    <mergeCell ref="R28:S28"/>
    <mergeCell ref="U28:W28"/>
    <mergeCell ref="Y28:Z28"/>
    <mergeCell ref="J29:L29"/>
    <mergeCell ref="N29:O29"/>
    <mergeCell ref="R29:S29"/>
    <mergeCell ref="U29:W29"/>
    <mergeCell ref="Y29:Z29"/>
    <mergeCell ref="J30:L30"/>
    <mergeCell ref="N30:O30"/>
    <mergeCell ref="R30:S30"/>
    <mergeCell ref="U30:W30"/>
    <mergeCell ref="Y30:Z30"/>
    <mergeCell ref="J31:L31"/>
    <mergeCell ref="N31:O31"/>
    <mergeCell ref="R31:S31"/>
    <mergeCell ref="U31:W31"/>
    <mergeCell ref="Y31:Z31"/>
    <mergeCell ref="J32:L32"/>
    <mergeCell ref="N32:O32"/>
    <mergeCell ref="R32:S32"/>
    <mergeCell ref="U32:W32"/>
    <mergeCell ref="Y32:Z32"/>
    <mergeCell ref="J33:L33"/>
    <mergeCell ref="N33:O33"/>
    <mergeCell ref="R33:S33"/>
    <mergeCell ref="U33:W33"/>
    <mergeCell ref="Y33:Z33"/>
    <mergeCell ref="J34:L34"/>
    <mergeCell ref="N34:O34"/>
    <mergeCell ref="R34:S34"/>
    <mergeCell ref="U34:W34"/>
    <mergeCell ref="Y34:Z34"/>
    <mergeCell ref="J35:L35"/>
    <mergeCell ref="N35:O35"/>
    <mergeCell ref="R35:S35"/>
    <mergeCell ref="U35:W35"/>
    <mergeCell ref="Y35:Z35"/>
    <mergeCell ref="J36:L36"/>
    <mergeCell ref="N36:O36"/>
    <mergeCell ref="R36:S36"/>
    <mergeCell ref="U36:W36"/>
    <mergeCell ref="Y36:Z36"/>
    <mergeCell ref="J37:L37"/>
    <mergeCell ref="N37:O37"/>
    <mergeCell ref="R37:S37"/>
    <mergeCell ref="U37:W37"/>
    <mergeCell ref="Y37:Z37"/>
    <mergeCell ref="J38:L38"/>
    <mergeCell ref="N38:O38"/>
    <mergeCell ref="R38:S38"/>
    <mergeCell ref="U38:W38"/>
    <mergeCell ref="Y38:Z38"/>
    <mergeCell ref="J39:L39"/>
    <mergeCell ref="N39:O39"/>
    <mergeCell ref="R39:S39"/>
    <mergeCell ref="U39:W39"/>
    <mergeCell ref="Y39:Z39"/>
    <mergeCell ref="J40:L40"/>
    <mergeCell ref="N40:O40"/>
    <mergeCell ref="R40:S40"/>
    <mergeCell ref="U40:W40"/>
    <mergeCell ref="Y40:Z40"/>
    <mergeCell ref="J41:L41"/>
    <mergeCell ref="N41:O41"/>
    <mergeCell ref="R41:S41"/>
    <mergeCell ref="U41:W41"/>
    <mergeCell ref="Y41:Z41"/>
    <mergeCell ref="J42:L42"/>
    <mergeCell ref="N42:O42"/>
    <mergeCell ref="R42:S42"/>
    <mergeCell ref="U42:W42"/>
    <mergeCell ref="Y42:Z42"/>
    <mergeCell ref="J43:L43"/>
    <mergeCell ref="N43:O43"/>
    <mergeCell ref="R43:S43"/>
    <mergeCell ref="U43:W43"/>
    <mergeCell ref="Y43:Z43"/>
    <mergeCell ref="J44:L44"/>
    <mergeCell ref="N44:O44"/>
    <mergeCell ref="R44:S44"/>
    <mergeCell ref="U44:W44"/>
    <mergeCell ref="Y44:Z44"/>
    <mergeCell ref="J45:L45"/>
    <mergeCell ref="N45:O45"/>
    <mergeCell ref="R45:S45"/>
    <mergeCell ref="U45:W45"/>
    <mergeCell ref="Y45:Z45"/>
    <mergeCell ref="J46:L46"/>
    <mergeCell ref="N46:O46"/>
    <mergeCell ref="R46:S46"/>
    <mergeCell ref="U46:W46"/>
    <mergeCell ref="Y46:Z46"/>
    <mergeCell ref="J47:L47"/>
    <mergeCell ref="N47:O47"/>
    <mergeCell ref="R47:S47"/>
    <mergeCell ref="U47:W47"/>
    <mergeCell ref="Y47:Z47"/>
    <mergeCell ref="J48:L48"/>
    <mergeCell ref="N48:O48"/>
    <mergeCell ref="R48:S48"/>
    <mergeCell ref="U48:W48"/>
    <mergeCell ref="Y48:Z48"/>
    <mergeCell ref="J49:L49"/>
    <mergeCell ref="N49:O49"/>
    <mergeCell ref="R49:S49"/>
    <mergeCell ref="U49:W49"/>
    <mergeCell ref="Y49:Z49"/>
    <mergeCell ref="J50:L50"/>
    <mergeCell ref="N50:O50"/>
    <mergeCell ref="R50:S50"/>
    <mergeCell ref="U50:W50"/>
    <mergeCell ref="Y50:Z50"/>
    <mergeCell ref="J51:L51"/>
    <mergeCell ref="N51:O51"/>
    <mergeCell ref="R51:S51"/>
    <mergeCell ref="U51:W51"/>
    <mergeCell ref="Y51:Z51"/>
    <mergeCell ref="J52:L52"/>
    <mergeCell ref="N52:O52"/>
    <mergeCell ref="R52:S52"/>
    <mergeCell ref="U52:W52"/>
    <mergeCell ref="Y52:Z52"/>
    <mergeCell ref="J53:L53"/>
    <mergeCell ref="N53:O53"/>
    <mergeCell ref="R53:S53"/>
    <mergeCell ref="U53:W53"/>
    <mergeCell ref="Y53:Z53"/>
    <mergeCell ref="J54:L54"/>
    <mergeCell ref="N54:O54"/>
    <mergeCell ref="R54:S54"/>
    <mergeCell ref="U54:W54"/>
    <mergeCell ref="Y54:Z54"/>
    <mergeCell ref="J55:L55"/>
    <mergeCell ref="N55:O55"/>
    <mergeCell ref="R55:S55"/>
    <mergeCell ref="U55:W55"/>
    <mergeCell ref="Y55:Z55"/>
    <mergeCell ref="J56:L56"/>
    <mergeCell ref="N56:O56"/>
    <mergeCell ref="R56:S56"/>
    <mergeCell ref="U56:W56"/>
    <mergeCell ref="Y56:Z56"/>
    <mergeCell ref="J57:L57"/>
    <mergeCell ref="N57:O57"/>
    <mergeCell ref="R57:S57"/>
    <mergeCell ref="U57:W57"/>
    <mergeCell ref="Y57:Z57"/>
    <mergeCell ref="J58:L58"/>
    <mergeCell ref="N58:O58"/>
    <mergeCell ref="R58:S58"/>
    <mergeCell ref="U58:W58"/>
    <mergeCell ref="Y58:Z58"/>
    <mergeCell ref="J59:L59"/>
    <mergeCell ref="N59:O59"/>
    <mergeCell ref="R59:S59"/>
    <mergeCell ref="U59:W59"/>
    <mergeCell ref="Y59:Z59"/>
    <mergeCell ref="J60:L60"/>
    <mergeCell ref="N60:O60"/>
    <mergeCell ref="R60:S60"/>
    <mergeCell ref="U60:W60"/>
    <mergeCell ref="Y60:Z60"/>
    <mergeCell ref="J61:L61"/>
    <mergeCell ref="N61:O61"/>
    <mergeCell ref="R61:S61"/>
    <mergeCell ref="U61:W61"/>
    <mergeCell ref="Y61:Z61"/>
    <mergeCell ref="J62:L62"/>
    <mergeCell ref="N62:O62"/>
    <mergeCell ref="R62:S62"/>
    <mergeCell ref="U62:W62"/>
    <mergeCell ref="Y62:Z62"/>
    <mergeCell ref="J63:L63"/>
    <mergeCell ref="N63:O63"/>
    <mergeCell ref="R63:S63"/>
    <mergeCell ref="U63:W63"/>
    <mergeCell ref="Y63:Z63"/>
    <mergeCell ref="J64:L64"/>
    <mergeCell ref="N64:O64"/>
    <mergeCell ref="R64:S64"/>
    <mergeCell ref="U64:W64"/>
    <mergeCell ref="Y64:Z64"/>
    <mergeCell ref="J65:L65"/>
    <mergeCell ref="N65:O65"/>
    <mergeCell ref="R65:S65"/>
    <mergeCell ref="U65:W65"/>
    <mergeCell ref="Y65:Z65"/>
    <mergeCell ref="J66:L66"/>
    <mergeCell ref="N66:O66"/>
    <mergeCell ref="R66:S66"/>
    <mergeCell ref="U66:W66"/>
    <mergeCell ref="Y66:Z66"/>
    <mergeCell ref="J67:L67"/>
    <mergeCell ref="N67:O67"/>
    <mergeCell ref="R67:S67"/>
    <mergeCell ref="U67:W67"/>
    <mergeCell ref="Y67:Z67"/>
    <mergeCell ref="J68:L68"/>
    <mergeCell ref="N68:O68"/>
    <mergeCell ref="R68:S68"/>
    <mergeCell ref="U68:W68"/>
    <mergeCell ref="Y68:Z68"/>
    <mergeCell ref="J69:L69"/>
    <mergeCell ref="N69:O69"/>
    <mergeCell ref="R69:S69"/>
    <mergeCell ref="U69:W69"/>
    <mergeCell ref="Y69:Z69"/>
    <mergeCell ref="J70:L70"/>
    <mergeCell ref="N70:O70"/>
    <mergeCell ref="R70:S70"/>
    <mergeCell ref="U70:W70"/>
    <mergeCell ref="Y70:Z70"/>
    <mergeCell ref="J71:L71"/>
    <mergeCell ref="N71:O71"/>
    <mergeCell ref="R71:S71"/>
    <mergeCell ref="U71:W71"/>
    <mergeCell ref="Y71:Z71"/>
    <mergeCell ref="J72:L72"/>
    <mergeCell ref="N72:O72"/>
    <mergeCell ref="R72:S72"/>
    <mergeCell ref="U72:W72"/>
    <mergeCell ref="Y72:Z72"/>
    <mergeCell ref="J73:L73"/>
    <mergeCell ref="N73:O73"/>
    <mergeCell ref="R73:S73"/>
    <mergeCell ref="U73:W73"/>
    <mergeCell ref="Y73:Z73"/>
    <mergeCell ref="J74:L74"/>
    <mergeCell ref="N74:O74"/>
    <mergeCell ref="R74:S74"/>
    <mergeCell ref="U74:W74"/>
    <mergeCell ref="Y74:Z74"/>
    <mergeCell ref="J75:L75"/>
    <mergeCell ref="N75:O75"/>
    <mergeCell ref="R75:S75"/>
    <mergeCell ref="U75:W75"/>
    <mergeCell ref="Y75:Z75"/>
    <mergeCell ref="J76:L76"/>
    <mergeCell ref="N76:O76"/>
    <mergeCell ref="R76:S76"/>
    <mergeCell ref="U76:W76"/>
    <mergeCell ref="Y76:Z76"/>
    <mergeCell ref="J77:L77"/>
    <mergeCell ref="N77:O77"/>
    <mergeCell ref="R77:S77"/>
    <mergeCell ref="U77:W77"/>
    <mergeCell ref="Y77:Z77"/>
    <mergeCell ref="J78:L78"/>
    <mergeCell ref="N78:O78"/>
    <mergeCell ref="R78:S78"/>
    <mergeCell ref="U78:W78"/>
    <mergeCell ref="Y78:Z78"/>
    <mergeCell ref="J79:L79"/>
    <mergeCell ref="N79:O79"/>
    <mergeCell ref="R79:S79"/>
    <mergeCell ref="U79:W79"/>
    <mergeCell ref="Y79:Z79"/>
    <mergeCell ref="J80:L80"/>
    <mergeCell ref="N80:O80"/>
    <mergeCell ref="R80:S80"/>
    <mergeCell ref="U80:W80"/>
    <mergeCell ref="Y80:Z80"/>
    <mergeCell ref="J81:L81"/>
    <mergeCell ref="N81:O81"/>
    <mergeCell ref="R81:S81"/>
    <mergeCell ref="U81:W81"/>
    <mergeCell ref="Y81:Z81"/>
    <mergeCell ref="J82:L82"/>
    <mergeCell ref="N82:O82"/>
    <mergeCell ref="R82:S82"/>
    <mergeCell ref="U82:W82"/>
    <mergeCell ref="Y82:Z82"/>
    <mergeCell ref="J83:L83"/>
    <mergeCell ref="N83:O83"/>
    <mergeCell ref="R83:S83"/>
    <mergeCell ref="U83:W83"/>
    <mergeCell ref="Y83:Z83"/>
    <mergeCell ref="J84:L84"/>
    <mergeCell ref="N84:O84"/>
    <mergeCell ref="R84:S84"/>
    <mergeCell ref="U84:W84"/>
    <mergeCell ref="Y84:Z84"/>
    <mergeCell ref="J85:L85"/>
    <mergeCell ref="N85:O85"/>
    <mergeCell ref="R85:S85"/>
    <mergeCell ref="U85:W85"/>
    <mergeCell ref="Y85:Z85"/>
    <mergeCell ref="J86:L86"/>
    <mergeCell ref="N86:O86"/>
    <mergeCell ref="R86:S86"/>
    <mergeCell ref="U86:W86"/>
    <mergeCell ref="Y86:Z86"/>
    <mergeCell ref="J87:L87"/>
    <mergeCell ref="N87:O87"/>
    <mergeCell ref="R87:S87"/>
    <mergeCell ref="U87:W87"/>
    <mergeCell ref="Y87:Z87"/>
    <mergeCell ref="J88:L88"/>
    <mergeCell ref="N88:O88"/>
    <mergeCell ref="R88:S88"/>
    <mergeCell ref="U88:W88"/>
    <mergeCell ref="Y88:Z88"/>
    <mergeCell ref="J89:L89"/>
    <mergeCell ref="N89:O89"/>
    <mergeCell ref="R89:S89"/>
    <mergeCell ref="U89:W89"/>
    <mergeCell ref="Y89:Z89"/>
    <mergeCell ref="J90:L90"/>
    <mergeCell ref="N90:O90"/>
    <mergeCell ref="R90:S90"/>
    <mergeCell ref="U90:W90"/>
    <mergeCell ref="Y90:Z90"/>
    <mergeCell ref="J91:L91"/>
    <mergeCell ref="N91:O91"/>
    <mergeCell ref="R91:S91"/>
    <mergeCell ref="U91:W91"/>
    <mergeCell ref="Y91:Z91"/>
    <mergeCell ref="J92:L92"/>
    <mergeCell ref="N92:O92"/>
    <mergeCell ref="R92:S92"/>
    <mergeCell ref="U92:W92"/>
    <mergeCell ref="Y92:Z92"/>
    <mergeCell ref="J93:L93"/>
    <mergeCell ref="N93:O93"/>
    <mergeCell ref="R93:S93"/>
    <mergeCell ref="U93:W93"/>
    <mergeCell ref="Y93:Z93"/>
    <mergeCell ref="J94:L94"/>
    <mergeCell ref="N94:O94"/>
    <mergeCell ref="R94:S94"/>
    <mergeCell ref="U94:W94"/>
    <mergeCell ref="Y94:Z94"/>
    <mergeCell ref="J95:L95"/>
    <mergeCell ref="N95:O95"/>
    <mergeCell ref="R95:S95"/>
    <mergeCell ref="U95:W95"/>
    <mergeCell ref="Y95:Z95"/>
    <mergeCell ref="J96:L96"/>
    <mergeCell ref="N96:O96"/>
    <mergeCell ref="R96:S96"/>
    <mergeCell ref="U96:W96"/>
    <mergeCell ref="Y96:Z96"/>
    <mergeCell ref="J97:L97"/>
    <mergeCell ref="N97:O97"/>
    <mergeCell ref="R97:S97"/>
    <mergeCell ref="U97:W97"/>
    <mergeCell ref="Y97:Z97"/>
    <mergeCell ref="J98:L98"/>
    <mergeCell ref="N98:O98"/>
    <mergeCell ref="R98:S98"/>
    <mergeCell ref="U98:W98"/>
    <mergeCell ref="Y98:Z98"/>
    <mergeCell ref="J99:L99"/>
    <mergeCell ref="N99:O99"/>
    <mergeCell ref="R99:S99"/>
    <mergeCell ref="U99:W99"/>
    <mergeCell ref="Y99:Z99"/>
    <mergeCell ref="J100:L100"/>
    <mergeCell ref="N100:O100"/>
    <mergeCell ref="R100:S100"/>
    <mergeCell ref="U100:W100"/>
    <mergeCell ref="Y100:Z100"/>
    <mergeCell ref="J101:L101"/>
    <mergeCell ref="N101:O101"/>
    <mergeCell ref="R101:S101"/>
    <mergeCell ref="U101:W101"/>
    <mergeCell ref="Y101:Z101"/>
    <mergeCell ref="J102:L102"/>
    <mergeCell ref="N102:O102"/>
    <mergeCell ref="R102:S102"/>
    <mergeCell ref="U102:W102"/>
    <mergeCell ref="Y102:Z102"/>
    <mergeCell ref="J103:L103"/>
    <mergeCell ref="N103:O103"/>
    <mergeCell ref="R103:S103"/>
    <mergeCell ref="U103:W103"/>
    <mergeCell ref="Y103:Z103"/>
    <mergeCell ref="J104:L104"/>
    <mergeCell ref="N104:O104"/>
    <mergeCell ref="R104:S104"/>
    <mergeCell ref="U104:W104"/>
    <mergeCell ref="Y104:Z104"/>
    <mergeCell ref="J105:L105"/>
    <mergeCell ref="N105:O105"/>
    <mergeCell ref="R105:S105"/>
    <mergeCell ref="U105:W105"/>
    <mergeCell ref="Y105:Z105"/>
    <mergeCell ref="J106:L106"/>
    <mergeCell ref="N106:O106"/>
    <mergeCell ref="R106:S106"/>
    <mergeCell ref="U106:W106"/>
    <mergeCell ref="Y106:Z106"/>
    <mergeCell ref="J107:L107"/>
    <mergeCell ref="N107:O107"/>
    <mergeCell ref="R107:S107"/>
    <mergeCell ref="U107:W107"/>
    <mergeCell ref="Y107:Z107"/>
    <mergeCell ref="J108:L108"/>
    <mergeCell ref="N108:O108"/>
    <mergeCell ref="R108:S108"/>
    <mergeCell ref="U108:W108"/>
    <mergeCell ref="Y108:Z108"/>
    <mergeCell ref="J109:L109"/>
    <mergeCell ref="N109:O109"/>
    <mergeCell ref="R109:S109"/>
    <mergeCell ref="U109:W109"/>
    <mergeCell ref="Y109:Z109"/>
    <mergeCell ref="J110:L110"/>
    <mergeCell ref="N110:O110"/>
    <mergeCell ref="R110:S110"/>
    <mergeCell ref="U110:W110"/>
    <mergeCell ref="Y110:Z110"/>
    <mergeCell ref="J111:L111"/>
    <mergeCell ref="N111:O111"/>
    <mergeCell ref="R111:S111"/>
    <mergeCell ref="U111:W111"/>
    <mergeCell ref="Y111:Z111"/>
    <mergeCell ref="J112:L112"/>
    <mergeCell ref="N112:O112"/>
    <mergeCell ref="R112:S112"/>
    <mergeCell ref="U112:W112"/>
    <mergeCell ref="Y112:Z112"/>
    <mergeCell ref="J113:L113"/>
    <mergeCell ref="N113:O113"/>
    <mergeCell ref="R113:S113"/>
    <mergeCell ref="U113:W113"/>
    <mergeCell ref="Y113:Z113"/>
    <mergeCell ref="J114:L114"/>
    <mergeCell ref="N114:O114"/>
    <mergeCell ref="R114:S114"/>
    <mergeCell ref="U114:W114"/>
    <mergeCell ref="Y114:Z114"/>
    <mergeCell ref="J115:L115"/>
    <mergeCell ref="N115:O115"/>
    <mergeCell ref="R115:S115"/>
    <mergeCell ref="U115:W115"/>
    <mergeCell ref="Y115:Z115"/>
    <mergeCell ref="J116:L116"/>
    <mergeCell ref="N116:O116"/>
    <mergeCell ref="R116:S116"/>
    <mergeCell ref="U116:W116"/>
    <mergeCell ref="Y116:Z116"/>
    <mergeCell ref="J117:L117"/>
    <mergeCell ref="N117:O117"/>
    <mergeCell ref="R117:S117"/>
    <mergeCell ref="U117:W117"/>
    <mergeCell ref="Y117:Z117"/>
    <mergeCell ref="J118:L118"/>
    <mergeCell ref="N118:O118"/>
    <mergeCell ref="R118:S118"/>
    <mergeCell ref="U118:W118"/>
    <mergeCell ref="Y118:Z118"/>
    <mergeCell ref="J119:L119"/>
    <mergeCell ref="N119:O119"/>
    <mergeCell ref="R119:S119"/>
    <mergeCell ref="U119:W119"/>
    <mergeCell ref="Y119:Z119"/>
    <mergeCell ref="J120:L120"/>
    <mergeCell ref="N120:O120"/>
    <mergeCell ref="R120:S120"/>
    <mergeCell ref="U120:W120"/>
    <mergeCell ref="Y120:Z120"/>
    <mergeCell ref="J121:L121"/>
    <mergeCell ref="N121:O121"/>
    <mergeCell ref="R121:S121"/>
    <mergeCell ref="U121:W121"/>
    <mergeCell ref="Y121:Z121"/>
    <mergeCell ref="J122:L122"/>
    <mergeCell ref="N122:O122"/>
    <mergeCell ref="R122:S122"/>
    <mergeCell ref="U122:W122"/>
    <mergeCell ref="Y122:Z122"/>
    <mergeCell ref="J123:L123"/>
    <mergeCell ref="N123:O123"/>
    <mergeCell ref="R123:S123"/>
    <mergeCell ref="U123:W123"/>
    <mergeCell ref="Y123:Z123"/>
    <mergeCell ref="J124:L124"/>
    <mergeCell ref="N124:O124"/>
    <mergeCell ref="R124:S124"/>
    <mergeCell ref="U124:W124"/>
    <mergeCell ref="Y124:Z124"/>
    <mergeCell ref="J125:L125"/>
    <mergeCell ref="N125:O125"/>
    <mergeCell ref="R125:S125"/>
    <mergeCell ref="U125:W125"/>
    <mergeCell ref="Y125:Z125"/>
    <mergeCell ref="J126:L126"/>
    <mergeCell ref="N126:O126"/>
    <mergeCell ref="R126:S126"/>
    <mergeCell ref="U126:W126"/>
    <mergeCell ref="Y126:Z126"/>
    <mergeCell ref="J127:L127"/>
    <mergeCell ref="N127:O127"/>
    <mergeCell ref="R127:S127"/>
    <mergeCell ref="U127:W127"/>
    <mergeCell ref="Y127:Z127"/>
    <mergeCell ref="J128:L128"/>
    <mergeCell ref="N128:O128"/>
    <mergeCell ref="R128:S128"/>
    <mergeCell ref="U128:W128"/>
    <mergeCell ref="Y128:Z128"/>
    <mergeCell ref="J129:L129"/>
    <mergeCell ref="N129:O129"/>
    <mergeCell ref="R129:S129"/>
    <mergeCell ref="U129:W129"/>
    <mergeCell ref="Y129:Z129"/>
    <mergeCell ref="J130:L130"/>
    <mergeCell ref="N130:O130"/>
    <mergeCell ref="R130:S130"/>
    <mergeCell ref="U130:W130"/>
    <mergeCell ref="Y130:Z130"/>
    <mergeCell ref="J131:L131"/>
    <mergeCell ref="N131:O131"/>
    <mergeCell ref="R131:S131"/>
    <mergeCell ref="U131:W131"/>
    <mergeCell ref="Y131:Z131"/>
    <mergeCell ref="J132:L132"/>
    <mergeCell ref="N132:O132"/>
    <mergeCell ref="R132:S132"/>
    <mergeCell ref="U132:W132"/>
    <mergeCell ref="Y132:Z132"/>
    <mergeCell ref="J133:L133"/>
    <mergeCell ref="N133:O133"/>
    <mergeCell ref="R133:S133"/>
    <mergeCell ref="U133:W133"/>
    <mergeCell ref="Y133:Z133"/>
    <mergeCell ref="J134:L134"/>
    <mergeCell ref="N134:O134"/>
    <mergeCell ref="R134:S134"/>
    <mergeCell ref="U134:W134"/>
    <mergeCell ref="Y134:Z134"/>
    <mergeCell ref="J135:L135"/>
    <mergeCell ref="N135:O135"/>
    <mergeCell ref="R135:S135"/>
    <mergeCell ref="U135:W135"/>
    <mergeCell ref="Y135:Z135"/>
    <mergeCell ref="J136:L136"/>
    <mergeCell ref="N136:O136"/>
    <mergeCell ref="R136:S136"/>
    <mergeCell ref="U136:W136"/>
    <mergeCell ref="Y136:Z136"/>
    <mergeCell ref="J137:L137"/>
    <mergeCell ref="N137:O137"/>
    <mergeCell ref="R137:S137"/>
    <mergeCell ref="U137:W137"/>
    <mergeCell ref="Y137:Z137"/>
    <mergeCell ref="J138:L138"/>
    <mergeCell ref="N138:O138"/>
    <mergeCell ref="R138:S138"/>
    <mergeCell ref="U138:W138"/>
    <mergeCell ref="Y138:Z138"/>
    <mergeCell ref="J139:L139"/>
    <mergeCell ref="N139:O139"/>
    <mergeCell ref="R139:S139"/>
    <mergeCell ref="U139:W139"/>
    <mergeCell ref="Y139:Z139"/>
    <mergeCell ref="J140:L140"/>
    <mergeCell ref="N140:O140"/>
    <mergeCell ref="R140:S140"/>
    <mergeCell ref="U140:W140"/>
    <mergeCell ref="Y140:Z140"/>
    <mergeCell ref="J141:L141"/>
    <mergeCell ref="N141:O141"/>
    <mergeCell ref="R141:S141"/>
    <mergeCell ref="U141:W141"/>
    <mergeCell ref="Y141:Z141"/>
    <mergeCell ref="J142:L142"/>
    <mergeCell ref="N142:O142"/>
    <mergeCell ref="R142:S142"/>
    <mergeCell ref="U142:W142"/>
    <mergeCell ref="Y142:Z142"/>
    <mergeCell ref="J143:L143"/>
    <mergeCell ref="N143:O143"/>
    <mergeCell ref="R143:S143"/>
    <mergeCell ref="U143:W143"/>
    <mergeCell ref="Y143:Z143"/>
    <mergeCell ref="J144:L144"/>
    <mergeCell ref="N144:O144"/>
    <mergeCell ref="R144:S144"/>
    <mergeCell ref="U144:W144"/>
    <mergeCell ref="Y144:Z144"/>
    <mergeCell ref="J145:L145"/>
    <mergeCell ref="N145:O145"/>
    <mergeCell ref="R145:S145"/>
    <mergeCell ref="U145:W145"/>
    <mergeCell ref="Y145:Z145"/>
    <mergeCell ref="J146:L146"/>
    <mergeCell ref="N146:O146"/>
    <mergeCell ref="R146:S146"/>
    <mergeCell ref="U146:W146"/>
    <mergeCell ref="Y146:Z146"/>
    <mergeCell ref="J147:L147"/>
    <mergeCell ref="N147:O147"/>
    <mergeCell ref="R147:S147"/>
    <mergeCell ref="U147:W147"/>
    <mergeCell ref="Y147:Z147"/>
    <mergeCell ref="J148:L148"/>
    <mergeCell ref="N148:O148"/>
    <mergeCell ref="R148:S148"/>
    <mergeCell ref="U148:W148"/>
    <mergeCell ref="Y148:Z148"/>
    <mergeCell ref="J149:L149"/>
    <mergeCell ref="N149:O149"/>
    <mergeCell ref="R149:S149"/>
    <mergeCell ref="U149:W149"/>
    <mergeCell ref="Y149:Z149"/>
    <mergeCell ref="J150:L150"/>
    <mergeCell ref="N150:O150"/>
    <mergeCell ref="R150:S150"/>
    <mergeCell ref="U150:W150"/>
    <mergeCell ref="Y150:Z150"/>
    <mergeCell ref="J151:L151"/>
    <mergeCell ref="N151:O151"/>
    <mergeCell ref="R151:S151"/>
    <mergeCell ref="U151:W151"/>
    <mergeCell ref="Y151:Z151"/>
    <mergeCell ref="J154:L154"/>
    <mergeCell ref="N154:O154"/>
    <mergeCell ref="R154:S154"/>
    <mergeCell ref="U154:W154"/>
    <mergeCell ref="Y154:Z154"/>
    <mergeCell ref="J152:L152"/>
    <mergeCell ref="N152:O152"/>
    <mergeCell ref="R152:S152"/>
    <mergeCell ref="U152:W152"/>
    <mergeCell ref="Y152:Z152"/>
    <mergeCell ref="J153:L153"/>
    <mergeCell ref="N153:O153"/>
    <mergeCell ref="R153:S153"/>
    <mergeCell ref="U153:W153"/>
    <mergeCell ref="Y153:Z153"/>
    <mergeCell ref="U155:W155"/>
    <mergeCell ref="S8:U8"/>
    <mergeCell ref="S9:U9"/>
    <mergeCell ref="S10:U10"/>
    <mergeCell ref="S11:U11"/>
  </mergeCells>
  <pageMargins left="0.39" right="0.39" top="0.39" bottom="0.39" header="0" footer="0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view="pageBreakPreview" zoomScale="106" zoomScaleNormal="100" zoomScaleSheetLayoutView="106" workbookViewId="0">
      <selection activeCell="O9" sqref="O9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42578125" bestFit="1" customWidth="1"/>
    <col min="8" max="8" width="1.28515625" customWidth="1"/>
    <col min="9" max="9" width="17.28515625" bestFit="1" customWidth="1"/>
    <col min="10" max="10" width="1.28515625" customWidth="1"/>
    <col min="11" max="11" width="6.140625" bestFit="1" customWidth="1"/>
    <col min="12" max="12" width="1.28515625" customWidth="1"/>
    <col min="13" max="13" width="14.140625" bestFit="1" customWidth="1"/>
    <col min="14" max="14" width="1.28515625" customWidth="1"/>
    <col min="15" max="15" width="9.85546875" bestFit="1" customWidth="1"/>
    <col min="16" max="16" width="1.28515625" customWidth="1"/>
    <col min="17" max="17" width="15.140625" bestFit="1" customWidth="1"/>
    <col min="18" max="18" width="1.28515625" customWidth="1"/>
    <col min="19" max="19" width="6.140625" bestFit="1" customWidth="1"/>
    <col min="20" max="20" width="1.28515625" customWidth="1"/>
    <col min="21" max="21" width="23.7109375" bestFit="1" customWidth="1"/>
    <col min="22" max="22" width="1.28515625" customWidth="1"/>
    <col min="23" max="23" width="14.140625" bestFit="1" customWidth="1"/>
    <col min="24" max="24" width="1.28515625" customWidth="1"/>
    <col min="25" max="25" width="17.28515625" bestFit="1" customWidth="1"/>
    <col min="26" max="26" width="1.28515625" customWidth="1"/>
    <col min="27" max="27" width="19.85546875" bestFit="1" customWidth="1"/>
    <col min="28" max="28" width="0.28515625" customWidth="1"/>
  </cols>
  <sheetData>
    <row r="1" spans="1:27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7" ht="21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14.45" customHeight="1" x14ac:dyDescent="0.2"/>
    <row r="5" spans="1:27" ht="14.45" customHeight="1" x14ac:dyDescent="0.2">
      <c r="A5" s="1" t="s">
        <v>230</v>
      </c>
      <c r="B5" s="104" t="s">
        <v>231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</row>
    <row r="6" spans="1:27" ht="14.45" customHeight="1" x14ac:dyDescent="0.2">
      <c r="E6" s="98" t="s">
        <v>7</v>
      </c>
      <c r="F6" s="98"/>
      <c r="G6" s="98"/>
      <c r="H6" s="98"/>
      <c r="I6" s="98"/>
      <c r="K6" s="98" t="s">
        <v>8</v>
      </c>
      <c r="L6" s="98"/>
      <c r="M6" s="98"/>
      <c r="N6" s="98"/>
      <c r="O6" s="98"/>
      <c r="P6" s="98"/>
      <c r="Q6" s="98"/>
      <c r="S6" s="98" t="s">
        <v>9</v>
      </c>
      <c r="T6" s="98"/>
      <c r="U6" s="98"/>
      <c r="V6" s="98"/>
      <c r="W6" s="98"/>
      <c r="X6" s="98"/>
      <c r="Y6" s="98"/>
      <c r="Z6" s="98"/>
      <c r="AA6" s="98"/>
    </row>
    <row r="7" spans="1:27" ht="14.45" customHeight="1" x14ac:dyDescent="0.2">
      <c r="E7" s="3"/>
      <c r="F7" s="3"/>
      <c r="G7" s="3"/>
      <c r="H7" s="3"/>
      <c r="I7" s="3"/>
      <c r="K7" s="97" t="s">
        <v>232</v>
      </c>
      <c r="L7" s="97"/>
      <c r="M7" s="97"/>
      <c r="N7" s="3"/>
      <c r="O7" s="97" t="s">
        <v>233</v>
      </c>
      <c r="P7" s="97"/>
      <c r="Q7" s="9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98" t="s">
        <v>234</v>
      </c>
      <c r="B8" s="98"/>
      <c r="D8" s="98" t="s">
        <v>235</v>
      </c>
      <c r="E8" s="9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236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111" t="s">
        <v>237</v>
      </c>
      <c r="B9" s="111"/>
      <c r="C9" s="26"/>
      <c r="D9" s="112">
        <v>364000</v>
      </c>
      <c r="E9" s="112"/>
      <c r="F9" s="26"/>
      <c r="G9" s="27">
        <v>4686682000</v>
      </c>
      <c r="H9" s="26"/>
      <c r="I9" s="27">
        <v>4679480510.25</v>
      </c>
      <c r="J9" s="26"/>
      <c r="K9" s="27">
        <v>0</v>
      </c>
      <c r="L9" s="26"/>
      <c r="M9" s="27">
        <v>0</v>
      </c>
      <c r="N9" s="26"/>
      <c r="O9" s="27">
        <v>-364000</v>
      </c>
      <c r="P9" s="26"/>
      <c r="Q9" s="27">
        <v>4590087794</v>
      </c>
      <c r="R9" s="26"/>
      <c r="S9" s="27">
        <v>0</v>
      </c>
      <c r="T9" s="26"/>
      <c r="U9" s="27">
        <v>0</v>
      </c>
      <c r="V9" s="26"/>
      <c r="W9" s="27">
        <v>0</v>
      </c>
      <c r="X9" s="26"/>
      <c r="Y9" s="27">
        <v>0</v>
      </c>
      <c r="Z9" s="26"/>
      <c r="AA9" s="28">
        <v>0</v>
      </c>
    </row>
    <row r="10" spans="1:27" ht="21.75" customHeight="1" thickBot="1" x14ac:dyDescent="0.25">
      <c r="A10" s="95" t="s">
        <v>63</v>
      </c>
      <c r="B10" s="95"/>
      <c r="C10" s="26"/>
      <c r="D10" s="110">
        <f>SUM(D9)</f>
        <v>364000</v>
      </c>
      <c r="E10" s="110"/>
      <c r="F10" s="26"/>
      <c r="G10" s="24">
        <f>SUM(G9)</f>
        <v>4686682000</v>
      </c>
      <c r="H10" s="26"/>
      <c r="I10" s="24">
        <f>SUM(I9)</f>
        <v>4679480510.25</v>
      </c>
      <c r="J10" s="26"/>
      <c r="K10" s="24">
        <v>0</v>
      </c>
      <c r="L10" s="26"/>
      <c r="M10" s="24">
        <v>0</v>
      </c>
      <c r="N10" s="26"/>
      <c r="O10" s="24">
        <f>SUM(O9)</f>
        <v>-364000</v>
      </c>
      <c r="P10" s="26"/>
      <c r="Q10" s="24">
        <f>Q9</f>
        <v>4590087794</v>
      </c>
      <c r="R10" s="26"/>
      <c r="S10" s="24">
        <v>0</v>
      </c>
      <c r="T10" s="26"/>
      <c r="U10" s="24"/>
      <c r="V10" s="26"/>
      <c r="W10" s="24">
        <v>0</v>
      </c>
      <c r="X10" s="26"/>
      <c r="Y10" s="24">
        <v>0</v>
      </c>
      <c r="Z10" s="26"/>
      <c r="AA10" s="25">
        <v>0</v>
      </c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8"/>
  <sheetViews>
    <sheetView rightToLeft="1" view="pageBreakPreview" zoomScale="73" zoomScaleNormal="100" zoomScaleSheetLayoutView="73" workbookViewId="0">
      <selection activeCell="X13" sqref="X13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9.140625" bestFit="1" customWidth="1"/>
    <col min="15" max="15" width="1.28515625" customWidth="1"/>
    <col min="16" max="16" width="17.7109375" bestFit="1" customWidth="1"/>
    <col min="17" max="17" width="1.28515625" customWidth="1"/>
    <col min="18" max="18" width="17.7109375" bestFit="1" customWidth="1"/>
    <col min="19" max="19" width="1.28515625" customWidth="1"/>
    <col min="20" max="20" width="6.140625" bestFit="1" customWidth="1"/>
    <col min="21" max="21" width="1.28515625" customWidth="1"/>
    <col min="22" max="22" width="14.140625" bestFit="1" customWidth="1"/>
    <col min="23" max="23" width="1.28515625" customWidth="1"/>
    <col min="24" max="24" width="6.140625" bestFit="1" customWidth="1"/>
    <col min="25" max="25" width="1.28515625" customWidth="1"/>
    <col min="26" max="26" width="10.5703125" bestFit="1" customWidth="1"/>
    <col min="27" max="27" width="1.28515625" customWidth="1"/>
    <col min="28" max="28" width="9.140625" bestFit="1" customWidth="1"/>
    <col min="29" max="29" width="1.28515625" customWidth="1"/>
    <col min="30" max="30" width="17.5703125" bestFit="1" customWidth="1"/>
    <col min="31" max="31" width="1.28515625" customWidth="1"/>
    <col min="32" max="32" width="17.7109375" bestFit="1" customWidth="1"/>
    <col min="33" max="33" width="1.28515625" customWidth="1"/>
    <col min="34" max="34" width="17.7109375" bestFit="1" customWidth="1"/>
    <col min="35" max="35" width="1.28515625" customWidth="1"/>
    <col min="36" max="36" width="19.85546875" bestFit="1" customWidth="1"/>
    <col min="37" max="37" width="0.28515625" customWidth="1"/>
  </cols>
  <sheetData>
    <row r="1" spans="1:36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</row>
    <row r="2" spans="1:36" ht="21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</row>
    <row r="3" spans="1:36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</row>
    <row r="4" spans="1:36" ht="14.45" customHeight="1" x14ac:dyDescent="0.2"/>
    <row r="5" spans="1:36" ht="14.45" customHeight="1" x14ac:dyDescent="0.2">
      <c r="A5" s="1" t="s">
        <v>238</v>
      </c>
      <c r="B5" s="104" t="s">
        <v>239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</row>
    <row r="6" spans="1:36" ht="14.45" customHeight="1" x14ac:dyDescent="0.2">
      <c r="A6" s="98" t="s">
        <v>240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 t="s">
        <v>7</v>
      </c>
      <c r="O6" s="98"/>
      <c r="P6" s="98"/>
      <c r="Q6" s="98"/>
      <c r="R6" s="98"/>
      <c r="T6" s="98" t="s">
        <v>8</v>
      </c>
      <c r="U6" s="98"/>
      <c r="V6" s="98"/>
      <c r="W6" s="98"/>
      <c r="X6" s="98"/>
      <c r="Y6" s="98"/>
      <c r="Z6" s="98"/>
      <c r="AB6" s="98" t="s">
        <v>9</v>
      </c>
      <c r="AC6" s="98"/>
      <c r="AD6" s="98"/>
      <c r="AE6" s="98"/>
      <c r="AF6" s="98"/>
      <c r="AG6" s="98"/>
      <c r="AH6" s="98"/>
      <c r="AI6" s="98"/>
      <c r="AJ6" s="98"/>
    </row>
    <row r="7" spans="1:36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97" t="s">
        <v>10</v>
      </c>
      <c r="U7" s="97"/>
      <c r="V7" s="97"/>
      <c r="W7" s="3"/>
      <c r="X7" s="97" t="s">
        <v>11</v>
      </c>
      <c r="Y7" s="97"/>
      <c r="Z7" s="97"/>
      <c r="AB7" s="3"/>
      <c r="AC7" s="3"/>
      <c r="AD7" s="3"/>
      <c r="AE7" s="3"/>
      <c r="AF7" s="3"/>
      <c r="AG7" s="3"/>
      <c r="AH7" s="3"/>
      <c r="AI7" s="3"/>
      <c r="AJ7" s="3"/>
    </row>
    <row r="8" spans="1:36" ht="14.45" customHeight="1" x14ac:dyDescent="0.2">
      <c r="A8" s="98" t="s">
        <v>241</v>
      </c>
      <c r="B8" s="98"/>
      <c r="D8" s="2" t="s">
        <v>242</v>
      </c>
      <c r="F8" s="2" t="s">
        <v>243</v>
      </c>
      <c r="H8" s="2" t="s">
        <v>244</v>
      </c>
      <c r="J8" s="2" t="s">
        <v>245</v>
      </c>
      <c r="L8" s="2" t="s">
        <v>246</v>
      </c>
      <c r="N8" s="2" t="s">
        <v>13</v>
      </c>
      <c r="P8" s="2" t="s">
        <v>14</v>
      </c>
      <c r="R8" s="2" t="s">
        <v>15</v>
      </c>
      <c r="T8" s="4" t="s">
        <v>13</v>
      </c>
      <c r="U8" s="3"/>
      <c r="V8" s="4" t="s">
        <v>14</v>
      </c>
      <c r="X8" s="4" t="s">
        <v>13</v>
      </c>
      <c r="Y8" s="3"/>
      <c r="Z8" s="4" t="s">
        <v>16</v>
      </c>
      <c r="AB8" s="2" t="s">
        <v>13</v>
      </c>
      <c r="AD8" s="2" t="s">
        <v>17</v>
      </c>
      <c r="AF8" s="2" t="s">
        <v>14</v>
      </c>
      <c r="AH8" s="2" t="s">
        <v>15</v>
      </c>
      <c r="AJ8" s="2" t="s">
        <v>18</v>
      </c>
    </row>
    <row r="9" spans="1:36" ht="21.75" customHeight="1" x14ac:dyDescent="0.2">
      <c r="A9" s="100" t="s">
        <v>247</v>
      </c>
      <c r="B9" s="100"/>
      <c r="C9" s="26"/>
      <c r="D9" s="16" t="s">
        <v>248</v>
      </c>
      <c r="E9" s="26"/>
      <c r="F9" s="16" t="s">
        <v>248</v>
      </c>
      <c r="G9" s="26"/>
      <c r="H9" s="16" t="s">
        <v>249</v>
      </c>
      <c r="I9" s="26"/>
      <c r="J9" s="16" t="s">
        <v>250</v>
      </c>
      <c r="K9" s="26"/>
      <c r="L9" s="17">
        <v>23</v>
      </c>
      <c r="M9" s="36"/>
      <c r="N9" s="17">
        <v>371000</v>
      </c>
      <c r="O9" s="26"/>
      <c r="P9" s="17">
        <v>371067243750</v>
      </c>
      <c r="Q9" s="26"/>
      <c r="R9" s="17">
        <v>357545051211</v>
      </c>
      <c r="S9" s="26"/>
      <c r="T9" s="17">
        <v>0</v>
      </c>
      <c r="U9" s="26"/>
      <c r="V9" s="17">
        <v>0</v>
      </c>
      <c r="W9" s="26"/>
      <c r="X9" s="17">
        <v>0</v>
      </c>
      <c r="Y9" s="26"/>
      <c r="Z9" s="17">
        <v>0</v>
      </c>
      <c r="AA9" s="26"/>
      <c r="AB9" s="17">
        <v>371000</v>
      </c>
      <c r="AC9" s="26"/>
      <c r="AD9" s="17">
        <v>1000000</v>
      </c>
      <c r="AE9" s="26"/>
      <c r="AF9" s="17">
        <v>371067243750</v>
      </c>
      <c r="AG9" s="26"/>
      <c r="AH9" s="17">
        <v>370932756250</v>
      </c>
      <c r="AI9" s="26"/>
      <c r="AJ9" s="19">
        <f>(AH9/3764662393642)*100</f>
        <v>9.8530151568558892</v>
      </c>
    </row>
    <row r="10" spans="1:36" ht="21.75" customHeight="1" x14ac:dyDescent="0.2">
      <c r="A10" s="113" t="s">
        <v>251</v>
      </c>
      <c r="B10" s="113"/>
      <c r="C10" s="26"/>
      <c r="D10" s="22" t="s">
        <v>248</v>
      </c>
      <c r="E10" s="26"/>
      <c r="F10" s="22" t="s">
        <v>248</v>
      </c>
      <c r="G10" s="26"/>
      <c r="H10" s="22" t="s">
        <v>252</v>
      </c>
      <c r="I10" s="26"/>
      <c r="J10" s="22" t="s">
        <v>253</v>
      </c>
      <c r="K10" s="26"/>
      <c r="L10" s="23">
        <v>23</v>
      </c>
      <c r="M10" s="36"/>
      <c r="N10" s="23">
        <v>360000</v>
      </c>
      <c r="O10" s="26"/>
      <c r="P10" s="23">
        <v>360061576531</v>
      </c>
      <c r="Q10" s="26"/>
      <c r="R10" s="23">
        <v>345936887572</v>
      </c>
      <c r="S10" s="26"/>
      <c r="T10" s="23">
        <v>0</v>
      </c>
      <c r="U10" s="26"/>
      <c r="V10" s="23">
        <v>0</v>
      </c>
      <c r="W10" s="26"/>
      <c r="X10" s="23">
        <v>0</v>
      </c>
      <c r="Y10" s="26"/>
      <c r="Z10" s="23">
        <v>0</v>
      </c>
      <c r="AA10" s="26"/>
      <c r="AB10" s="23">
        <v>360000</v>
      </c>
      <c r="AC10" s="26"/>
      <c r="AD10" s="23">
        <v>921677</v>
      </c>
      <c r="AE10" s="26"/>
      <c r="AF10" s="23">
        <v>360061576531</v>
      </c>
      <c r="AG10" s="26"/>
      <c r="AH10" s="23">
        <v>331743580575</v>
      </c>
      <c r="AI10" s="26"/>
      <c r="AJ10" s="31">
        <f>(AH10/3764662393642)*100</f>
        <v>8.8120406529751385</v>
      </c>
    </row>
    <row r="11" spans="1:36" ht="21.75" customHeight="1" thickBot="1" x14ac:dyDescent="0.25">
      <c r="A11" s="95" t="s">
        <v>63</v>
      </c>
      <c r="B11" s="95"/>
      <c r="C11" s="26"/>
      <c r="D11" s="24"/>
      <c r="E11" s="26"/>
      <c r="F11" s="24"/>
      <c r="G11" s="26"/>
      <c r="H11" s="24"/>
      <c r="I11" s="26"/>
      <c r="J11" s="24"/>
      <c r="K11" s="26"/>
      <c r="L11" s="24"/>
      <c r="M11" s="26"/>
      <c r="N11" s="24">
        <v>731000</v>
      </c>
      <c r="O11" s="26"/>
      <c r="P11" s="24">
        <v>731128820281</v>
      </c>
      <c r="Q11" s="26"/>
      <c r="R11" s="24">
        <v>703481938783</v>
      </c>
      <c r="S11" s="26"/>
      <c r="T11" s="24">
        <v>0</v>
      </c>
      <c r="U11" s="26"/>
      <c r="V11" s="24">
        <v>0</v>
      </c>
      <c r="W11" s="26"/>
      <c r="X11" s="24">
        <v>0</v>
      </c>
      <c r="Y11" s="26"/>
      <c r="Z11" s="24">
        <v>0</v>
      </c>
      <c r="AA11" s="26"/>
      <c r="AB11" s="24">
        <f>SUM(AB9:AB10)</f>
        <v>731000</v>
      </c>
      <c r="AC11" s="26"/>
      <c r="AD11" s="24"/>
      <c r="AE11" s="26"/>
      <c r="AF11" s="24">
        <f>SUM(AF9:AF10)</f>
        <v>731128820281</v>
      </c>
      <c r="AG11" s="26"/>
      <c r="AH11" s="24">
        <f>SUM(AH9:AH10)</f>
        <v>702676336825</v>
      </c>
      <c r="AI11" s="26"/>
      <c r="AJ11" s="25">
        <f>SUM(AJ9:AJ10)</f>
        <v>18.665055809831028</v>
      </c>
    </row>
    <row r="13" spans="1:36" x14ac:dyDescent="0.2">
      <c r="AJ13" s="35"/>
    </row>
    <row r="14" spans="1:36" x14ac:dyDescent="0.2">
      <c r="AH14" s="35"/>
      <c r="AJ14" s="35"/>
    </row>
    <row r="15" spans="1:36" x14ac:dyDescent="0.2">
      <c r="AF15" s="35"/>
      <c r="AH15" s="35"/>
      <c r="AJ15" s="35"/>
    </row>
    <row r="18" spans="32:32" x14ac:dyDescent="0.2">
      <c r="AF18" s="35"/>
    </row>
  </sheetData>
  <mergeCells count="14">
    <mergeCell ref="A1:AJ1"/>
    <mergeCell ref="A2:AJ2"/>
    <mergeCell ref="A3:AJ3"/>
    <mergeCell ref="B5:AJ5"/>
    <mergeCell ref="A6:M6"/>
    <mergeCell ref="N6:R6"/>
    <mergeCell ref="T6:Z6"/>
    <mergeCell ref="AB6:AJ6"/>
    <mergeCell ref="A11:B11"/>
    <mergeCell ref="T7:V7"/>
    <mergeCell ref="X7:Z7"/>
    <mergeCell ref="A8:B8"/>
    <mergeCell ref="A9:B9"/>
    <mergeCell ref="A10:B10"/>
  </mergeCells>
  <pageMargins left="0.39" right="0.39" top="0.39" bottom="0.39" header="0" footer="0"/>
  <pageSetup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view="pageBreakPreview" zoomScale="142" zoomScaleNormal="100" zoomScaleSheetLayoutView="142" workbookViewId="0">
      <selection activeCell="K12" sqref="K1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21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14.45" customHeight="1" x14ac:dyDescent="0.2">
      <c r="A4" s="104" t="s">
        <v>254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3" ht="14.45" customHeight="1" x14ac:dyDescent="0.2">
      <c r="A5" s="104" t="s">
        <v>255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ht="14.45" customHeight="1" x14ac:dyDescent="0.2"/>
    <row r="7" spans="1:13" ht="14.45" customHeight="1" x14ac:dyDescent="0.2">
      <c r="C7" s="98" t="s">
        <v>9</v>
      </c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13" ht="14.45" customHeight="1" x14ac:dyDescent="0.2">
      <c r="A8" s="2" t="s">
        <v>256</v>
      </c>
      <c r="C8" s="4" t="s">
        <v>13</v>
      </c>
      <c r="D8" s="3"/>
      <c r="E8" s="4" t="s">
        <v>257</v>
      </c>
      <c r="F8" s="3"/>
      <c r="G8" s="4" t="s">
        <v>258</v>
      </c>
      <c r="H8" s="3"/>
      <c r="I8" s="4" t="s">
        <v>259</v>
      </c>
      <c r="J8" s="3"/>
      <c r="K8" s="4" t="s">
        <v>260</v>
      </c>
      <c r="L8" s="3"/>
      <c r="M8" s="4" t="s">
        <v>261</v>
      </c>
    </row>
    <row r="9" spans="1:13" ht="21.75" customHeight="1" x14ac:dyDescent="0.2">
      <c r="A9" s="16" t="s">
        <v>251</v>
      </c>
      <c r="B9" s="26"/>
      <c r="C9" s="17">
        <v>360000</v>
      </c>
      <c r="D9" s="26"/>
      <c r="E9" s="17">
        <v>1000000</v>
      </c>
      <c r="F9" s="26"/>
      <c r="G9" s="17">
        <v>921677</v>
      </c>
      <c r="H9" s="26"/>
      <c r="I9" s="19" t="s">
        <v>262</v>
      </c>
      <c r="J9" s="26"/>
      <c r="K9" s="17">
        <v>331743580575</v>
      </c>
      <c r="L9" s="26"/>
      <c r="M9" s="16" t="s">
        <v>263</v>
      </c>
    </row>
    <row r="10" spans="1:13" ht="21.75" customHeight="1" x14ac:dyDescent="0.2">
      <c r="A10" s="22" t="s">
        <v>247</v>
      </c>
      <c r="B10" s="26"/>
      <c r="C10" s="23">
        <v>371000</v>
      </c>
      <c r="D10" s="26"/>
      <c r="E10" s="23">
        <v>936530</v>
      </c>
      <c r="F10" s="26"/>
      <c r="G10" s="23">
        <v>1000000</v>
      </c>
      <c r="H10" s="26"/>
      <c r="I10" s="37" t="s">
        <v>264</v>
      </c>
      <c r="J10" s="26"/>
      <c r="K10" s="23">
        <v>370932756250</v>
      </c>
      <c r="L10" s="26"/>
      <c r="M10" s="22" t="s">
        <v>263</v>
      </c>
    </row>
    <row r="11" spans="1:13" ht="21.75" customHeight="1" x14ac:dyDescent="0.2">
      <c r="A11" s="9" t="s">
        <v>63</v>
      </c>
      <c r="B11" s="26"/>
      <c r="C11" s="24">
        <v>731000</v>
      </c>
      <c r="D11" s="26"/>
      <c r="E11" s="24"/>
      <c r="F11" s="26"/>
      <c r="G11" s="24"/>
      <c r="H11" s="26"/>
      <c r="I11" s="24"/>
      <c r="J11" s="26"/>
      <c r="K11" s="24">
        <f>SUM(K9:K10)</f>
        <v>702676336825</v>
      </c>
      <c r="L11" s="26"/>
      <c r="M11" s="24"/>
    </row>
    <row r="13" spans="1:13" x14ac:dyDescent="0.2">
      <c r="K13" s="3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rightToLeft="1" view="pageBreakPreview" topLeftCell="A13" zoomScale="124" zoomScaleNormal="100" zoomScaleSheetLayoutView="124" workbookViewId="0">
      <selection activeCell="J19" sqref="J19:J22"/>
    </sheetView>
  </sheetViews>
  <sheetFormatPr defaultColWidth="4.85546875" defaultRowHeight="12.75" x14ac:dyDescent="0.2"/>
  <cols>
    <col min="1" max="1" width="6.28515625" bestFit="1" customWidth="1"/>
    <col min="2" max="2" width="48.28515625" customWidth="1"/>
    <col min="3" max="3" width="1.28515625" customWidth="1"/>
    <col min="4" max="4" width="15" bestFit="1" customWidth="1"/>
    <col min="5" max="5" width="1.42578125" customWidth="1"/>
    <col min="6" max="6" width="16" bestFit="1" customWidth="1"/>
    <col min="7" max="7" width="1.140625" customWidth="1"/>
    <col min="8" max="8" width="16" bestFit="1" customWidth="1"/>
    <col min="9" max="9" width="1.140625" customWidth="1"/>
    <col min="10" max="10" width="16.140625" bestFit="1" customWidth="1"/>
    <col min="11" max="11" width="0.85546875" customWidth="1"/>
    <col min="12" max="12" width="19" bestFit="1" customWidth="1"/>
  </cols>
  <sheetData>
    <row r="1" spans="1:12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21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4.45" customHeight="1" x14ac:dyDescent="0.2"/>
    <row r="5" spans="1:12" ht="14.45" customHeight="1" x14ac:dyDescent="0.2">
      <c r="A5" s="1" t="s">
        <v>265</v>
      </c>
      <c r="B5" s="104" t="s">
        <v>266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ht="14.45" customHeight="1" x14ac:dyDescent="0.2">
      <c r="D6" s="2" t="s">
        <v>7</v>
      </c>
      <c r="F6" s="98" t="s">
        <v>8</v>
      </c>
      <c r="G6" s="98"/>
      <c r="H6" s="98"/>
      <c r="J6" s="114" t="s">
        <v>9</v>
      </c>
      <c r="K6" s="114"/>
      <c r="L6" s="114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98" t="s">
        <v>267</v>
      </c>
      <c r="B8" s="98"/>
      <c r="D8" s="2" t="s">
        <v>268</v>
      </c>
      <c r="F8" s="2" t="s">
        <v>269</v>
      </c>
      <c r="H8" s="2" t="s">
        <v>270</v>
      </c>
      <c r="J8" s="2" t="s">
        <v>268</v>
      </c>
      <c r="L8" s="2" t="s">
        <v>18</v>
      </c>
    </row>
    <row r="9" spans="1:12" ht="21.75" customHeight="1" x14ac:dyDescent="0.2">
      <c r="A9" s="100" t="s">
        <v>271</v>
      </c>
      <c r="B9" s="100"/>
      <c r="C9" s="26"/>
      <c r="D9" s="17">
        <v>720378458</v>
      </c>
      <c r="E9" s="26"/>
      <c r="F9" s="17">
        <v>494018141296</v>
      </c>
      <c r="G9" s="26"/>
      <c r="H9" s="17">
        <v>489618859376</v>
      </c>
      <c r="I9" s="26"/>
      <c r="J9" s="17">
        <v>5119660378</v>
      </c>
      <c r="K9" s="26"/>
      <c r="L9" s="31">
        <f>J9/3764662393642</f>
        <v>1.359925497342446E-3</v>
      </c>
    </row>
    <row r="10" spans="1:12" ht="21.75" customHeight="1" x14ac:dyDescent="0.2">
      <c r="A10" s="96" t="s">
        <v>272</v>
      </c>
      <c r="B10" s="96"/>
      <c r="C10" s="26"/>
      <c r="D10" s="21">
        <v>48118003</v>
      </c>
      <c r="E10" s="26"/>
      <c r="F10" s="21">
        <v>1966150790</v>
      </c>
      <c r="G10" s="26"/>
      <c r="H10" s="21">
        <v>1753710464</v>
      </c>
      <c r="I10" s="26"/>
      <c r="J10" s="21">
        <v>260558329</v>
      </c>
      <c r="K10" s="26"/>
      <c r="L10" s="31">
        <f t="shared" ref="L10:L17" si="0">J10/3764662393642</f>
        <v>6.9211605651557862E-5</v>
      </c>
    </row>
    <row r="11" spans="1:12" ht="21.75" customHeight="1" x14ac:dyDescent="0.2">
      <c r="A11" s="96" t="s">
        <v>273</v>
      </c>
      <c r="B11" s="96"/>
      <c r="C11" s="26"/>
      <c r="D11" s="21">
        <v>19500000000</v>
      </c>
      <c r="E11" s="26"/>
      <c r="F11" s="21">
        <v>0</v>
      </c>
      <c r="G11" s="26"/>
      <c r="H11" s="21">
        <v>19500000000</v>
      </c>
      <c r="I11" s="26"/>
      <c r="J11" s="21">
        <v>0</v>
      </c>
      <c r="K11" s="26"/>
      <c r="L11" s="31">
        <f t="shared" si="0"/>
        <v>0</v>
      </c>
    </row>
    <row r="12" spans="1:12" ht="21.75" customHeight="1" x14ac:dyDescent="0.2">
      <c r="A12" s="96" t="s">
        <v>274</v>
      </c>
      <c r="B12" s="96"/>
      <c r="C12" s="26"/>
      <c r="D12" s="21">
        <v>1983033</v>
      </c>
      <c r="E12" s="26"/>
      <c r="F12" s="21">
        <v>8116</v>
      </c>
      <c r="G12" s="26"/>
      <c r="H12" s="21">
        <v>0</v>
      </c>
      <c r="I12" s="26"/>
      <c r="J12" s="21">
        <v>1991149</v>
      </c>
      <c r="K12" s="26"/>
      <c r="L12" s="31">
        <f t="shared" si="0"/>
        <v>5.2890506287171419E-7</v>
      </c>
    </row>
    <row r="13" spans="1:12" ht="21.75" customHeight="1" x14ac:dyDescent="0.2">
      <c r="A13" s="96" t="s">
        <v>275</v>
      </c>
      <c r="B13" s="96"/>
      <c r="C13" s="26"/>
      <c r="D13" s="21">
        <v>5221083</v>
      </c>
      <c r="E13" s="26"/>
      <c r="F13" s="21">
        <v>21369</v>
      </c>
      <c r="G13" s="26"/>
      <c r="H13" s="21">
        <v>0</v>
      </c>
      <c r="I13" s="26"/>
      <c r="J13" s="21">
        <v>5242452</v>
      </c>
      <c r="K13" s="26"/>
      <c r="L13" s="31">
        <f t="shared" si="0"/>
        <v>1.3925423987164917E-6</v>
      </c>
    </row>
    <row r="14" spans="1:12" ht="21.75" customHeight="1" x14ac:dyDescent="0.2">
      <c r="A14" s="96" t="s">
        <v>276</v>
      </c>
      <c r="B14" s="96"/>
      <c r="C14" s="26"/>
      <c r="D14" s="21">
        <v>4000000000</v>
      </c>
      <c r="E14" s="26"/>
      <c r="F14" s="21">
        <v>0</v>
      </c>
      <c r="G14" s="26"/>
      <c r="H14" s="21">
        <v>4000000000</v>
      </c>
      <c r="I14" s="26"/>
      <c r="J14" s="21">
        <v>0</v>
      </c>
      <c r="K14" s="26"/>
      <c r="L14" s="31">
        <f t="shared" si="0"/>
        <v>0</v>
      </c>
    </row>
    <row r="15" spans="1:12" ht="21.75" customHeight="1" x14ac:dyDescent="0.2">
      <c r="A15" s="96" t="s">
        <v>277</v>
      </c>
      <c r="B15" s="96"/>
      <c r="C15" s="26"/>
      <c r="D15" s="21">
        <v>125600</v>
      </c>
      <c r="E15" s="26"/>
      <c r="F15" s="21">
        <v>0</v>
      </c>
      <c r="G15" s="26"/>
      <c r="H15" s="21">
        <v>0</v>
      </c>
      <c r="I15" s="26"/>
      <c r="J15" s="21">
        <v>125600</v>
      </c>
      <c r="K15" s="26"/>
      <c r="L15" s="31">
        <f t="shared" si="0"/>
        <v>3.3362885397671042E-8</v>
      </c>
    </row>
    <row r="16" spans="1:12" ht="21.75" customHeight="1" x14ac:dyDescent="0.2">
      <c r="A16" s="96" t="s">
        <v>278</v>
      </c>
      <c r="B16" s="96"/>
      <c r="C16" s="26"/>
      <c r="D16" s="21">
        <v>0</v>
      </c>
      <c r="E16" s="26"/>
      <c r="F16" s="21">
        <v>80000000000</v>
      </c>
      <c r="G16" s="26"/>
      <c r="H16" s="21">
        <v>0</v>
      </c>
      <c r="I16" s="26"/>
      <c r="J16" s="21">
        <v>80000000000</v>
      </c>
      <c r="K16" s="26"/>
      <c r="L16" s="31">
        <f t="shared" si="0"/>
        <v>2.1250245476223596E-2</v>
      </c>
    </row>
    <row r="17" spans="1:12" ht="21.75" customHeight="1" x14ac:dyDescent="0.2">
      <c r="A17" s="113" t="s">
        <v>279</v>
      </c>
      <c r="B17" s="113"/>
      <c r="C17" s="26"/>
      <c r="D17" s="23">
        <v>0</v>
      </c>
      <c r="E17" s="26"/>
      <c r="F17" s="23">
        <v>50000000000</v>
      </c>
      <c r="G17" s="26"/>
      <c r="H17" s="23">
        <v>0</v>
      </c>
      <c r="I17" s="26"/>
      <c r="J17" s="23">
        <v>50000000000</v>
      </c>
      <c r="K17" s="26"/>
      <c r="L17" s="31">
        <f t="shared" si="0"/>
        <v>1.3281403422639747E-2</v>
      </c>
    </row>
    <row r="18" spans="1:12" ht="21.75" customHeight="1" x14ac:dyDescent="0.2">
      <c r="A18" s="95" t="s">
        <v>63</v>
      </c>
      <c r="B18" s="95"/>
      <c r="C18" s="26"/>
      <c r="D18" s="24">
        <f>SUM(D9:D17)</f>
        <v>24275826177</v>
      </c>
      <c r="E18" s="26"/>
      <c r="F18" s="24">
        <f>SUM(F9:F17)</f>
        <v>625984321571</v>
      </c>
      <c r="G18" s="26"/>
      <c r="H18" s="24">
        <f>SUM(H9:H17)</f>
        <v>514872569840</v>
      </c>
      <c r="I18" s="26"/>
      <c r="J18" s="24">
        <f>SUM(J9:J17)</f>
        <v>135387577908</v>
      </c>
      <c r="K18" s="26"/>
      <c r="L18" s="25">
        <f>SUM(L9:L17)</f>
        <v>3.5962740812204332E-2</v>
      </c>
    </row>
    <row r="19" spans="1:12" x14ac:dyDescent="0.2">
      <c r="J19" s="35"/>
    </row>
    <row r="20" spans="1:12" x14ac:dyDescent="0.2">
      <c r="J20" s="35"/>
    </row>
  </sheetData>
  <mergeCells count="17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rightToLeft="1" view="pageBreakPreview" zoomScale="96" zoomScaleNormal="100" zoomScaleSheetLayoutView="96" workbookViewId="0">
      <selection activeCell="F14" sqref="F14:F17"/>
    </sheetView>
  </sheetViews>
  <sheetFormatPr defaultRowHeight="12.75" x14ac:dyDescent="0.2"/>
  <cols>
    <col min="1" max="1" width="2.5703125" customWidth="1"/>
    <col min="2" max="2" width="47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4.45" customHeight="1" x14ac:dyDescent="0.2"/>
    <row r="5" spans="1:10" ht="29.1" customHeight="1" x14ac:dyDescent="0.2">
      <c r="A5" s="1" t="s">
        <v>281</v>
      </c>
      <c r="B5" s="104" t="s">
        <v>282</v>
      </c>
      <c r="C5" s="104"/>
      <c r="D5" s="104"/>
      <c r="E5" s="104"/>
      <c r="F5" s="104"/>
      <c r="G5" s="104"/>
      <c r="H5" s="104"/>
      <c r="I5" s="104"/>
      <c r="J5" s="104"/>
    </row>
    <row r="6" spans="1:10" ht="14.45" customHeight="1" x14ac:dyDescent="0.2"/>
    <row r="7" spans="1:10" ht="14.45" customHeight="1" x14ac:dyDescent="0.2">
      <c r="A7" s="98" t="s">
        <v>283</v>
      </c>
      <c r="B7" s="98"/>
      <c r="D7" s="2" t="s">
        <v>284</v>
      </c>
      <c r="F7" s="2" t="s">
        <v>268</v>
      </c>
      <c r="H7" s="2" t="s">
        <v>285</v>
      </c>
      <c r="J7" s="2" t="s">
        <v>286</v>
      </c>
    </row>
    <row r="8" spans="1:10" ht="21.75" customHeight="1" x14ac:dyDescent="0.2">
      <c r="A8" s="115" t="s">
        <v>287</v>
      </c>
      <c r="B8" s="115"/>
      <c r="D8" s="16" t="s">
        <v>288</v>
      </c>
      <c r="F8" s="40">
        <f>'1-2'!T586</f>
        <v>1062008615645</v>
      </c>
      <c r="G8" s="26"/>
      <c r="H8" s="31">
        <f>(F8/$F$13)*100</f>
        <v>80.487008232207998</v>
      </c>
      <c r="I8" s="26"/>
      <c r="J8" s="31">
        <f>(F8/3764662393642)*100</f>
        <v>28.209929725400805</v>
      </c>
    </row>
    <row r="9" spans="1:10" ht="21.75" customHeight="1" x14ac:dyDescent="0.2">
      <c r="A9" s="116" t="s">
        <v>289</v>
      </c>
      <c r="B9" s="116"/>
      <c r="D9" s="20" t="s">
        <v>290</v>
      </c>
      <c r="F9" s="42">
        <f>'2-2'!U10</f>
        <v>-91137000</v>
      </c>
      <c r="G9" s="26"/>
      <c r="H9" s="31">
        <f t="shared" ref="H9:H12" si="0">(F9/$F$13)*100</f>
        <v>-6.9070479854852155E-3</v>
      </c>
      <c r="I9" s="26"/>
      <c r="J9" s="31">
        <f t="shared" ref="J9:J12" si="1">(F9/3764662393642)*100</f>
        <v>-2.4208545274582373E-3</v>
      </c>
    </row>
    <row r="10" spans="1:10" ht="21.75" customHeight="1" x14ac:dyDescent="0.2">
      <c r="A10" s="116" t="s">
        <v>291</v>
      </c>
      <c r="B10" s="116"/>
      <c r="D10" s="20" t="s">
        <v>292</v>
      </c>
      <c r="F10" s="42">
        <f>'3-2'!R14</f>
        <v>218764254323</v>
      </c>
      <c r="G10" s="26"/>
      <c r="H10" s="31">
        <f t="shared" si="0"/>
        <v>16.579602160679556</v>
      </c>
      <c r="I10" s="26"/>
      <c r="J10" s="31">
        <f t="shared" si="1"/>
        <v>5.8109926322334484</v>
      </c>
    </row>
    <row r="11" spans="1:10" ht="21.75" customHeight="1" x14ac:dyDescent="0.2">
      <c r="A11" s="116" t="s">
        <v>293</v>
      </c>
      <c r="B11" s="116"/>
      <c r="D11" s="20" t="s">
        <v>294</v>
      </c>
      <c r="F11" s="42">
        <f>'4-2'!H20</f>
        <v>38164856442</v>
      </c>
      <c r="G11" s="26"/>
      <c r="H11" s="31">
        <f t="shared" si="0"/>
        <v>2.8924201455396665</v>
      </c>
      <c r="I11" s="26"/>
      <c r="J11" s="31">
        <f t="shared" si="1"/>
        <v>1.0137657099466668</v>
      </c>
    </row>
    <row r="12" spans="1:10" ht="21.75" customHeight="1" x14ac:dyDescent="0.2">
      <c r="A12" s="117" t="s">
        <v>295</v>
      </c>
      <c r="B12" s="117"/>
      <c r="D12" s="22" t="s">
        <v>296</v>
      </c>
      <c r="F12" s="43">
        <f>'5-2'!F11</f>
        <v>631720159</v>
      </c>
      <c r="G12" s="26"/>
      <c r="H12" s="31">
        <f t="shared" si="0"/>
        <v>4.7876509558262288E-2</v>
      </c>
      <c r="I12" s="26"/>
      <c r="J12" s="90">
        <f t="shared" si="1"/>
        <v>1.6780260563786249E-2</v>
      </c>
    </row>
    <row r="13" spans="1:10" ht="21.75" customHeight="1" thickBot="1" x14ac:dyDescent="0.25">
      <c r="A13" s="95" t="s">
        <v>63</v>
      </c>
      <c r="B13" s="95"/>
      <c r="D13" s="24"/>
      <c r="F13" s="88">
        <f>SUM(F8:F12)</f>
        <v>1319478309569</v>
      </c>
      <c r="H13" s="24">
        <f>SUM(H8:H12)</f>
        <v>100</v>
      </c>
      <c r="J13" s="89">
        <f>SUM(J8:J12)</f>
        <v>35.04904747361725</v>
      </c>
    </row>
    <row r="14" spans="1:10" ht="13.5" thickTop="1" x14ac:dyDescent="0.2"/>
    <row r="15" spans="1:10" x14ac:dyDescent="0.2">
      <c r="F15" s="35"/>
    </row>
    <row r="16" spans="1:10" x14ac:dyDescent="0.2">
      <c r="F16" s="35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94"/>
  <sheetViews>
    <sheetView rightToLeft="1" view="pageBreakPreview" topLeftCell="A575" zoomScale="96" zoomScaleNormal="80" zoomScaleSheetLayoutView="96" workbookViewId="0">
      <selection activeCell="R589" sqref="R589:R593"/>
    </sheetView>
  </sheetViews>
  <sheetFormatPr defaultRowHeight="12.75" x14ac:dyDescent="0.2"/>
  <cols>
    <col min="1" max="1" width="68.7109375" bestFit="1" customWidth="1"/>
    <col min="2" max="2" width="1.28515625" customWidth="1"/>
    <col min="3" max="3" width="15" bestFit="1" customWidth="1"/>
    <col min="4" max="4" width="1.28515625" customWidth="1"/>
    <col min="5" max="5" width="17.7109375" bestFit="1" customWidth="1"/>
    <col min="6" max="6" width="1.28515625" customWidth="1"/>
    <col min="7" max="7" width="16.85546875" bestFit="1" customWidth="1"/>
    <col min="8" max="8" width="1.28515625" customWidth="1"/>
    <col min="9" max="9" width="17.7109375" bestFit="1" customWidth="1"/>
    <col min="10" max="10" width="1.28515625" customWidth="1"/>
    <col min="11" max="11" width="18" bestFit="1" customWidth="1"/>
    <col min="12" max="12" width="1.28515625" customWidth="1"/>
    <col min="13" max="13" width="16.85546875" bestFit="1" customWidth="1"/>
    <col min="14" max="15" width="1.28515625" customWidth="1"/>
    <col min="16" max="16" width="16.140625" bestFit="1" customWidth="1"/>
    <col min="17" max="17" width="1.28515625" customWidth="1"/>
    <col min="18" max="18" width="16.5703125" bestFit="1" customWidth="1"/>
    <col min="19" max="19" width="1.28515625" customWidth="1"/>
    <col min="20" max="20" width="18.140625" bestFit="1" customWidth="1"/>
    <col min="21" max="21" width="1.28515625" customWidth="1"/>
    <col min="22" max="22" width="18" bestFit="1" customWidth="1"/>
    <col min="23" max="23" width="0.28515625" customWidth="1"/>
    <col min="24" max="24" width="16" bestFit="1" customWidth="1"/>
    <col min="25" max="25" width="28.42578125" bestFit="1" customWidth="1"/>
  </cols>
  <sheetData>
    <row r="1" spans="1:22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2" ht="21.75" customHeight="1" x14ac:dyDescent="0.2">
      <c r="A2" s="103" t="s">
        <v>280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2" ht="14.45" customHeight="1" x14ac:dyDescent="0.2"/>
    <row r="5" spans="1:22" ht="14.45" customHeight="1" x14ac:dyDescent="0.2">
      <c r="A5" s="1" t="s">
        <v>910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2" ht="14.45" customHeight="1" x14ac:dyDescent="0.2">
      <c r="C6" s="99" t="s">
        <v>297</v>
      </c>
      <c r="D6" s="99"/>
      <c r="E6" s="99"/>
      <c r="F6" s="99"/>
      <c r="G6" s="99"/>
      <c r="H6" s="99"/>
      <c r="I6" s="99"/>
      <c r="J6" s="99"/>
      <c r="K6" s="99"/>
      <c r="M6" s="99" t="s">
        <v>298</v>
      </c>
      <c r="N6" s="99"/>
      <c r="O6" s="99"/>
      <c r="P6" s="99"/>
      <c r="Q6" s="99"/>
      <c r="R6" s="99"/>
      <c r="S6" s="99"/>
      <c r="T6" s="99"/>
      <c r="U6" s="99"/>
      <c r="V6" s="99"/>
    </row>
    <row r="7" spans="1:22" ht="14.45" customHeight="1" x14ac:dyDescent="0.2">
      <c r="C7" s="3"/>
      <c r="D7" s="3"/>
      <c r="E7" s="3"/>
      <c r="F7" s="3"/>
      <c r="G7" s="3"/>
      <c r="H7" s="3"/>
      <c r="I7" s="107" t="s">
        <v>63</v>
      </c>
      <c r="J7" s="107"/>
      <c r="K7" s="107"/>
      <c r="M7" s="3"/>
      <c r="N7" s="3"/>
      <c r="O7" s="3"/>
      <c r="P7" s="3"/>
      <c r="Q7" s="3"/>
      <c r="R7" s="3"/>
      <c r="S7" s="3"/>
      <c r="T7" s="107" t="s">
        <v>63</v>
      </c>
      <c r="U7" s="107"/>
      <c r="V7" s="107"/>
    </row>
    <row r="8" spans="1:22" ht="14.45" customHeight="1" x14ac:dyDescent="0.2">
      <c r="A8" s="15" t="s">
        <v>299</v>
      </c>
      <c r="C8" s="2" t="s">
        <v>300</v>
      </c>
      <c r="E8" s="2" t="s">
        <v>301</v>
      </c>
      <c r="G8" s="2" t="s">
        <v>302</v>
      </c>
      <c r="I8" s="2" t="s">
        <v>268</v>
      </c>
      <c r="J8" s="3"/>
      <c r="K8" s="2" t="s">
        <v>285</v>
      </c>
      <c r="L8" s="48"/>
      <c r="M8" s="2" t="s">
        <v>300</v>
      </c>
      <c r="N8" s="48"/>
      <c r="O8" s="99" t="s">
        <v>301</v>
      </c>
      <c r="P8" s="99"/>
      <c r="Q8" s="48"/>
      <c r="R8" s="99" t="s">
        <v>302</v>
      </c>
      <c r="S8" s="99"/>
      <c r="T8" s="2" t="s">
        <v>268</v>
      </c>
      <c r="U8" s="3"/>
      <c r="V8" s="2" t="s">
        <v>285</v>
      </c>
    </row>
    <row r="9" spans="1:22" ht="21.75" customHeight="1" x14ac:dyDescent="0.2">
      <c r="A9" s="53" t="s">
        <v>38</v>
      </c>
      <c r="C9" s="40">
        <v>0</v>
      </c>
      <c r="D9" s="41"/>
      <c r="E9" s="40">
        <v>-25758803431</v>
      </c>
      <c r="F9" s="41"/>
      <c r="G9" s="40">
        <v>-95049330</v>
      </c>
      <c r="H9" s="41"/>
      <c r="I9" s="42">
        <f>C9+E9+G9</f>
        <v>-25853852761</v>
      </c>
      <c r="J9" s="41"/>
      <c r="K9" s="55">
        <f>(I9/درآمد!$F$13)*100</f>
        <v>-1.9593996031238297</v>
      </c>
      <c r="L9" s="41"/>
      <c r="M9" s="40">
        <v>0</v>
      </c>
      <c r="N9" s="41"/>
      <c r="O9" s="120">
        <v>-24932922946</v>
      </c>
      <c r="P9" s="120"/>
      <c r="Q9" s="41"/>
      <c r="R9" s="42">
        <f>VLOOKUP(A9,'درآمد ناشی از فروش'!A:Q,17,0)</f>
        <v>-83601574</v>
      </c>
      <c r="S9" s="41"/>
      <c r="T9" s="42">
        <f>M9+O9+R9</f>
        <v>-25016524520</v>
      </c>
      <c r="U9" s="45"/>
      <c r="V9" s="55">
        <f>(T9/درآمد!$F$13)*100</f>
        <v>-1.8959405651898515</v>
      </c>
    </row>
    <row r="10" spans="1:22" ht="21.75" customHeight="1" x14ac:dyDescent="0.2">
      <c r="A10" s="52" t="s">
        <v>37</v>
      </c>
      <c r="C10" s="42">
        <v>0</v>
      </c>
      <c r="D10" s="41"/>
      <c r="E10" s="42">
        <v>0</v>
      </c>
      <c r="F10" s="41"/>
      <c r="G10" s="42">
        <v>7378960319</v>
      </c>
      <c r="H10" s="41"/>
      <c r="I10" s="42">
        <f t="shared" ref="I10:I73" si="0">C10+E10+G10</f>
        <v>7378960319</v>
      </c>
      <c r="J10" s="41"/>
      <c r="K10" s="55">
        <f>(I10/درآمد!$F$13)*100</f>
        <v>0.55923316552359958</v>
      </c>
      <c r="L10" s="41"/>
      <c r="M10" s="42">
        <v>0</v>
      </c>
      <c r="N10" s="41"/>
      <c r="O10" s="118">
        <v>0</v>
      </c>
      <c r="P10" s="118"/>
      <c r="Q10" s="41"/>
      <c r="R10" s="42">
        <f>VLOOKUP(A10,'درآمد ناشی از فروش'!A:Q,17,0)</f>
        <v>7486760824</v>
      </c>
      <c r="S10" s="41"/>
      <c r="T10" s="42">
        <f t="shared" ref="T10:T73" si="1">M10+O10+R10</f>
        <v>7486760824</v>
      </c>
      <c r="U10" s="45"/>
      <c r="V10" s="55">
        <f>(T10/درآمد!$F$13)*100</f>
        <v>0.56740309936928846</v>
      </c>
    </row>
    <row r="11" spans="1:22" ht="21.75" customHeight="1" x14ac:dyDescent="0.2">
      <c r="A11" s="52" t="s">
        <v>46</v>
      </c>
      <c r="C11" s="42">
        <v>0</v>
      </c>
      <c r="D11" s="41"/>
      <c r="E11" s="42">
        <v>336194974</v>
      </c>
      <c r="F11" s="41"/>
      <c r="G11" s="42">
        <v>237615920</v>
      </c>
      <c r="H11" s="41"/>
      <c r="I11" s="42">
        <f t="shared" si="0"/>
        <v>573810894</v>
      </c>
      <c r="J11" s="41"/>
      <c r="K11" s="55">
        <f>(I11/درآمد!$F$13)*100</f>
        <v>4.3487709486291742E-2</v>
      </c>
      <c r="L11" s="41"/>
      <c r="M11" s="42">
        <v>0</v>
      </c>
      <c r="N11" s="41"/>
      <c r="O11" s="118">
        <v>-36822644</v>
      </c>
      <c r="P11" s="118"/>
      <c r="Q11" s="41"/>
      <c r="R11" s="42">
        <f>VLOOKUP(A11,'درآمد ناشی از فروش'!A:Q,17,0)</f>
        <v>309097617</v>
      </c>
      <c r="S11" s="41"/>
      <c r="T11" s="42">
        <f t="shared" si="1"/>
        <v>272274973</v>
      </c>
      <c r="U11" s="45"/>
      <c r="V11" s="55">
        <f>(T11/درآمد!$F$13)*100</f>
        <v>2.063504727780914E-2</v>
      </c>
    </row>
    <row r="12" spans="1:22" ht="21.75" customHeight="1" x14ac:dyDescent="0.2">
      <c r="A12" s="52" t="s">
        <v>50</v>
      </c>
      <c r="C12" s="42">
        <v>0</v>
      </c>
      <c r="D12" s="41"/>
      <c r="E12" s="42">
        <v>-4897616233</v>
      </c>
      <c r="F12" s="41"/>
      <c r="G12" s="42">
        <v>-5961450</v>
      </c>
      <c r="H12" s="41"/>
      <c r="I12" s="42">
        <f t="shared" si="0"/>
        <v>-4903577683</v>
      </c>
      <c r="J12" s="41"/>
      <c r="K12" s="55">
        <f>(I12/درآمد!$F$13)*100</f>
        <v>-0.37163003343357159</v>
      </c>
      <c r="L12" s="41"/>
      <c r="M12" s="42">
        <v>0</v>
      </c>
      <c r="N12" s="41"/>
      <c r="O12" s="118">
        <v>-3297757772</v>
      </c>
      <c r="P12" s="118"/>
      <c r="Q12" s="41"/>
      <c r="R12" s="42">
        <f>VLOOKUP(A12,'درآمد ناشی از فروش'!A:Q,17,0)</f>
        <v>52076703</v>
      </c>
      <c r="S12" s="41"/>
      <c r="T12" s="42">
        <f t="shared" si="1"/>
        <v>-3245681069</v>
      </c>
      <c r="U12" s="45"/>
      <c r="V12" s="55">
        <f>(T12/درآمد!$F$13)*100</f>
        <v>-0.24598214653942913</v>
      </c>
    </row>
    <row r="13" spans="1:22" ht="21.75" customHeight="1" x14ac:dyDescent="0.2">
      <c r="A13" s="52" t="s">
        <v>42</v>
      </c>
      <c r="C13" s="42">
        <v>0</v>
      </c>
      <c r="D13" s="41"/>
      <c r="E13" s="42">
        <v>-1215098921</v>
      </c>
      <c r="F13" s="41"/>
      <c r="G13" s="42">
        <v>-148631186</v>
      </c>
      <c r="H13" s="41"/>
      <c r="I13" s="42">
        <f t="shared" si="0"/>
        <v>-1363730107</v>
      </c>
      <c r="J13" s="41"/>
      <c r="K13" s="55">
        <f>(I13/درآمد!$F$13)*100</f>
        <v>-0.10335373435926011</v>
      </c>
      <c r="L13" s="41"/>
      <c r="M13" s="42">
        <v>0</v>
      </c>
      <c r="N13" s="41"/>
      <c r="O13" s="118">
        <v>-979816007</v>
      </c>
      <c r="P13" s="118"/>
      <c r="Q13" s="41"/>
      <c r="R13" s="42">
        <f>VLOOKUP(A13,'درآمد ناشی از فروش'!A:Q,17,0)</f>
        <v>-757573916</v>
      </c>
      <c r="S13" s="41"/>
      <c r="T13" s="42">
        <f t="shared" si="1"/>
        <v>-1737389923</v>
      </c>
      <c r="U13" s="45"/>
      <c r="V13" s="55">
        <f>(T13/درآمد!$F$13)*100</f>
        <v>-0.1316724883160458</v>
      </c>
    </row>
    <row r="14" spans="1:22" ht="21.75" customHeight="1" x14ac:dyDescent="0.2">
      <c r="A14" s="52" t="s">
        <v>34</v>
      </c>
      <c r="C14" s="42">
        <v>0</v>
      </c>
      <c r="D14" s="41"/>
      <c r="E14" s="42">
        <v>-28789070305</v>
      </c>
      <c r="F14" s="41"/>
      <c r="G14" s="42">
        <v>5773344782</v>
      </c>
      <c r="H14" s="41"/>
      <c r="I14" s="42">
        <f t="shared" si="0"/>
        <v>-23015725523</v>
      </c>
      <c r="J14" s="41"/>
      <c r="K14" s="55">
        <f>(I14/درآمد!$F$13)*100</f>
        <v>-1.744304954169194</v>
      </c>
      <c r="L14" s="41"/>
      <c r="M14" s="42">
        <v>4887938000</v>
      </c>
      <c r="N14" s="41"/>
      <c r="O14" s="118">
        <v>46755949800</v>
      </c>
      <c r="P14" s="118"/>
      <c r="Q14" s="41"/>
      <c r="R14" s="42">
        <f>VLOOKUP(A14,'درآمد ناشی از فروش'!A:Q,17,0)</f>
        <v>6114209944</v>
      </c>
      <c r="S14" s="41"/>
      <c r="T14" s="42">
        <f t="shared" si="1"/>
        <v>57758097744</v>
      </c>
      <c r="U14" s="45"/>
      <c r="V14" s="55">
        <f>(T14/درآمد!$F$13)*100</f>
        <v>4.377343479247215</v>
      </c>
    </row>
    <row r="15" spans="1:22" ht="21.75" customHeight="1" x14ac:dyDescent="0.2">
      <c r="A15" s="52" t="s">
        <v>54</v>
      </c>
      <c r="C15" s="42">
        <v>0</v>
      </c>
      <c r="D15" s="41"/>
      <c r="E15" s="42">
        <v>0</v>
      </c>
      <c r="F15" s="41"/>
      <c r="G15" s="42">
        <v>2203294171</v>
      </c>
      <c r="H15" s="41"/>
      <c r="I15" s="42">
        <f t="shared" si="0"/>
        <v>2203294171</v>
      </c>
      <c r="J15" s="41"/>
      <c r="K15" s="55">
        <f>(I15/درآمد!$F$13)*100</f>
        <v>0.16698221979258554</v>
      </c>
      <c r="L15" s="41"/>
      <c r="M15" s="42">
        <v>0</v>
      </c>
      <c r="N15" s="41"/>
      <c r="O15" s="118">
        <v>0</v>
      </c>
      <c r="P15" s="118"/>
      <c r="Q15" s="41"/>
      <c r="R15" s="42">
        <f>VLOOKUP(A15,'درآمد ناشی از فروش'!A:Q,17,0)</f>
        <v>2232693089</v>
      </c>
      <c r="S15" s="41"/>
      <c r="T15" s="42">
        <f t="shared" si="1"/>
        <v>2232693089</v>
      </c>
      <c r="U15" s="45"/>
      <c r="V15" s="55">
        <f>(T15/درآمد!$F$13)*100</f>
        <v>0.16921029112856703</v>
      </c>
    </row>
    <row r="16" spans="1:22" ht="21.75" customHeight="1" x14ac:dyDescent="0.2">
      <c r="A16" s="52" t="s">
        <v>39</v>
      </c>
      <c r="C16" s="42">
        <v>0</v>
      </c>
      <c r="D16" s="41"/>
      <c r="E16" s="42">
        <v>0</v>
      </c>
      <c r="F16" s="41"/>
      <c r="G16" s="42">
        <v>-88253429</v>
      </c>
      <c r="H16" s="41"/>
      <c r="I16" s="42">
        <f t="shared" si="0"/>
        <v>-88253429</v>
      </c>
      <c r="J16" s="41"/>
      <c r="K16" s="55">
        <f>(I16/درآمد!$F$13)*100</f>
        <v>-6.6885092661225689E-3</v>
      </c>
      <c r="L16" s="41"/>
      <c r="M16" s="42">
        <v>4000000</v>
      </c>
      <c r="N16" s="41"/>
      <c r="O16" s="118">
        <v>0</v>
      </c>
      <c r="P16" s="118"/>
      <c r="Q16" s="41"/>
      <c r="R16" s="42">
        <f>VLOOKUP(A16,'درآمد ناشی از فروش'!A:Q,17,0)</f>
        <v>-12555879091</v>
      </c>
      <c r="S16" s="41"/>
      <c r="T16" s="42">
        <f t="shared" si="1"/>
        <v>-12551879091</v>
      </c>
      <c r="U16" s="45"/>
      <c r="V16" s="55">
        <f>(T16/درآمد!$F$13)*100</f>
        <v>-0.951275894417696</v>
      </c>
    </row>
    <row r="17" spans="1:22" ht="21.75" customHeight="1" x14ac:dyDescent="0.2">
      <c r="A17" s="52" t="s">
        <v>36</v>
      </c>
      <c r="C17" s="42">
        <v>0</v>
      </c>
      <c r="D17" s="41"/>
      <c r="E17" s="42">
        <v>187537378</v>
      </c>
      <c r="F17" s="41"/>
      <c r="G17" s="42">
        <v>3931184739</v>
      </c>
      <c r="H17" s="41"/>
      <c r="I17" s="42">
        <f t="shared" si="0"/>
        <v>4118722117</v>
      </c>
      <c r="J17" s="41"/>
      <c r="K17" s="55">
        <f>(I17/درآمد!$F$13)*100</f>
        <v>0.31214776985196196</v>
      </c>
      <c r="L17" s="41"/>
      <c r="M17" s="42">
        <v>0</v>
      </c>
      <c r="N17" s="41"/>
      <c r="O17" s="118">
        <v>2539340583</v>
      </c>
      <c r="P17" s="118"/>
      <c r="Q17" s="41"/>
      <c r="R17" s="42">
        <f>VLOOKUP(A17,'درآمد ناشی از فروش'!A:Q,17,0)</f>
        <v>4028351685</v>
      </c>
      <c r="S17" s="41"/>
      <c r="T17" s="42">
        <f t="shared" si="1"/>
        <v>6567692268</v>
      </c>
      <c r="U17" s="45"/>
      <c r="V17" s="55">
        <f>(T17/درآمد!$F$13)*100</f>
        <v>0.49774916498212834</v>
      </c>
    </row>
    <row r="18" spans="1:22" ht="21.75" customHeight="1" x14ac:dyDescent="0.2">
      <c r="A18" s="52" t="s">
        <v>52</v>
      </c>
      <c r="C18" s="42">
        <v>0</v>
      </c>
      <c r="D18" s="41"/>
      <c r="E18" s="42">
        <v>-3968567261</v>
      </c>
      <c r="F18" s="41"/>
      <c r="G18" s="42">
        <v>2451675265</v>
      </c>
      <c r="H18" s="41"/>
      <c r="I18" s="42">
        <f t="shared" si="0"/>
        <v>-1516891996</v>
      </c>
      <c r="J18" s="41"/>
      <c r="K18" s="55">
        <f>(I18/درآمد!$F$13)*100</f>
        <v>-0.11496149538793737</v>
      </c>
      <c r="L18" s="41"/>
      <c r="M18" s="42">
        <v>0</v>
      </c>
      <c r="N18" s="41"/>
      <c r="O18" s="118">
        <v>549035259</v>
      </c>
      <c r="P18" s="118"/>
      <c r="Q18" s="41"/>
      <c r="R18" s="42">
        <f>VLOOKUP(A18,'درآمد ناشی از فروش'!A:Q,17,0)</f>
        <v>2535367881</v>
      </c>
      <c r="S18" s="41"/>
      <c r="T18" s="42">
        <f t="shared" si="1"/>
        <v>3084403140</v>
      </c>
      <c r="U18" s="45"/>
      <c r="V18" s="55">
        <f>(T18/درآمد!$F$13)*100</f>
        <v>0.23375929089789302</v>
      </c>
    </row>
    <row r="19" spans="1:22" ht="21.75" customHeight="1" x14ac:dyDescent="0.2">
      <c r="A19" s="52" t="s">
        <v>48</v>
      </c>
      <c r="C19" s="42">
        <v>0</v>
      </c>
      <c r="D19" s="41"/>
      <c r="E19" s="42">
        <v>0</v>
      </c>
      <c r="F19" s="41"/>
      <c r="G19" s="42">
        <v>1359942</v>
      </c>
      <c r="H19" s="41"/>
      <c r="I19" s="42">
        <f t="shared" si="0"/>
        <v>1359942</v>
      </c>
      <c r="J19" s="41"/>
      <c r="K19" s="55">
        <f>(I19/درآمد!$F$13)*100</f>
        <v>1.0306664309201241E-4</v>
      </c>
      <c r="L19" s="41"/>
      <c r="M19" s="42">
        <v>0</v>
      </c>
      <c r="N19" s="41"/>
      <c r="O19" s="118">
        <v>0</v>
      </c>
      <c r="P19" s="118"/>
      <c r="Q19" s="41"/>
      <c r="R19" s="42">
        <f>VLOOKUP(A19,'درآمد ناشی از فروش'!A:Q,17,0)</f>
        <v>1469152</v>
      </c>
      <c r="S19" s="41"/>
      <c r="T19" s="42">
        <f t="shared" si="1"/>
        <v>1469152</v>
      </c>
      <c r="U19" s="45"/>
      <c r="V19" s="55">
        <f>(T19/درآمد!$F$13)*100</f>
        <v>1.113433990801933E-4</v>
      </c>
    </row>
    <row r="20" spans="1:22" ht="21.75" customHeight="1" x14ac:dyDescent="0.2">
      <c r="A20" s="52" t="s">
        <v>40</v>
      </c>
      <c r="C20" s="42">
        <v>0</v>
      </c>
      <c r="D20" s="41"/>
      <c r="E20" s="42">
        <v>-22240127556</v>
      </c>
      <c r="F20" s="41"/>
      <c r="G20" s="42">
        <v>5120743142</v>
      </c>
      <c r="H20" s="41"/>
      <c r="I20" s="42">
        <f t="shared" si="0"/>
        <v>-17119384414</v>
      </c>
      <c r="J20" s="41"/>
      <c r="K20" s="55">
        <f>(I20/درآمد!$F$13)*100</f>
        <v>-1.297435834287564</v>
      </c>
      <c r="L20" s="41"/>
      <c r="M20" s="42">
        <v>0</v>
      </c>
      <c r="N20" s="41"/>
      <c r="O20" s="118">
        <v>17096754818</v>
      </c>
      <c r="P20" s="118"/>
      <c r="Q20" s="41"/>
      <c r="R20" s="42">
        <f>VLOOKUP(A20,'درآمد ناشی از فروش'!A:Q,17,0)</f>
        <v>39333922155</v>
      </c>
      <c r="S20" s="41"/>
      <c r="T20" s="42">
        <f t="shared" si="1"/>
        <v>56430676973</v>
      </c>
      <c r="U20" s="45"/>
      <c r="V20" s="55">
        <f>(T20/درآمد!$F$13)*100</f>
        <v>4.2767415397251023</v>
      </c>
    </row>
    <row r="21" spans="1:22" ht="21.75" customHeight="1" x14ac:dyDescent="0.2">
      <c r="A21" s="52" t="s">
        <v>303</v>
      </c>
      <c r="C21" s="42">
        <v>0</v>
      </c>
      <c r="D21" s="41"/>
      <c r="E21" s="42">
        <v>0</v>
      </c>
      <c r="F21" s="41"/>
      <c r="G21" s="42">
        <v>0</v>
      </c>
      <c r="H21" s="41"/>
      <c r="I21" s="42">
        <f t="shared" si="0"/>
        <v>0</v>
      </c>
      <c r="J21" s="41"/>
      <c r="K21" s="55">
        <f>(I21/درآمد!$F$13)*100</f>
        <v>0</v>
      </c>
      <c r="L21" s="41"/>
      <c r="M21" s="42">
        <v>1000000</v>
      </c>
      <c r="N21" s="41"/>
      <c r="O21" s="118">
        <v>0</v>
      </c>
      <c r="P21" s="118"/>
      <c r="Q21" s="41"/>
      <c r="R21" s="42">
        <f>VLOOKUP(A21,'درآمد ناشی از فروش'!A:Q,17,0)</f>
        <v>-18184065</v>
      </c>
      <c r="S21" s="41"/>
      <c r="T21" s="42">
        <f t="shared" si="1"/>
        <v>-17184065</v>
      </c>
      <c r="U21" s="45"/>
      <c r="V21" s="55">
        <f>(T21/درآمد!$F$13)*100</f>
        <v>-1.3023378160428476E-3</v>
      </c>
    </row>
    <row r="22" spans="1:22" ht="21.75" customHeight="1" x14ac:dyDescent="0.2">
      <c r="A22" s="52" t="s">
        <v>304</v>
      </c>
      <c r="C22" s="42">
        <v>0</v>
      </c>
      <c r="D22" s="41"/>
      <c r="E22" s="42">
        <v>0</v>
      </c>
      <c r="F22" s="41"/>
      <c r="G22" s="42">
        <v>0</v>
      </c>
      <c r="H22" s="41"/>
      <c r="I22" s="42">
        <f t="shared" si="0"/>
        <v>0</v>
      </c>
      <c r="J22" s="41"/>
      <c r="K22" s="55">
        <f>(I22/درآمد!$F$13)*100</f>
        <v>0</v>
      </c>
      <c r="L22" s="41"/>
      <c r="M22" s="42">
        <v>0</v>
      </c>
      <c r="N22" s="41"/>
      <c r="O22" s="118">
        <v>0</v>
      </c>
      <c r="P22" s="118"/>
      <c r="Q22" s="41"/>
      <c r="R22" s="42">
        <f>VLOOKUP(A22,'درآمد ناشی از فروش'!A:Q,17,0)</f>
        <v>0</v>
      </c>
      <c r="S22" s="41"/>
      <c r="T22" s="42">
        <f t="shared" si="1"/>
        <v>0</v>
      </c>
      <c r="U22" s="45"/>
      <c r="V22" s="55">
        <f>(T22/درآمد!$F$13)*100</f>
        <v>0</v>
      </c>
    </row>
    <row r="23" spans="1:22" ht="21.75" customHeight="1" x14ac:dyDescent="0.2">
      <c r="A23" s="52" t="s">
        <v>305</v>
      </c>
      <c r="C23" s="42">
        <v>0</v>
      </c>
      <c r="D23" s="41"/>
      <c r="E23" s="42">
        <v>0</v>
      </c>
      <c r="F23" s="41"/>
      <c r="G23" s="42">
        <v>0</v>
      </c>
      <c r="H23" s="41"/>
      <c r="I23" s="42">
        <f t="shared" si="0"/>
        <v>0</v>
      </c>
      <c r="J23" s="41"/>
      <c r="K23" s="55">
        <f>(I23/درآمد!$F$13)*100</f>
        <v>0</v>
      </c>
      <c r="L23" s="41"/>
      <c r="M23" s="42">
        <v>0</v>
      </c>
      <c r="N23" s="41"/>
      <c r="O23" s="118">
        <v>0</v>
      </c>
      <c r="P23" s="118"/>
      <c r="Q23" s="41"/>
      <c r="R23" s="42">
        <f>VLOOKUP(A23,'درآمد ناشی از فروش'!A:Q,17,0)</f>
        <v>80161</v>
      </c>
      <c r="S23" s="41"/>
      <c r="T23" s="42">
        <f t="shared" si="1"/>
        <v>80161</v>
      </c>
      <c r="U23" s="45"/>
      <c r="V23" s="55">
        <f>(T23/درآمد!$F$13)*100</f>
        <v>6.0752040725992786E-6</v>
      </c>
    </row>
    <row r="24" spans="1:22" ht="21.75" customHeight="1" x14ac:dyDescent="0.2">
      <c r="A24" s="52" t="s">
        <v>306</v>
      </c>
      <c r="C24" s="42">
        <v>0</v>
      </c>
      <c r="D24" s="41"/>
      <c r="E24" s="42">
        <v>0</v>
      </c>
      <c r="F24" s="41"/>
      <c r="G24" s="42">
        <v>0</v>
      </c>
      <c r="H24" s="41"/>
      <c r="I24" s="42">
        <f t="shared" si="0"/>
        <v>0</v>
      </c>
      <c r="J24" s="41"/>
      <c r="K24" s="55">
        <f>(I24/درآمد!$F$13)*100</f>
        <v>0</v>
      </c>
      <c r="L24" s="41"/>
      <c r="M24" s="42">
        <v>0</v>
      </c>
      <c r="N24" s="41"/>
      <c r="O24" s="118">
        <v>0</v>
      </c>
      <c r="P24" s="118"/>
      <c r="Q24" s="41"/>
      <c r="R24" s="42">
        <f>VLOOKUP(A24,'درآمد ناشی از فروش'!A:Q,17,0)</f>
        <v>457573328</v>
      </c>
      <c r="S24" s="41"/>
      <c r="T24" s="42">
        <f t="shared" si="1"/>
        <v>457573328</v>
      </c>
      <c r="U24" s="45"/>
      <c r="V24" s="55">
        <f>(T24/درآمد!$F$13)*100</f>
        <v>3.467835163955546E-2</v>
      </c>
    </row>
    <row r="25" spans="1:22" ht="21.75" customHeight="1" x14ac:dyDescent="0.2">
      <c r="A25" s="52" t="s">
        <v>307</v>
      </c>
      <c r="C25" s="42">
        <v>0</v>
      </c>
      <c r="D25" s="41"/>
      <c r="E25" s="42">
        <v>0</v>
      </c>
      <c r="F25" s="41"/>
      <c r="G25" s="42">
        <v>0</v>
      </c>
      <c r="H25" s="41"/>
      <c r="I25" s="42">
        <f t="shared" si="0"/>
        <v>0</v>
      </c>
      <c r="J25" s="41"/>
      <c r="K25" s="55">
        <f>(I25/درآمد!$F$13)*100</f>
        <v>0</v>
      </c>
      <c r="L25" s="41"/>
      <c r="M25" s="42">
        <v>0</v>
      </c>
      <c r="N25" s="41"/>
      <c r="O25" s="118">
        <v>0</v>
      </c>
      <c r="P25" s="118"/>
      <c r="Q25" s="41"/>
      <c r="R25" s="42">
        <f>VLOOKUP(A25,'درآمد ناشی از فروش'!A:Q,17,0)</f>
        <v>-2955611</v>
      </c>
      <c r="S25" s="41"/>
      <c r="T25" s="42">
        <f t="shared" si="1"/>
        <v>-2955611</v>
      </c>
      <c r="U25" s="45"/>
      <c r="V25" s="55">
        <f>(T25/درآمد!$F$13)*100</f>
        <v>-2.2399845291624638E-4</v>
      </c>
    </row>
    <row r="26" spans="1:22" ht="21.75" customHeight="1" x14ac:dyDescent="0.2">
      <c r="A26" s="52" t="s">
        <v>308</v>
      </c>
      <c r="C26" s="42">
        <v>0</v>
      </c>
      <c r="D26" s="41"/>
      <c r="E26" s="42">
        <v>0</v>
      </c>
      <c r="F26" s="41"/>
      <c r="G26" s="42">
        <v>0</v>
      </c>
      <c r="H26" s="41"/>
      <c r="I26" s="42">
        <f t="shared" si="0"/>
        <v>0</v>
      </c>
      <c r="J26" s="41"/>
      <c r="K26" s="55">
        <f>(I26/درآمد!$F$13)*100</f>
        <v>0</v>
      </c>
      <c r="L26" s="41"/>
      <c r="M26" s="42">
        <v>0</v>
      </c>
      <c r="N26" s="41"/>
      <c r="O26" s="118">
        <v>0</v>
      </c>
      <c r="P26" s="118"/>
      <c r="Q26" s="41"/>
      <c r="R26" s="42">
        <f>VLOOKUP(A26,'درآمد ناشی از فروش'!A:Q,17,0)</f>
        <v>4204003120</v>
      </c>
      <c r="S26" s="41"/>
      <c r="T26" s="42">
        <f t="shared" si="1"/>
        <v>4204003120</v>
      </c>
      <c r="U26" s="45"/>
      <c r="V26" s="55">
        <f>(T26/درآمد!$F$13)*100</f>
        <v>0.31861100629787642</v>
      </c>
    </row>
    <row r="27" spans="1:22" ht="21.75" customHeight="1" x14ac:dyDescent="0.2">
      <c r="A27" s="52" t="s">
        <v>309</v>
      </c>
      <c r="C27" s="42">
        <v>0</v>
      </c>
      <c r="D27" s="41"/>
      <c r="E27" s="42">
        <v>0</v>
      </c>
      <c r="F27" s="41"/>
      <c r="G27" s="42">
        <v>0</v>
      </c>
      <c r="H27" s="41"/>
      <c r="I27" s="42">
        <f t="shared" si="0"/>
        <v>0</v>
      </c>
      <c r="J27" s="41"/>
      <c r="K27" s="55">
        <f>(I27/درآمد!$F$13)*100</f>
        <v>0</v>
      </c>
      <c r="L27" s="41"/>
      <c r="M27" s="42">
        <v>26508650</v>
      </c>
      <c r="N27" s="41"/>
      <c r="O27" s="118">
        <v>0</v>
      </c>
      <c r="P27" s="118"/>
      <c r="Q27" s="41"/>
      <c r="R27" s="42">
        <f>VLOOKUP(A27,'درآمد ناشی از فروش'!A:Q,17,0)</f>
        <v>-2897061</v>
      </c>
      <c r="S27" s="41"/>
      <c r="T27" s="42">
        <f t="shared" si="1"/>
        <v>23611589</v>
      </c>
      <c r="U27" s="45"/>
      <c r="V27" s="55">
        <f>(T27/درآمد!$F$13)*100</f>
        <v>1.7894639744182375E-3</v>
      </c>
    </row>
    <row r="28" spans="1:22" ht="21.75" customHeight="1" x14ac:dyDescent="0.2">
      <c r="A28" s="52" t="s">
        <v>310</v>
      </c>
      <c r="C28" s="42">
        <v>0</v>
      </c>
      <c r="D28" s="41"/>
      <c r="E28" s="42">
        <v>0</v>
      </c>
      <c r="F28" s="41"/>
      <c r="G28" s="42">
        <v>0</v>
      </c>
      <c r="H28" s="41"/>
      <c r="I28" s="42">
        <f t="shared" si="0"/>
        <v>0</v>
      </c>
      <c r="J28" s="41"/>
      <c r="K28" s="55">
        <f>(I28/درآمد!$F$13)*100</f>
        <v>0</v>
      </c>
      <c r="L28" s="41"/>
      <c r="M28" s="42">
        <v>0</v>
      </c>
      <c r="N28" s="41"/>
      <c r="O28" s="118">
        <v>0</v>
      </c>
      <c r="P28" s="118"/>
      <c r="Q28" s="41"/>
      <c r="R28" s="42">
        <f>VLOOKUP(A28,'درآمد ناشی از فروش'!A:Q,17,0)</f>
        <v>-34514415</v>
      </c>
      <c r="S28" s="41"/>
      <c r="T28" s="42">
        <f t="shared" si="1"/>
        <v>-34514415</v>
      </c>
      <c r="U28" s="45"/>
      <c r="V28" s="55">
        <f>(T28/درآمد!$F$13)*100</f>
        <v>-2.6157622106932499E-3</v>
      </c>
    </row>
    <row r="29" spans="1:22" ht="21.75" customHeight="1" x14ac:dyDescent="0.2">
      <c r="A29" s="52" t="s">
        <v>311</v>
      </c>
      <c r="C29" s="42">
        <v>0</v>
      </c>
      <c r="D29" s="41"/>
      <c r="E29" s="42">
        <v>0</v>
      </c>
      <c r="F29" s="41"/>
      <c r="G29" s="42">
        <v>0</v>
      </c>
      <c r="H29" s="41"/>
      <c r="I29" s="42">
        <f t="shared" si="0"/>
        <v>0</v>
      </c>
      <c r="J29" s="41"/>
      <c r="K29" s="55">
        <f>(I29/درآمد!$F$13)*100</f>
        <v>0</v>
      </c>
      <c r="L29" s="41"/>
      <c r="M29" s="42">
        <v>0</v>
      </c>
      <c r="N29" s="41"/>
      <c r="O29" s="118">
        <v>0</v>
      </c>
      <c r="P29" s="118"/>
      <c r="Q29" s="41"/>
      <c r="R29" s="42">
        <f>VLOOKUP(A29,'درآمد ناشی از فروش'!A:Q,17,0)</f>
        <v>887390718</v>
      </c>
      <c r="S29" s="41"/>
      <c r="T29" s="42">
        <f t="shared" si="1"/>
        <v>887390718</v>
      </c>
      <c r="U29" s="45"/>
      <c r="V29" s="55">
        <f>(T29/درآمد!$F$13)*100</f>
        <v>6.7253149336714835E-2</v>
      </c>
    </row>
    <row r="30" spans="1:22" ht="21.75" customHeight="1" x14ac:dyDescent="0.2">
      <c r="A30" s="52" t="s">
        <v>35</v>
      </c>
      <c r="C30" s="42">
        <v>0</v>
      </c>
      <c r="D30" s="41"/>
      <c r="E30" s="42">
        <v>493307253</v>
      </c>
      <c r="F30" s="41"/>
      <c r="G30" s="42">
        <v>0</v>
      </c>
      <c r="H30" s="41"/>
      <c r="I30" s="42">
        <f t="shared" si="0"/>
        <v>493307253</v>
      </c>
      <c r="J30" s="41"/>
      <c r="K30" s="55">
        <f>(I30/درآمد!$F$13)*100</f>
        <v>3.7386537499137514E-2</v>
      </c>
      <c r="L30" s="41"/>
      <c r="M30" s="42">
        <v>10614000000</v>
      </c>
      <c r="N30" s="41"/>
      <c r="O30" s="118">
        <v>-3672398435</v>
      </c>
      <c r="P30" s="118"/>
      <c r="Q30" s="41"/>
      <c r="R30" s="42">
        <f>VLOOKUP(A30,'درآمد ناشی از فروش'!A:Q,17,0)</f>
        <v>-377120780</v>
      </c>
      <c r="S30" s="41"/>
      <c r="T30" s="42">
        <f t="shared" si="1"/>
        <v>6564480785</v>
      </c>
      <c r="U30" s="45"/>
      <c r="V30" s="55">
        <f>(T30/درآمد!$F$13)*100</f>
        <v>0.49750577462271811</v>
      </c>
    </row>
    <row r="31" spans="1:22" ht="21.75" customHeight="1" x14ac:dyDescent="0.2">
      <c r="A31" s="52" t="s">
        <v>53</v>
      </c>
      <c r="C31" s="42">
        <v>0</v>
      </c>
      <c r="D31" s="41"/>
      <c r="E31" s="42">
        <v>198810</v>
      </c>
      <c r="F31" s="41"/>
      <c r="G31" s="42">
        <v>0</v>
      </c>
      <c r="H31" s="41"/>
      <c r="I31" s="42">
        <f t="shared" si="0"/>
        <v>198810</v>
      </c>
      <c r="J31" s="41"/>
      <c r="K31" s="55">
        <f>(I31/درآمد!$F$13)*100</f>
        <v>1.5067318542351798E-5</v>
      </c>
      <c r="L31" s="41"/>
      <c r="M31" s="42">
        <v>519480000</v>
      </c>
      <c r="N31" s="41"/>
      <c r="O31" s="118">
        <v>7251702</v>
      </c>
      <c r="P31" s="118"/>
      <c r="Q31" s="41"/>
      <c r="R31" s="42">
        <f>VLOOKUP(A31,'درآمد ناشی از فروش'!A:Q,17,0)</f>
        <v>374155230</v>
      </c>
      <c r="S31" s="41"/>
      <c r="T31" s="42">
        <f t="shared" si="1"/>
        <v>900886932</v>
      </c>
      <c r="U31" s="45"/>
      <c r="V31" s="55">
        <f>(T31/درآمد!$F$13)*100</f>
        <v>6.8275994039967924E-2</v>
      </c>
    </row>
    <row r="32" spans="1:22" ht="21.75" customHeight="1" x14ac:dyDescent="0.2">
      <c r="A32" s="52" t="s">
        <v>312</v>
      </c>
      <c r="C32" s="42">
        <v>0</v>
      </c>
      <c r="D32" s="41"/>
      <c r="E32" s="42">
        <v>58369409457</v>
      </c>
      <c r="F32" s="41"/>
      <c r="G32" s="42">
        <v>0</v>
      </c>
      <c r="H32" s="41"/>
      <c r="I32" s="42">
        <f t="shared" si="0"/>
        <v>58369409457</v>
      </c>
      <c r="J32" s="41"/>
      <c r="K32" s="55">
        <f>(I32/درآمد!$F$13)*100</f>
        <v>4.423673283122481</v>
      </c>
      <c r="L32" s="41"/>
      <c r="M32" s="42">
        <v>0</v>
      </c>
      <c r="N32" s="41"/>
      <c r="O32" s="118">
        <v>108778816394</v>
      </c>
      <c r="P32" s="118"/>
      <c r="Q32" s="41"/>
      <c r="R32" s="42">
        <f>VLOOKUP(A32,'درآمد ناشی از فروش'!A:Q,17,0)</f>
        <v>-5282269</v>
      </c>
      <c r="S32" s="41"/>
      <c r="T32" s="42">
        <f t="shared" si="1"/>
        <v>108773534125</v>
      </c>
      <c r="U32" s="45"/>
      <c r="V32" s="55">
        <f>(T32/درآمد!$F$13)*100</f>
        <v>8.2436773182372551</v>
      </c>
    </row>
    <row r="33" spans="1:22" ht="21.75" customHeight="1" x14ac:dyDescent="0.2">
      <c r="A33" s="52" t="s">
        <v>30</v>
      </c>
      <c r="C33" s="42">
        <v>0</v>
      </c>
      <c r="D33" s="41"/>
      <c r="E33" s="42">
        <v>-63349990</v>
      </c>
      <c r="F33" s="41"/>
      <c r="G33" s="42">
        <v>0</v>
      </c>
      <c r="H33" s="41"/>
      <c r="I33" s="42">
        <f t="shared" si="0"/>
        <v>-63349990</v>
      </c>
      <c r="J33" s="41"/>
      <c r="K33" s="55">
        <f>(I33/درآمد!$F$13)*100</f>
        <v>-4.8011391730033749E-3</v>
      </c>
      <c r="L33" s="41"/>
      <c r="M33" s="42">
        <v>28848600</v>
      </c>
      <c r="N33" s="41"/>
      <c r="O33" s="118">
        <v>-180938479</v>
      </c>
      <c r="P33" s="118"/>
      <c r="Q33" s="41"/>
      <c r="R33" s="42">
        <f>VLOOKUP(A33,'درآمد ناشی از فروش'!A:Q,17,0)</f>
        <v>-2003</v>
      </c>
      <c r="S33" s="41"/>
      <c r="T33" s="42">
        <f t="shared" si="1"/>
        <v>-152091882</v>
      </c>
      <c r="U33" s="45"/>
      <c r="V33" s="55">
        <f>(T33/درآمد!$F$13)*100</f>
        <v>-1.1526667842662751E-2</v>
      </c>
    </row>
    <row r="34" spans="1:22" ht="21.75" customHeight="1" x14ac:dyDescent="0.2">
      <c r="A34" s="52" t="s">
        <v>313</v>
      </c>
      <c r="C34" s="42">
        <v>0</v>
      </c>
      <c r="D34" s="41"/>
      <c r="E34" s="42">
        <v>0</v>
      </c>
      <c r="F34" s="41"/>
      <c r="G34" s="42">
        <v>0</v>
      </c>
      <c r="H34" s="41"/>
      <c r="I34" s="42">
        <f t="shared" si="0"/>
        <v>0</v>
      </c>
      <c r="J34" s="41"/>
      <c r="K34" s="55">
        <f>(I34/درآمد!$F$13)*100</f>
        <v>0</v>
      </c>
      <c r="L34" s="41"/>
      <c r="M34" s="42">
        <v>23730000</v>
      </c>
      <c r="N34" s="41"/>
      <c r="O34" s="118">
        <v>0</v>
      </c>
      <c r="P34" s="118"/>
      <c r="Q34" s="41"/>
      <c r="R34" s="42">
        <f>VLOOKUP(A34,'درآمد ناشی از فروش'!A:Q,17,0)</f>
        <v>-290189311</v>
      </c>
      <c r="S34" s="41"/>
      <c r="T34" s="42">
        <f t="shared" si="1"/>
        <v>-266459311</v>
      </c>
      <c r="U34" s="45"/>
      <c r="V34" s="55">
        <f>(T34/درآمد!$F$13)*100</f>
        <v>-2.0194292628200716E-2</v>
      </c>
    </row>
    <row r="35" spans="1:22" ht="21.75" customHeight="1" x14ac:dyDescent="0.2">
      <c r="A35" s="52" t="s">
        <v>314</v>
      </c>
      <c r="C35" s="42">
        <v>0</v>
      </c>
      <c r="D35" s="41"/>
      <c r="E35" s="42">
        <v>0</v>
      </c>
      <c r="F35" s="41"/>
      <c r="G35" s="42">
        <v>0</v>
      </c>
      <c r="H35" s="41"/>
      <c r="I35" s="42">
        <f t="shared" si="0"/>
        <v>0</v>
      </c>
      <c r="J35" s="41"/>
      <c r="K35" s="55">
        <f>(I35/درآمد!$F$13)*100</f>
        <v>0</v>
      </c>
      <c r="L35" s="41"/>
      <c r="M35" s="42">
        <v>0</v>
      </c>
      <c r="N35" s="41"/>
      <c r="O35" s="118">
        <v>0</v>
      </c>
      <c r="P35" s="118"/>
      <c r="Q35" s="41"/>
      <c r="R35" s="42">
        <f>VLOOKUP(A35,'درآمد ناشی از فروش'!A:Q,17,0)</f>
        <v>0</v>
      </c>
      <c r="S35" s="41"/>
      <c r="T35" s="42">
        <f t="shared" si="1"/>
        <v>0</v>
      </c>
      <c r="U35" s="45"/>
      <c r="V35" s="55">
        <f>(T35/درآمد!$F$13)*100</f>
        <v>0</v>
      </c>
    </row>
    <row r="36" spans="1:22" ht="21.75" customHeight="1" x14ac:dyDescent="0.2">
      <c r="A36" s="52" t="s">
        <v>315</v>
      </c>
      <c r="C36" s="42">
        <v>0</v>
      </c>
      <c r="D36" s="41"/>
      <c r="E36" s="42">
        <v>0</v>
      </c>
      <c r="F36" s="41"/>
      <c r="G36" s="42">
        <v>0</v>
      </c>
      <c r="H36" s="41"/>
      <c r="I36" s="42">
        <f t="shared" si="0"/>
        <v>0</v>
      </c>
      <c r="J36" s="41"/>
      <c r="K36" s="55">
        <f>(I36/درآمد!$F$13)*100</f>
        <v>0</v>
      </c>
      <c r="L36" s="41"/>
      <c r="M36" s="42">
        <v>0</v>
      </c>
      <c r="N36" s="41"/>
      <c r="O36" s="118">
        <v>0</v>
      </c>
      <c r="P36" s="118"/>
      <c r="Q36" s="41"/>
      <c r="R36" s="42">
        <f>VLOOKUP(A36,'درآمد ناشی از فروش'!A:Q,17,0)</f>
        <v>-155902551</v>
      </c>
      <c r="S36" s="41"/>
      <c r="T36" s="42">
        <f t="shared" si="1"/>
        <v>-155902551</v>
      </c>
      <c r="U36" s="45"/>
      <c r="V36" s="55">
        <f>(T36/درآمد!$F$13)*100</f>
        <v>-1.1815469028128599E-2</v>
      </c>
    </row>
    <row r="37" spans="1:22" ht="21.75" customHeight="1" x14ac:dyDescent="0.2">
      <c r="A37" s="52" t="s">
        <v>33</v>
      </c>
      <c r="C37" s="42">
        <v>0</v>
      </c>
      <c r="D37" s="41"/>
      <c r="E37" s="42">
        <v>-761928040</v>
      </c>
      <c r="F37" s="41"/>
      <c r="G37" s="42">
        <v>0</v>
      </c>
      <c r="H37" s="41"/>
      <c r="I37" s="42">
        <f t="shared" si="0"/>
        <v>-761928040</v>
      </c>
      <c r="J37" s="41"/>
      <c r="K37" s="55">
        <f>(I37/درآمد!$F$13)*100</f>
        <v>-5.774464305130407E-2</v>
      </c>
      <c r="L37" s="41"/>
      <c r="M37" s="42">
        <v>248128600</v>
      </c>
      <c r="N37" s="41"/>
      <c r="O37" s="118">
        <v>6995533698</v>
      </c>
      <c r="P37" s="118"/>
      <c r="Q37" s="41"/>
      <c r="R37" s="42">
        <f>VLOOKUP(A37,'درآمد ناشی از فروش'!A:Q,17,0)</f>
        <v>13585783</v>
      </c>
      <c r="S37" s="41"/>
      <c r="T37" s="42">
        <f t="shared" si="1"/>
        <v>7257248081</v>
      </c>
      <c r="U37" s="45"/>
      <c r="V37" s="55">
        <f>(T37/درآمد!$F$13)*100</f>
        <v>0.55000889581660029</v>
      </c>
    </row>
    <row r="38" spans="1:22" ht="21.75" customHeight="1" x14ac:dyDescent="0.2">
      <c r="A38" s="52" t="s">
        <v>316</v>
      </c>
      <c r="C38" s="42">
        <v>0</v>
      </c>
      <c r="D38" s="41"/>
      <c r="E38" s="42">
        <v>0</v>
      </c>
      <c r="F38" s="41"/>
      <c r="G38" s="42">
        <v>0</v>
      </c>
      <c r="H38" s="41"/>
      <c r="I38" s="42">
        <f t="shared" si="0"/>
        <v>0</v>
      </c>
      <c r="J38" s="41"/>
      <c r="K38" s="55">
        <f>(I38/درآمد!$F$13)*100</f>
        <v>0</v>
      </c>
      <c r="L38" s="41"/>
      <c r="M38" s="42">
        <v>89452000</v>
      </c>
      <c r="N38" s="41"/>
      <c r="O38" s="118">
        <v>0</v>
      </c>
      <c r="P38" s="118"/>
      <c r="Q38" s="41"/>
      <c r="R38" s="42">
        <f>VLOOKUP(A38,'درآمد ناشی از فروش'!A:Q,17,0)</f>
        <v>-452840651</v>
      </c>
      <c r="S38" s="41"/>
      <c r="T38" s="42">
        <f t="shared" si="1"/>
        <v>-363388651</v>
      </c>
      <c r="U38" s="45"/>
      <c r="V38" s="55">
        <f>(T38/درآمد!$F$13)*100</f>
        <v>-2.754032774655453E-2</v>
      </c>
    </row>
    <row r="39" spans="1:22" ht="21.75" customHeight="1" x14ac:dyDescent="0.2">
      <c r="A39" s="52" t="s">
        <v>31</v>
      </c>
      <c r="C39" s="42">
        <v>0</v>
      </c>
      <c r="D39" s="41"/>
      <c r="E39" s="42">
        <v>-112143787119</v>
      </c>
      <c r="F39" s="41"/>
      <c r="G39" s="42">
        <v>0</v>
      </c>
      <c r="H39" s="41"/>
      <c r="I39" s="42">
        <f t="shared" si="0"/>
        <v>-112143787119</v>
      </c>
      <c r="J39" s="41"/>
      <c r="K39" s="55">
        <f>(I39/درآمد!$F$13)*100</f>
        <v>-8.4991004630937148</v>
      </c>
      <c r="L39" s="41"/>
      <c r="M39" s="42">
        <v>0</v>
      </c>
      <c r="N39" s="41"/>
      <c r="O39" s="118">
        <v>62199993514</v>
      </c>
      <c r="P39" s="118"/>
      <c r="Q39" s="41"/>
      <c r="R39" s="42">
        <f>VLOOKUP(A39,'درآمد ناشی از فروش'!A:Q,17,0)</f>
        <v>910530950</v>
      </c>
      <c r="S39" s="41"/>
      <c r="T39" s="42">
        <f t="shared" si="1"/>
        <v>63110524464</v>
      </c>
      <c r="U39" s="45"/>
      <c r="V39" s="55">
        <f>(T39/درآمد!$F$13)*100</f>
        <v>4.7829906718674815</v>
      </c>
    </row>
    <row r="40" spans="1:22" ht="21.75" customHeight="1" x14ac:dyDescent="0.2">
      <c r="A40" s="52" t="s">
        <v>317</v>
      </c>
      <c r="C40" s="42">
        <v>0</v>
      </c>
      <c r="D40" s="41"/>
      <c r="E40" s="42">
        <v>0</v>
      </c>
      <c r="F40" s="41"/>
      <c r="G40" s="42">
        <v>0</v>
      </c>
      <c r="H40" s="41"/>
      <c r="I40" s="42">
        <f t="shared" si="0"/>
        <v>0</v>
      </c>
      <c r="J40" s="41"/>
      <c r="K40" s="55">
        <f>(I40/درآمد!$F$13)*100</f>
        <v>0</v>
      </c>
      <c r="L40" s="41"/>
      <c r="M40" s="42">
        <v>1900000000</v>
      </c>
      <c r="N40" s="41"/>
      <c r="O40" s="118">
        <v>0</v>
      </c>
      <c r="P40" s="118"/>
      <c r="Q40" s="41"/>
      <c r="R40" s="42">
        <f>VLOOKUP(A40,'درآمد ناشی از فروش'!A:Q,17,0)</f>
        <v>4648578940</v>
      </c>
      <c r="S40" s="41"/>
      <c r="T40" s="42">
        <f t="shared" si="1"/>
        <v>6548578940</v>
      </c>
      <c r="U40" s="45"/>
      <c r="V40" s="55">
        <f>(T40/درآمد!$F$13)*100</f>
        <v>0.49630061309147666</v>
      </c>
    </row>
    <row r="41" spans="1:22" ht="21.75" customHeight="1" x14ac:dyDescent="0.2">
      <c r="A41" s="52" t="s">
        <v>318</v>
      </c>
      <c r="C41" s="42">
        <v>0</v>
      </c>
      <c r="D41" s="41"/>
      <c r="E41" s="42">
        <v>0</v>
      </c>
      <c r="F41" s="41"/>
      <c r="G41" s="42">
        <v>0</v>
      </c>
      <c r="H41" s="41"/>
      <c r="I41" s="42">
        <f t="shared" si="0"/>
        <v>0</v>
      </c>
      <c r="J41" s="41"/>
      <c r="K41" s="55">
        <f>(I41/درآمد!$F$13)*100</f>
        <v>0</v>
      </c>
      <c r="L41" s="41"/>
      <c r="M41" s="42">
        <v>500640000</v>
      </c>
      <c r="N41" s="41"/>
      <c r="O41" s="118">
        <v>0</v>
      </c>
      <c r="P41" s="118"/>
      <c r="Q41" s="41"/>
      <c r="R41" s="42">
        <f>VLOOKUP(A41,'درآمد ناشی از فروش'!A:Q,17,0)</f>
        <v>2382474422</v>
      </c>
      <c r="S41" s="41"/>
      <c r="T41" s="42">
        <f t="shared" si="1"/>
        <v>2883114422</v>
      </c>
      <c r="U41" s="45"/>
      <c r="V41" s="55">
        <f>(T41/درآمد!$F$13)*100</f>
        <v>0.21850411644445694</v>
      </c>
    </row>
    <row r="42" spans="1:22" ht="21.75" customHeight="1" x14ac:dyDescent="0.2">
      <c r="A42" s="52" t="s">
        <v>319</v>
      </c>
      <c r="C42" s="42">
        <v>0</v>
      </c>
      <c r="D42" s="41"/>
      <c r="E42" s="42">
        <v>0</v>
      </c>
      <c r="F42" s="41"/>
      <c r="G42" s="42">
        <v>0</v>
      </c>
      <c r="H42" s="41"/>
      <c r="I42" s="42">
        <f t="shared" si="0"/>
        <v>0</v>
      </c>
      <c r="J42" s="41"/>
      <c r="K42" s="55">
        <f>(I42/درآمد!$F$13)*100</f>
        <v>0</v>
      </c>
      <c r="L42" s="41"/>
      <c r="M42" s="42">
        <v>0</v>
      </c>
      <c r="N42" s="41"/>
      <c r="O42" s="118">
        <v>0</v>
      </c>
      <c r="P42" s="118"/>
      <c r="Q42" s="41"/>
      <c r="R42" s="42">
        <f>VLOOKUP(A42,'درآمد ناشی از فروش'!A:Q,17,0)</f>
        <v>-3076343773</v>
      </c>
      <c r="S42" s="41"/>
      <c r="T42" s="42">
        <f t="shared" si="1"/>
        <v>-3076343773</v>
      </c>
      <c r="U42" s="45"/>
      <c r="V42" s="55">
        <f>(T42/درآمد!$F$13)*100</f>
        <v>-0.23314849139163718</v>
      </c>
    </row>
    <row r="43" spans="1:22" ht="21.75" customHeight="1" x14ac:dyDescent="0.2">
      <c r="A43" s="52" t="s">
        <v>43</v>
      </c>
      <c r="C43" s="42">
        <v>0</v>
      </c>
      <c r="D43" s="41"/>
      <c r="E43" s="42">
        <v>-568874933</v>
      </c>
      <c r="F43" s="41"/>
      <c r="G43" s="42">
        <v>0</v>
      </c>
      <c r="H43" s="41"/>
      <c r="I43" s="42">
        <f t="shared" si="0"/>
        <v>-568874933</v>
      </c>
      <c r="J43" s="41"/>
      <c r="K43" s="55">
        <f>(I43/درآمد!$F$13)*100</f>
        <v>-4.3113625201297905E-2</v>
      </c>
      <c r="L43" s="41"/>
      <c r="M43" s="42">
        <v>0</v>
      </c>
      <c r="N43" s="41"/>
      <c r="O43" s="118">
        <v>154093581</v>
      </c>
      <c r="P43" s="118"/>
      <c r="Q43" s="41"/>
      <c r="R43" s="42">
        <f>VLOOKUP(A43,'درآمد ناشی از فروش'!A:Q,17,0)</f>
        <v>560287389</v>
      </c>
      <c r="S43" s="41"/>
      <c r="T43" s="42">
        <f t="shared" si="1"/>
        <v>714380970</v>
      </c>
      <c r="U43" s="45"/>
      <c r="V43" s="55">
        <f>(T43/درآمد!$F$13)*100</f>
        <v>5.4141168128284609E-2</v>
      </c>
    </row>
    <row r="44" spans="1:22" ht="21.75" customHeight="1" x14ac:dyDescent="0.2">
      <c r="A44" s="52" t="s">
        <v>49</v>
      </c>
      <c r="C44" s="42">
        <v>0</v>
      </c>
      <c r="D44" s="41"/>
      <c r="E44" s="42">
        <v>-3214223895</v>
      </c>
      <c r="F44" s="41"/>
      <c r="G44" s="42">
        <v>0</v>
      </c>
      <c r="H44" s="41"/>
      <c r="I44" s="42">
        <f t="shared" si="0"/>
        <v>-3214223895</v>
      </c>
      <c r="J44" s="41"/>
      <c r="K44" s="55">
        <f>(I44/درآمد!$F$13)*100</f>
        <v>-0.24359808506817424</v>
      </c>
      <c r="L44" s="41"/>
      <c r="M44" s="42">
        <v>822257200</v>
      </c>
      <c r="N44" s="41"/>
      <c r="O44" s="118">
        <v>-3350579669</v>
      </c>
      <c r="P44" s="118"/>
      <c r="Q44" s="41"/>
      <c r="R44" s="42">
        <f>VLOOKUP(A44,'درآمد ناشی از فروش'!A:Q,17,0)</f>
        <v>86432433</v>
      </c>
      <c r="S44" s="41"/>
      <c r="T44" s="42">
        <f t="shared" si="1"/>
        <v>-2441890036</v>
      </c>
      <c r="U44" s="45"/>
      <c r="V44" s="55">
        <f>(T44/درآمد!$F$13)*100</f>
        <v>-0.1850648107127755</v>
      </c>
    </row>
    <row r="45" spans="1:22" ht="21.75" customHeight="1" x14ac:dyDescent="0.2">
      <c r="A45" s="52" t="s">
        <v>320</v>
      </c>
      <c r="C45" s="42">
        <v>0</v>
      </c>
      <c r="D45" s="41"/>
      <c r="E45" s="42">
        <v>0</v>
      </c>
      <c r="F45" s="41"/>
      <c r="G45" s="42">
        <v>0</v>
      </c>
      <c r="H45" s="41"/>
      <c r="I45" s="42">
        <f t="shared" si="0"/>
        <v>0</v>
      </c>
      <c r="J45" s="41"/>
      <c r="K45" s="55">
        <f>(I45/درآمد!$F$13)*100</f>
        <v>0</v>
      </c>
      <c r="L45" s="41"/>
      <c r="M45" s="42">
        <v>0</v>
      </c>
      <c r="N45" s="41"/>
      <c r="O45" s="118">
        <v>0</v>
      </c>
      <c r="P45" s="118"/>
      <c r="Q45" s="41"/>
      <c r="R45" s="42">
        <f>VLOOKUP(A45,'درآمد ناشی از فروش'!A:Q,17,0)</f>
        <v>-1347772304</v>
      </c>
      <c r="S45" s="41"/>
      <c r="T45" s="42">
        <f t="shared" si="1"/>
        <v>-1347772304</v>
      </c>
      <c r="U45" s="45"/>
      <c r="V45" s="55">
        <f>(T45/درآمد!$F$13)*100</f>
        <v>-0.10214433190949854</v>
      </c>
    </row>
    <row r="46" spans="1:22" ht="21.75" customHeight="1" x14ac:dyDescent="0.2">
      <c r="A46" s="52" t="s">
        <v>321</v>
      </c>
      <c r="C46" s="42">
        <v>0</v>
      </c>
      <c r="D46" s="41"/>
      <c r="E46" s="42">
        <v>0</v>
      </c>
      <c r="F46" s="41"/>
      <c r="G46" s="42">
        <v>0</v>
      </c>
      <c r="H46" s="41"/>
      <c r="I46" s="42">
        <f t="shared" si="0"/>
        <v>0</v>
      </c>
      <c r="J46" s="41"/>
      <c r="K46" s="55">
        <f>(I46/درآمد!$F$13)*100</f>
        <v>0</v>
      </c>
      <c r="L46" s="41"/>
      <c r="M46" s="42">
        <v>0</v>
      </c>
      <c r="N46" s="41"/>
      <c r="O46" s="118">
        <v>0</v>
      </c>
      <c r="P46" s="118"/>
      <c r="Q46" s="41"/>
      <c r="R46" s="42">
        <f>VLOOKUP(A46,'درآمد ناشی از فروش'!A:Q,17,0)</f>
        <v>208871163</v>
      </c>
      <c r="S46" s="41"/>
      <c r="T46" s="42">
        <f t="shared" si="1"/>
        <v>208871163</v>
      </c>
      <c r="U46" s="45"/>
      <c r="V46" s="55">
        <f>(T46/درآمد!$F$13)*100</f>
        <v>1.5829829220021553E-2</v>
      </c>
    </row>
    <row r="47" spans="1:22" ht="21.75" customHeight="1" x14ac:dyDescent="0.2">
      <c r="A47" s="52" t="s">
        <v>322</v>
      </c>
      <c r="C47" s="42">
        <v>0</v>
      </c>
      <c r="D47" s="41"/>
      <c r="E47" s="42">
        <v>0</v>
      </c>
      <c r="F47" s="41"/>
      <c r="G47" s="42">
        <v>0</v>
      </c>
      <c r="H47" s="41"/>
      <c r="I47" s="42">
        <f t="shared" si="0"/>
        <v>0</v>
      </c>
      <c r="J47" s="41"/>
      <c r="K47" s="55">
        <f>(I47/درآمد!$F$13)*100</f>
        <v>0</v>
      </c>
      <c r="L47" s="41"/>
      <c r="M47" s="42">
        <v>0</v>
      </c>
      <c r="N47" s="41"/>
      <c r="O47" s="118">
        <v>0</v>
      </c>
      <c r="P47" s="118"/>
      <c r="Q47" s="41"/>
      <c r="R47" s="42">
        <f>VLOOKUP(A47,'درآمد ناشی از فروش'!A:Q,17,0)</f>
        <v>84270</v>
      </c>
      <c r="S47" s="41"/>
      <c r="T47" s="42">
        <f t="shared" si="1"/>
        <v>84270</v>
      </c>
      <c r="U47" s="45"/>
      <c r="V47" s="55">
        <f>(T47/درآمد!$F$13)*100</f>
        <v>6.3866150272319612E-6</v>
      </c>
    </row>
    <row r="48" spans="1:22" ht="21.75" customHeight="1" x14ac:dyDescent="0.2">
      <c r="A48" s="52" t="s">
        <v>323</v>
      </c>
      <c r="C48" s="42">
        <v>0</v>
      </c>
      <c r="D48" s="41"/>
      <c r="E48" s="42">
        <v>0</v>
      </c>
      <c r="F48" s="41"/>
      <c r="G48" s="42">
        <v>0</v>
      </c>
      <c r="H48" s="41"/>
      <c r="I48" s="42">
        <f t="shared" si="0"/>
        <v>0</v>
      </c>
      <c r="J48" s="41"/>
      <c r="K48" s="55">
        <f>(I48/درآمد!$F$13)*100</f>
        <v>0</v>
      </c>
      <c r="L48" s="41"/>
      <c r="M48" s="42">
        <v>552740500</v>
      </c>
      <c r="N48" s="41"/>
      <c r="O48" s="118">
        <v>0</v>
      </c>
      <c r="P48" s="118"/>
      <c r="Q48" s="41"/>
      <c r="R48" s="42">
        <f>VLOOKUP(A48,'درآمد ناشی از فروش'!A:Q,17,0)</f>
        <v>-1304985822</v>
      </c>
      <c r="S48" s="41"/>
      <c r="T48" s="42">
        <f t="shared" si="1"/>
        <v>-752245322</v>
      </c>
      <c r="U48" s="45"/>
      <c r="V48" s="55">
        <f>(T48/درآمد!$F$13)*100</f>
        <v>-5.7010813784859914E-2</v>
      </c>
    </row>
    <row r="49" spans="1:22" ht="21.75" customHeight="1" x14ac:dyDescent="0.2">
      <c r="A49" s="52" t="s">
        <v>19</v>
      </c>
      <c r="C49" s="42">
        <v>0</v>
      </c>
      <c r="D49" s="41"/>
      <c r="E49" s="42">
        <v>-229524156</v>
      </c>
      <c r="F49" s="41"/>
      <c r="G49" s="42">
        <v>0</v>
      </c>
      <c r="H49" s="41"/>
      <c r="I49" s="42">
        <f t="shared" si="0"/>
        <v>-229524156</v>
      </c>
      <c r="J49" s="41"/>
      <c r="K49" s="55">
        <f>(I49/درآمد!$F$13)*100</f>
        <v>-1.7395068515750952E-2</v>
      </c>
      <c r="L49" s="41"/>
      <c r="M49" s="42">
        <v>4241060000</v>
      </c>
      <c r="N49" s="41"/>
      <c r="O49" s="118">
        <v>-1210428705</v>
      </c>
      <c r="P49" s="118"/>
      <c r="Q49" s="41"/>
      <c r="R49" s="42">
        <f>VLOOKUP(A49,'درآمد ناشی از فروش'!A:Q,17,0)</f>
        <v>-7618517986</v>
      </c>
      <c r="S49" s="41"/>
      <c r="T49" s="42">
        <f t="shared" si="1"/>
        <v>-4587886691</v>
      </c>
      <c r="U49" s="45"/>
      <c r="V49" s="55">
        <f>(T49/درآمد!$F$13)*100</f>
        <v>-0.34770459337816678</v>
      </c>
    </row>
    <row r="50" spans="1:22" ht="21.75" customHeight="1" x14ac:dyDescent="0.2">
      <c r="A50" s="52" t="s">
        <v>55</v>
      </c>
      <c r="C50" s="42">
        <v>0</v>
      </c>
      <c r="D50" s="41"/>
      <c r="E50" s="42">
        <v>-958090240</v>
      </c>
      <c r="F50" s="41"/>
      <c r="G50" s="42">
        <v>0</v>
      </c>
      <c r="H50" s="41"/>
      <c r="I50" s="42">
        <f t="shared" si="0"/>
        <v>-958090240</v>
      </c>
      <c r="J50" s="41"/>
      <c r="K50" s="55">
        <f>(I50/درآمد!$F$13)*100</f>
        <v>-7.2611291375676693E-2</v>
      </c>
      <c r="L50" s="41"/>
      <c r="M50" s="42">
        <v>200000000</v>
      </c>
      <c r="N50" s="41"/>
      <c r="O50" s="118">
        <v>1423571249</v>
      </c>
      <c r="P50" s="118"/>
      <c r="Q50" s="41"/>
      <c r="R50" s="42">
        <f>VLOOKUP(A50,'درآمد ناشی از فروش'!A:Q,17,0)</f>
        <v>741147860</v>
      </c>
      <c r="S50" s="41"/>
      <c r="T50" s="42">
        <f t="shared" si="1"/>
        <v>2364719109</v>
      </c>
      <c r="U50" s="45"/>
      <c r="V50" s="55">
        <f>(T50/درآمد!$F$13)*100</f>
        <v>0.17921621688289988</v>
      </c>
    </row>
    <row r="51" spans="1:22" ht="21.75" customHeight="1" x14ac:dyDescent="0.2">
      <c r="A51" s="52" t="s">
        <v>32</v>
      </c>
      <c r="C51" s="42">
        <v>0</v>
      </c>
      <c r="D51" s="41"/>
      <c r="E51" s="42">
        <v>-4502092212</v>
      </c>
      <c r="F51" s="41"/>
      <c r="G51" s="42">
        <v>0</v>
      </c>
      <c r="H51" s="41"/>
      <c r="I51" s="42">
        <f t="shared" si="0"/>
        <v>-4502092212</v>
      </c>
      <c r="J51" s="41"/>
      <c r="K51" s="55">
        <f>(I51/درآمد!$F$13)*100</f>
        <v>-0.34120244185526494</v>
      </c>
      <c r="L51" s="41"/>
      <c r="M51" s="42">
        <v>15676320000</v>
      </c>
      <c r="N51" s="41"/>
      <c r="O51" s="118">
        <v>7969859658</v>
      </c>
      <c r="P51" s="118"/>
      <c r="Q51" s="41"/>
      <c r="R51" s="42">
        <f>VLOOKUP(A51,'درآمد ناشی از فروش'!A:Q,17,0)</f>
        <v>18787860442</v>
      </c>
      <c r="S51" s="41"/>
      <c r="T51" s="42">
        <f t="shared" si="1"/>
        <v>42434040100</v>
      </c>
      <c r="U51" s="45"/>
      <c r="V51" s="55">
        <f>(T51/درآمد!$F$13)*100</f>
        <v>3.2159710237192787</v>
      </c>
    </row>
    <row r="52" spans="1:22" ht="21.75" customHeight="1" x14ac:dyDescent="0.2">
      <c r="A52" s="52" t="s">
        <v>56</v>
      </c>
      <c r="C52" s="42">
        <v>0</v>
      </c>
      <c r="D52" s="41"/>
      <c r="E52" s="42">
        <v>-250669588</v>
      </c>
      <c r="F52" s="41"/>
      <c r="G52" s="42">
        <v>0</v>
      </c>
      <c r="H52" s="41"/>
      <c r="I52" s="42">
        <f t="shared" si="0"/>
        <v>-250669588</v>
      </c>
      <c r="J52" s="41"/>
      <c r="K52" s="55">
        <f>(I52/درآمد!$F$13)*100</f>
        <v>-1.8997628546230501E-2</v>
      </c>
      <c r="L52" s="41"/>
      <c r="M52" s="42">
        <v>0</v>
      </c>
      <c r="N52" s="41"/>
      <c r="O52" s="118">
        <v>483590781</v>
      </c>
      <c r="P52" s="118"/>
      <c r="Q52" s="41"/>
      <c r="R52" s="42">
        <f>VLOOKUP(A52,'درآمد ناشی از فروش'!A:Q,17,0)</f>
        <v>945607633</v>
      </c>
      <c r="S52" s="41"/>
      <c r="T52" s="42">
        <f t="shared" si="1"/>
        <v>1429198414</v>
      </c>
      <c r="U52" s="45"/>
      <c r="V52" s="55">
        <f>(T52/درآمد!$F$13)*100</f>
        <v>0.10831541554228652</v>
      </c>
    </row>
    <row r="53" spans="1:22" ht="21.75" customHeight="1" x14ac:dyDescent="0.2">
      <c r="A53" s="52" t="s">
        <v>324</v>
      </c>
      <c r="C53" s="42">
        <v>0</v>
      </c>
      <c r="D53" s="41"/>
      <c r="E53" s="42">
        <v>0</v>
      </c>
      <c r="F53" s="41"/>
      <c r="G53" s="42">
        <v>0</v>
      </c>
      <c r="H53" s="41"/>
      <c r="I53" s="42">
        <f t="shared" si="0"/>
        <v>0</v>
      </c>
      <c r="J53" s="41"/>
      <c r="K53" s="55">
        <f>(I53/درآمد!$F$13)*100</f>
        <v>0</v>
      </c>
      <c r="L53" s="41"/>
      <c r="M53" s="42">
        <v>4648500000</v>
      </c>
      <c r="N53" s="41"/>
      <c r="O53" s="118">
        <v>0</v>
      </c>
      <c r="P53" s="118"/>
      <c r="Q53" s="41"/>
      <c r="R53" s="42">
        <f>VLOOKUP(A53,'درآمد ناشی از فروش'!A:Q,17,0)</f>
        <v>-9129008359</v>
      </c>
      <c r="S53" s="41"/>
      <c r="T53" s="42">
        <f t="shared" si="1"/>
        <v>-4480508359</v>
      </c>
      <c r="U53" s="45"/>
      <c r="V53" s="55">
        <f>(T53/درآمد!$F$13)*100</f>
        <v>-0.33956665498075012</v>
      </c>
    </row>
    <row r="54" spans="1:22" ht="21.75" customHeight="1" x14ac:dyDescent="0.2">
      <c r="A54" s="52" t="s">
        <v>325</v>
      </c>
      <c r="C54" s="42">
        <v>0</v>
      </c>
      <c r="D54" s="41"/>
      <c r="E54" s="42">
        <v>0</v>
      </c>
      <c r="F54" s="41"/>
      <c r="G54" s="42">
        <v>0</v>
      </c>
      <c r="H54" s="41"/>
      <c r="I54" s="42">
        <f t="shared" si="0"/>
        <v>0</v>
      </c>
      <c r="J54" s="41"/>
      <c r="K54" s="55">
        <f>(I54/درآمد!$F$13)*100</f>
        <v>0</v>
      </c>
      <c r="L54" s="41"/>
      <c r="M54" s="42">
        <v>0</v>
      </c>
      <c r="N54" s="41"/>
      <c r="O54" s="118">
        <v>0</v>
      </c>
      <c r="P54" s="118"/>
      <c r="Q54" s="41"/>
      <c r="R54" s="42">
        <f>VLOOKUP(A54,'درآمد ناشی از فروش'!A:Q,17,0)</f>
        <v>-4255</v>
      </c>
      <c r="S54" s="41"/>
      <c r="T54" s="42">
        <f t="shared" si="1"/>
        <v>-4255</v>
      </c>
      <c r="U54" s="45"/>
      <c r="V54" s="55">
        <f>(T54/درآمد!$F$13)*100</f>
        <v>-3.2247593379461244E-7</v>
      </c>
    </row>
    <row r="55" spans="1:22" ht="21.75" customHeight="1" x14ac:dyDescent="0.2">
      <c r="A55" s="52" t="s">
        <v>44</v>
      </c>
      <c r="C55" s="42">
        <v>0</v>
      </c>
      <c r="D55" s="41"/>
      <c r="E55" s="42">
        <v>-1705789800</v>
      </c>
      <c r="F55" s="41"/>
      <c r="G55" s="42">
        <v>0</v>
      </c>
      <c r="H55" s="41"/>
      <c r="I55" s="42">
        <f t="shared" si="0"/>
        <v>-1705789800</v>
      </c>
      <c r="J55" s="41"/>
      <c r="K55" s="55">
        <f>(I55/درآمد!$F$13)*100</f>
        <v>-0.12927759309337844</v>
      </c>
      <c r="L55" s="41"/>
      <c r="M55" s="42">
        <v>819000000</v>
      </c>
      <c r="N55" s="41"/>
      <c r="O55" s="118">
        <v>1450305985</v>
      </c>
      <c r="P55" s="118"/>
      <c r="Q55" s="41"/>
      <c r="R55" s="42">
        <v>0</v>
      </c>
      <c r="S55" s="41"/>
      <c r="T55" s="42">
        <f t="shared" si="1"/>
        <v>2269305985</v>
      </c>
      <c r="U55" s="45"/>
      <c r="V55" s="55">
        <f>(T55/درآمد!$F$13)*100</f>
        <v>0.17198509202786788</v>
      </c>
    </row>
    <row r="56" spans="1:22" ht="21.75" customHeight="1" x14ac:dyDescent="0.2">
      <c r="A56" s="52" t="s">
        <v>326</v>
      </c>
      <c r="C56" s="42">
        <v>0</v>
      </c>
      <c r="D56" s="41"/>
      <c r="E56" s="42">
        <v>0</v>
      </c>
      <c r="F56" s="41"/>
      <c r="G56" s="42">
        <v>0</v>
      </c>
      <c r="H56" s="41"/>
      <c r="I56" s="42">
        <f t="shared" si="0"/>
        <v>0</v>
      </c>
      <c r="J56" s="41"/>
      <c r="K56" s="55">
        <f>(I56/درآمد!$F$13)*100</f>
        <v>0</v>
      </c>
      <c r="L56" s="41"/>
      <c r="M56" s="42">
        <v>263840000</v>
      </c>
      <c r="N56" s="41"/>
      <c r="O56" s="118">
        <v>0</v>
      </c>
      <c r="P56" s="118"/>
      <c r="Q56" s="41"/>
      <c r="R56" s="42">
        <v>0</v>
      </c>
      <c r="S56" s="41"/>
      <c r="T56" s="42">
        <f t="shared" si="1"/>
        <v>263840000</v>
      </c>
      <c r="U56" s="45"/>
      <c r="V56" s="55">
        <f>(T56/درآمد!$F$13)*100</f>
        <v>1.9995781521121164E-2</v>
      </c>
    </row>
    <row r="57" spans="1:22" ht="21.75" customHeight="1" x14ac:dyDescent="0.2">
      <c r="A57" s="52" t="s">
        <v>41</v>
      </c>
      <c r="C57" s="42">
        <v>0</v>
      </c>
      <c r="D57" s="41"/>
      <c r="E57" s="42">
        <v>-25209825818</v>
      </c>
      <c r="F57" s="41"/>
      <c r="G57" s="42">
        <v>0</v>
      </c>
      <c r="H57" s="41"/>
      <c r="I57" s="42">
        <f t="shared" si="0"/>
        <v>-25209825818</v>
      </c>
      <c r="J57" s="41"/>
      <c r="K57" s="55">
        <f>(I57/درآمد!$F$13)*100</f>
        <v>-1.9105903928223453</v>
      </c>
      <c r="L57" s="41"/>
      <c r="M57" s="42">
        <v>111927000000</v>
      </c>
      <c r="N57" s="41"/>
      <c r="O57" s="118">
        <v>74571694415</v>
      </c>
      <c r="P57" s="118"/>
      <c r="Q57" s="41"/>
      <c r="R57" s="42">
        <v>0</v>
      </c>
      <c r="S57" s="41"/>
      <c r="T57" s="42">
        <f t="shared" si="1"/>
        <v>186498694415</v>
      </c>
      <c r="U57" s="45"/>
      <c r="V57" s="55">
        <f>(T57/درآمد!$F$13)*100</f>
        <v>14.134275119377957</v>
      </c>
    </row>
    <row r="58" spans="1:22" ht="21.75" customHeight="1" x14ac:dyDescent="0.2">
      <c r="A58" s="52" t="s">
        <v>47</v>
      </c>
      <c r="C58" s="42">
        <v>0</v>
      </c>
      <c r="D58" s="41"/>
      <c r="E58" s="42">
        <v>-1154313038</v>
      </c>
      <c r="F58" s="41"/>
      <c r="G58" s="42">
        <v>0</v>
      </c>
      <c r="H58" s="41"/>
      <c r="I58" s="42">
        <f t="shared" si="0"/>
        <v>-1154313038</v>
      </c>
      <c r="J58" s="41"/>
      <c r="K58" s="55">
        <f>(I58/درآمد!$F$13)*100</f>
        <v>-8.7482532272701752E-2</v>
      </c>
      <c r="L58" s="41"/>
      <c r="M58" s="42">
        <v>0</v>
      </c>
      <c r="N58" s="41"/>
      <c r="O58" s="118">
        <v>-1273176339</v>
      </c>
      <c r="P58" s="118"/>
      <c r="Q58" s="41"/>
      <c r="R58" s="42">
        <v>0</v>
      </c>
      <c r="S58" s="41"/>
      <c r="T58" s="42">
        <f t="shared" si="1"/>
        <v>-1273176339</v>
      </c>
      <c r="U58" s="45"/>
      <c r="V58" s="55">
        <f>(T58/درآمد!$F$13)*100</f>
        <v>-9.6490888085600718E-2</v>
      </c>
    </row>
    <row r="59" spans="1:22" ht="21.75" customHeight="1" x14ac:dyDescent="0.2">
      <c r="A59" s="52" t="s">
        <v>62</v>
      </c>
      <c r="C59" s="42">
        <v>0</v>
      </c>
      <c r="D59" s="41"/>
      <c r="E59" s="42">
        <v>1105421000</v>
      </c>
      <c r="F59" s="41"/>
      <c r="G59" s="42">
        <v>0</v>
      </c>
      <c r="H59" s="41"/>
      <c r="I59" s="42">
        <f t="shared" si="0"/>
        <v>1105421000</v>
      </c>
      <c r="J59" s="41"/>
      <c r="K59" s="55">
        <f>(I59/درآمد!$F$13)*100</f>
        <v>8.3777125549042139E-2</v>
      </c>
      <c r="L59" s="41"/>
      <c r="M59" s="42">
        <v>0</v>
      </c>
      <c r="N59" s="41"/>
      <c r="O59" s="118">
        <v>1105421000</v>
      </c>
      <c r="P59" s="118"/>
      <c r="Q59" s="41"/>
      <c r="R59" s="42">
        <v>0</v>
      </c>
      <c r="S59" s="41"/>
      <c r="T59" s="42">
        <f t="shared" si="1"/>
        <v>1105421000</v>
      </c>
      <c r="U59" s="45"/>
      <c r="V59" s="55">
        <f>(T59/درآمد!$F$13)*100</f>
        <v>8.3777125549042139E-2</v>
      </c>
    </row>
    <row r="60" spans="1:22" ht="21.75" customHeight="1" x14ac:dyDescent="0.2">
      <c r="A60" s="52" t="s">
        <v>61</v>
      </c>
      <c r="C60" s="42">
        <v>0</v>
      </c>
      <c r="D60" s="41"/>
      <c r="E60" s="42">
        <v>18659</v>
      </c>
      <c r="F60" s="41"/>
      <c r="G60" s="42">
        <v>0</v>
      </c>
      <c r="H60" s="41"/>
      <c r="I60" s="42">
        <f t="shared" si="0"/>
        <v>18659</v>
      </c>
      <c r="J60" s="41"/>
      <c r="K60" s="55">
        <f>(I60/درآمد!$F$13)*100</f>
        <v>1.4141194944003935E-6</v>
      </c>
      <c r="L60" s="41"/>
      <c r="M60" s="42">
        <v>0</v>
      </c>
      <c r="N60" s="41"/>
      <c r="O60" s="118">
        <v>18659</v>
      </c>
      <c r="P60" s="118"/>
      <c r="Q60" s="41"/>
      <c r="R60" s="42">
        <v>0</v>
      </c>
      <c r="S60" s="41"/>
      <c r="T60" s="42">
        <f t="shared" si="1"/>
        <v>18659</v>
      </c>
      <c r="U60" s="45"/>
      <c r="V60" s="55">
        <f>(T60/درآمد!$F$13)*100</f>
        <v>1.4141194944003935E-6</v>
      </c>
    </row>
    <row r="61" spans="1:22" ht="21.75" customHeight="1" x14ac:dyDescent="0.2">
      <c r="A61" s="52" t="s">
        <v>60</v>
      </c>
      <c r="C61" s="42">
        <v>0</v>
      </c>
      <c r="D61" s="41"/>
      <c r="E61" s="42">
        <v>819217497</v>
      </c>
      <c r="F61" s="41"/>
      <c r="G61" s="42">
        <v>0</v>
      </c>
      <c r="H61" s="41"/>
      <c r="I61" s="42">
        <f t="shared" si="0"/>
        <v>819217497</v>
      </c>
      <c r="J61" s="41"/>
      <c r="K61" s="55">
        <f>(I61/درآمد!$F$13)*100</f>
        <v>6.2086469406806143E-2</v>
      </c>
      <c r="L61" s="41"/>
      <c r="M61" s="42">
        <v>0</v>
      </c>
      <c r="N61" s="41"/>
      <c r="O61" s="118">
        <v>819217497</v>
      </c>
      <c r="P61" s="118"/>
      <c r="Q61" s="41"/>
      <c r="R61" s="42">
        <v>0</v>
      </c>
      <c r="S61" s="41"/>
      <c r="T61" s="42">
        <f t="shared" si="1"/>
        <v>819217497</v>
      </c>
      <c r="U61" s="45"/>
      <c r="V61" s="55">
        <f>(T61/درآمد!$F$13)*100</f>
        <v>6.2086469406806143E-2</v>
      </c>
    </row>
    <row r="62" spans="1:22" ht="21.75" customHeight="1" x14ac:dyDescent="0.2">
      <c r="A62" s="52" t="s">
        <v>57</v>
      </c>
      <c r="C62" s="42">
        <v>0</v>
      </c>
      <c r="D62" s="41"/>
      <c r="E62" s="42">
        <v>-3461</v>
      </c>
      <c r="F62" s="41"/>
      <c r="G62" s="42">
        <v>0</v>
      </c>
      <c r="H62" s="41"/>
      <c r="I62" s="42">
        <f t="shared" si="0"/>
        <v>-3461</v>
      </c>
      <c r="J62" s="41"/>
      <c r="K62" s="55">
        <f>(I62/درآمد!$F$13)*100</f>
        <v>-2.6230063616055313E-7</v>
      </c>
      <c r="L62" s="41"/>
      <c r="M62" s="42">
        <v>0</v>
      </c>
      <c r="N62" s="41"/>
      <c r="O62" s="118">
        <v>-3462</v>
      </c>
      <c r="P62" s="118"/>
      <c r="Q62" s="41"/>
      <c r="R62" s="42">
        <v>0</v>
      </c>
      <c r="S62" s="41"/>
      <c r="T62" s="42">
        <f t="shared" si="1"/>
        <v>-3462</v>
      </c>
      <c r="U62" s="45"/>
      <c r="V62" s="55">
        <f>(T62/درآمد!$F$13)*100</f>
        <v>-2.6237642368905955E-7</v>
      </c>
    </row>
    <row r="63" spans="1:22" ht="21.75" customHeight="1" x14ac:dyDescent="0.2">
      <c r="A63" s="52" t="s">
        <v>45</v>
      </c>
      <c r="C63" s="42">
        <v>0</v>
      </c>
      <c r="D63" s="41"/>
      <c r="E63" s="42">
        <v>402670</v>
      </c>
      <c r="F63" s="41"/>
      <c r="G63" s="42">
        <v>0</v>
      </c>
      <c r="H63" s="41"/>
      <c r="I63" s="42">
        <f t="shared" si="0"/>
        <v>402670</v>
      </c>
      <c r="J63" s="41"/>
      <c r="K63" s="55">
        <f>(I63/درآمد!$F$13)*100</f>
        <v>3.0517364103660775E-5</v>
      </c>
      <c r="L63" s="41"/>
      <c r="M63" s="42">
        <v>0</v>
      </c>
      <c r="N63" s="41"/>
      <c r="O63" s="118">
        <v>469636</v>
      </c>
      <c r="P63" s="118"/>
      <c r="Q63" s="41"/>
      <c r="R63" s="42">
        <v>0</v>
      </c>
      <c r="S63" s="41"/>
      <c r="T63" s="42">
        <f t="shared" si="1"/>
        <v>469636</v>
      </c>
      <c r="U63" s="45"/>
      <c r="V63" s="55">
        <f>(T63/درآمد!$F$13)*100</f>
        <v>3.5592551737618477E-5</v>
      </c>
    </row>
    <row r="64" spans="1:22" ht="21.75" customHeight="1" x14ac:dyDescent="0.2">
      <c r="A64" s="52" t="s">
        <v>59</v>
      </c>
      <c r="C64" s="42">
        <v>0</v>
      </c>
      <c r="D64" s="41"/>
      <c r="E64" s="42">
        <v>1720780551</v>
      </c>
      <c r="F64" s="41"/>
      <c r="G64" s="42">
        <v>0</v>
      </c>
      <c r="H64" s="41"/>
      <c r="I64" s="42">
        <f t="shared" si="0"/>
        <v>1720780551</v>
      </c>
      <c r="J64" s="41"/>
      <c r="K64" s="55">
        <f>(I64/درآمد!$F$13)*100</f>
        <v>0.13041370506212285</v>
      </c>
      <c r="L64" s="41"/>
      <c r="M64" s="42">
        <v>0</v>
      </c>
      <c r="N64" s="41"/>
      <c r="O64" s="118">
        <v>1720780551</v>
      </c>
      <c r="P64" s="118"/>
      <c r="Q64" s="41"/>
      <c r="R64" s="42">
        <v>0</v>
      </c>
      <c r="S64" s="41"/>
      <c r="T64" s="42">
        <f t="shared" si="1"/>
        <v>1720780551</v>
      </c>
      <c r="U64" s="45"/>
      <c r="V64" s="55">
        <f>(T64/درآمد!$F$13)*100</f>
        <v>0.13041370506212285</v>
      </c>
    </row>
    <row r="65" spans="1:22" ht="21.75" customHeight="1" x14ac:dyDescent="0.2">
      <c r="A65" s="51" t="s">
        <v>403</v>
      </c>
      <c r="C65" s="42">
        <v>0</v>
      </c>
      <c r="D65" s="41"/>
      <c r="E65" s="42">
        <v>-2421622487</v>
      </c>
      <c r="F65" s="41"/>
      <c r="G65" s="42">
        <v>0</v>
      </c>
      <c r="H65" s="41"/>
      <c r="I65" s="42">
        <f t="shared" si="0"/>
        <v>-2421622487</v>
      </c>
      <c r="J65" s="50">
        <v>0</v>
      </c>
      <c r="K65" s="55">
        <f>(I65/درآمد!$F$13)*100</f>
        <v>-0.18352878326518374</v>
      </c>
      <c r="L65" s="41"/>
      <c r="M65" s="42">
        <v>0</v>
      </c>
      <c r="N65" s="41"/>
      <c r="O65" s="118">
        <v>-2421622487</v>
      </c>
      <c r="P65" s="118"/>
      <c r="Q65" s="41"/>
      <c r="R65" s="42">
        <v>0</v>
      </c>
      <c r="S65" s="41"/>
      <c r="T65" s="42">
        <f t="shared" si="1"/>
        <v>-2421622487</v>
      </c>
      <c r="U65" s="45"/>
      <c r="V65" s="55">
        <f>(T65/درآمد!$F$13)*100</f>
        <v>-0.18352878326518374</v>
      </c>
    </row>
    <row r="66" spans="1:22" ht="21.75" customHeight="1" x14ac:dyDescent="0.2">
      <c r="A66" s="51" t="s">
        <v>404</v>
      </c>
      <c r="C66" s="42">
        <v>0</v>
      </c>
      <c r="D66" s="41"/>
      <c r="E66" s="42">
        <v>316506548</v>
      </c>
      <c r="F66" s="41"/>
      <c r="G66" s="42">
        <v>0</v>
      </c>
      <c r="H66" s="41"/>
      <c r="I66" s="42">
        <f t="shared" si="0"/>
        <v>316506548</v>
      </c>
      <c r="J66" s="50">
        <v>0</v>
      </c>
      <c r="K66" s="55">
        <f>(I66/درآمد!$F$13)*100</f>
        <v>2.3987249029003368E-2</v>
      </c>
      <c r="L66" s="41"/>
      <c r="M66" s="42">
        <v>0</v>
      </c>
      <c r="N66" s="41"/>
      <c r="O66" s="118">
        <v>303451348</v>
      </c>
      <c r="P66" s="118"/>
      <c r="Q66" s="41"/>
      <c r="R66" s="42">
        <v>0</v>
      </c>
      <c r="S66" s="41"/>
      <c r="T66" s="42">
        <f t="shared" si="1"/>
        <v>303451348</v>
      </c>
      <c r="U66" s="45"/>
      <c r="V66" s="55">
        <f>(T66/درآمد!$F$13)*100</f>
        <v>2.2997827686846981E-2</v>
      </c>
    </row>
    <row r="67" spans="1:22" ht="21.75" customHeight="1" x14ac:dyDescent="0.4">
      <c r="A67" s="51" t="s">
        <v>405</v>
      </c>
      <c r="C67" s="42">
        <v>0</v>
      </c>
      <c r="D67" s="45"/>
      <c r="E67" s="42">
        <v>-120324488</v>
      </c>
      <c r="F67" s="45"/>
      <c r="G67" s="42">
        <v>0</v>
      </c>
      <c r="H67" s="45"/>
      <c r="I67" s="42">
        <f t="shared" si="0"/>
        <v>-120324488</v>
      </c>
      <c r="J67" s="54">
        <v>0</v>
      </c>
      <c r="K67" s="55">
        <f>(I67/درآمد!$F$13)*100</f>
        <v>-9.1190955643146044E-3</v>
      </c>
      <c r="L67" s="45"/>
      <c r="M67" s="42">
        <v>0</v>
      </c>
      <c r="N67" s="45"/>
      <c r="O67" s="118">
        <v>-120324488</v>
      </c>
      <c r="P67" s="118"/>
      <c r="Q67" s="45"/>
      <c r="R67" s="42">
        <v>0</v>
      </c>
      <c r="S67" s="45"/>
      <c r="T67" s="42">
        <f t="shared" si="1"/>
        <v>-120324488</v>
      </c>
      <c r="U67" s="45"/>
      <c r="V67" s="55">
        <f>(T67/درآمد!$F$13)*100</f>
        <v>-9.1190955643146044E-3</v>
      </c>
    </row>
    <row r="68" spans="1:22" ht="18.75" x14ac:dyDescent="0.4">
      <c r="A68" s="51" t="s">
        <v>398</v>
      </c>
      <c r="C68" s="42">
        <v>0</v>
      </c>
      <c r="D68" s="45"/>
      <c r="E68" s="42">
        <v>224394633</v>
      </c>
      <c r="F68" s="45"/>
      <c r="G68" s="42">
        <v>651135848</v>
      </c>
      <c r="H68" s="45"/>
      <c r="I68" s="42">
        <f t="shared" si="0"/>
        <v>875530481</v>
      </c>
      <c r="J68" s="54">
        <v>0</v>
      </c>
      <c r="K68" s="55">
        <f>(I68/درآمد!$F$13)*100</f>
        <v>6.6354291286985001E-2</v>
      </c>
      <c r="L68" s="45"/>
      <c r="M68" s="42">
        <v>0</v>
      </c>
      <c r="N68" s="45"/>
      <c r="O68" s="118">
        <v>224394633</v>
      </c>
      <c r="P68" s="118"/>
      <c r="Q68" s="45"/>
      <c r="R68" s="42">
        <v>651135848</v>
      </c>
      <c r="S68" s="45"/>
      <c r="T68" s="42">
        <f t="shared" si="1"/>
        <v>875530481</v>
      </c>
      <c r="U68" s="45"/>
      <c r="V68" s="55">
        <f>(T68/درآمد!$F$13)*100</f>
        <v>6.6354291286985001E-2</v>
      </c>
    </row>
    <row r="69" spans="1:22" ht="18.75" x14ac:dyDescent="0.4">
      <c r="A69" s="51" t="s">
        <v>406</v>
      </c>
      <c r="C69" s="42">
        <v>0</v>
      </c>
      <c r="D69" s="45"/>
      <c r="E69" s="42">
        <v>453483198</v>
      </c>
      <c r="F69" s="45"/>
      <c r="G69" s="42">
        <v>0</v>
      </c>
      <c r="H69" s="45"/>
      <c r="I69" s="42">
        <f t="shared" si="0"/>
        <v>453483198</v>
      </c>
      <c r="J69" s="54">
        <v>0</v>
      </c>
      <c r="K69" s="55">
        <f>(I69/درآمد!$F$13)*100</f>
        <v>3.436837079558569E-2</v>
      </c>
      <c r="L69" s="45"/>
      <c r="M69" s="42">
        <v>0</v>
      </c>
      <c r="N69" s="45"/>
      <c r="O69" s="118">
        <v>498663963</v>
      </c>
      <c r="P69" s="118"/>
      <c r="Q69" s="45"/>
      <c r="R69" s="42">
        <v>0</v>
      </c>
      <c r="S69" s="45"/>
      <c r="T69" s="42">
        <f t="shared" si="1"/>
        <v>498663963</v>
      </c>
      <c r="U69" s="45"/>
      <c r="V69" s="55">
        <f>(T69/درآمد!$F$13)*100</f>
        <v>3.7792509310962882E-2</v>
      </c>
    </row>
    <row r="70" spans="1:22" ht="21.75" customHeight="1" x14ac:dyDescent="0.4">
      <c r="A70" s="51" t="s">
        <v>407</v>
      </c>
      <c r="C70" s="42">
        <v>0</v>
      </c>
      <c r="D70" s="45"/>
      <c r="E70" s="42">
        <v>-21402954</v>
      </c>
      <c r="F70" s="45"/>
      <c r="G70" s="42">
        <v>0</v>
      </c>
      <c r="H70" s="45"/>
      <c r="I70" s="42">
        <f t="shared" si="0"/>
        <v>-21402954</v>
      </c>
      <c r="J70" s="54">
        <v>0</v>
      </c>
      <c r="K70" s="55">
        <f>(I70/درآمد!$F$13)*100</f>
        <v>-1.6220769863955666E-3</v>
      </c>
      <c r="L70" s="45"/>
      <c r="M70" s="42">
        <v>0</v>
      </c>
      <c r="N70" s="45"/>
      <c r="O70" s="118">
        <v>-21402954</v>
      </c>
      <c r="P70" s="118"/>
      <c r="Q70" s="45"/>
      <c r="R70" s="42">
        <v>0</v>
      </c>
      <c r="S70" s="45"/>
      <c r="T70" s="42">
        <f t="shared" si="1"/>
        <v>-21402954</v>
      </c>
      <c r="U70" s="45"/>
      <c r="V70" s="55">
        <f>(T70/درآمد!$F$13)*100</f>
        <v>-1.6220769863955666E-3</v>
      </c>
    </row>
    <row r="71" spans="1:22" ht="21.75" customHeight="1" x14ac:dyDescent="0.4">
      <c r="A71" s="51" t="s">
        <v>408</v>
      </c>
      <c r="C71" s="42">
        <v>0</v>
      </c>
      <c r="D71" s="45"/>
      <c r="E71" s="42">
        <v>54555948</v>
      </c>
      <c r="F71" s="45"/>
      <c r="G71" s="42">
        <v>0</v>
      </c>
      <c r="H71" s="45"/>
      <c r="I71" s="42">
        <f t="shared" si="0"/>
        <v>54555948</v>
      </c>
      <c r="J71" s="54">
        <v>0</v>
      </c>
      <c r="K71" s="55">
        <f>(I71/درآمد!$F$13)*100</f>
        <v>4.1346604642421431E-3</v>
      </c>
      <c r="L71" s="45"/>
      <c r="M71" s="42">
        <v>0</v>
      </c>
      <c r="N71" s="45"/>
      <c r="O71" s="118">
        <v>21906936</v>
      </c>
      <c r="P71" s="118"/>
      <c r="Q71" s="45"/>
      <c r="R71" s="42">
        <v>0</v>
      </c>
      <c r="S71" s="45"/>
      <c r="T71" s="42">
        <f t="shared" si="1"/>
        <v>21906936</v>
      </c>
      <c r="U71" s="45"/>
      <c r="V71" s="55">
        <f>(T71/درآمد!$F$13)*100</f>
        <v>1.660272536587265E-3</v>
      </c>
    </row>
    <row r="72" spans="1:22" ht="21.75" customHeight="1" x14ac:dyDescent="0.4">
      <c r="A72" s="51" t="s">
        <v>409</v>
      </c>
      <c r="C72" s="42">
        <v>0</v>
      </c>
      <c r="D72" s="45"/>
      <c r="E72" s="42">
        <v>287475956</v>
      </c>
      <c r="F72" s="45"/>
      <c r="G72" s="42">
        <v>0</v>
      </c>
      <c r="H72" s="45"/>
      <c r="I72" s="42">
        <f t="shared" si="0"/>
        <v>287475956</v>
      </c>
      <c r="J72" s="54">
        <v>0</v>
      </c>
      <c r="K72" s="55">
        <f>(I72/درآمد!$F$13)*100</f>
        <v>2.1787092210246516E-2</v>
      </c>
      <c r="L72" s="45"/>
      <c r="M72" s="42">
        <v>0</v>
      </c>
      <c r="N72" s="45"/>
      <c r="O72" s="118">
        <v>481623638</v>
      </c>
      <c r="P72" s="118"/>
      <c r="Q72" s="45"/>
      <c r="R72" s="42">
        <v>0</v>
      </c>
      <c r="S72" s="45"/>
      <c r="T72" s="42">
        <f t="shared" si="1"/>
        <v>481623638</v>
      </c>
      <c r="U72" s="45"/>
      <c r="V72" s="55">
        <f>(T72/درآمد!$F$13)*100</f>
        <v>3.6501065194267546E-2</v>
      </c>
    </row>
    <row r="73" spans="1:22" ht="21.75" customHeight="1" x14ac:dyDescent="0.4">
      <c r="A73" s="51" t="s">
        <v>410</v>
      </c>
      <c r="C73" s="42">
        <v>0</v>
      </c>
      <c r="D73" s="45"/>
      <c r="E73" s="42">
        <v>243937170</v>
      </c>
      <c r="F73" s="45"/>
      <c r="G73" s="42">
        <v>0</v>
      </c>
      <c r="H73" s="45"/>
      <c r="I73" s="42">
        <f t="shared" si="0"/>
        <v>243937170</v>
      </c>
      <c r="J73" s="54">
        <v>0</v>
      </c>
      <c r="K73" s="55">
        <f>(I73/درآمد!$F$13)*100</f>
        <v>1.8487395225138689E-2</v>
      </c>
      <c r="L73" s="45"/>
      <c r="M73" s="42">
        <v>0</v>
      </c>
      <c r="N73" s="45"/>
      <c r="O73" s="118">
        <v>374001030</v>
      </c>
      <c r="P73" s="118"/>
      <c r="Q73" s="45"/>
      <c r="R73" s="42">
        <v>0</v>
      </c>
      <c r="S73" s="45"/>
      <c r="T73" s="42">
        <f t="shared" si="1"/>
        <v>374001030</v>
      </c>
      <c r="U73" s="45"/>
      <c r="V73" s="55">
        <f>(T73/درآمد!$F$13)*100</f>
        <v>2.8344613722537455E-2</v>
      </c>
    </row>
    <row r="74" spans="1:22" ht="21.75" customHeight="1" x14ac:dyDescent="0.4">
      <c r="A74" s="51" t="s">
        <v>411</v>
      </c>
      <c r="C74" s="42">
        <v>0</v>
      </c>
      <c r="D74" s="45"/>
      <c r="E74" s="42">
        <v>664829</v>
      </c>
      <c r="F74" s="45"/>
      <c r="G74" s="42">
        <v>0</v>
      </c>
      <c r="H74" s="45"/>
      <c r="I74" s="42">
        <f t="shared" ref="I74:I137" si="2">C74+E74+G74</f>
        <v>664829</v>
      </c>
      <c r="J74" s="54">
        <v>0</v>
      </c>
      <c r="K74" s="55">
        <f>(I74/درآمد!$F$13)*100</f>
        <v>5.038574678936273E-5</v>
      </c>
      <c r="L74" s="45"/>
      <c r="M74" s="42">
        <v>0</v>
      </c>
      <c r="N74" s="45"/>
      <c r="O74" s="118">
        <v>-2028666</v>
      </c>
      <c r="P74" s="118"/>
      <c r="Q74" s="45"/>
      <c r="R74" s="42">
        <v>0</v>
      </c>
      <c r="S74" s="45"/>
      <c r="T74" s="42">
        <f t="shared" ref="T74:T137" si="3">M74+O74+R74</f>
        <v>-2028666</v>
      </c>
      <c r="U74" s="45"/>
      <c r="V74" s="55">
        <f>(T74/درآمد!$F$13)*100</f>
        <v>-1.5374758230490748E-4</v>
      </c>
    </row>
    <row r="75" spans="1:22" ht="21.75" customHeight="1" x14ac:dyDescent="0.4">
      <c r="A75" s="51" t="s">
        <v>412</v>
      </c>
      <c r="C75" s="42">
        <v>0</v>
      </c>
      <c r="D75" s="45"/>
      <c r="E75" s="42">
        <v>855779580</v>
      </c>
      <c r="F75" s="45"/>
      <c r="G75" s="42">
        <v>0</v>
      </c>
      <c r="H75" s="45"/>
      <c r="I75" s="42">
        <f t="shared" si="2"/>
        <v>855779580</v>
      </c>
      <c r="J75" s="54">
        <v>0</v>
      </c>
      <c r="K75" s="55">
        <f>(I75/درآمد!$F$13)*100</f>
        <v>6.4857419314420975E-2</v>
      </c>
      <c r="L75" s="45"/>
      <c r="M75" s="42">
        <v>0</v>
      </c>
      <c r="N75" s="45"/>
      <c r="O75" s="118">
        <v>857088580</v>
      </c>
      <c r="P75" s="118"/>
      <c r="Q75" s="45"/>
      <c r="R75" s="42">
        <v>0</v>
      </c>
      <c r="S75" s="45"/>
      <c r="T75" s="42">
        <f t="shared" si="3"/>
        <v>857088580</v>
      </c>
      <c r="U75" s="45"/>
      <c r="V75" s="55">
        <f>(T75/درآمد!$F$13)*100</f>
        <v>6.4956625189235812E-2</v>
      </c>
    </row>
    <row r="76" spans="1:22" ht="21.75" customHeight="1" x14ac:dyDescent="0.4">
      <c r="A76" s="51" t="s">
        <v>400</v>
      </c>
      <c r="C76" s="42">
        <v>0</v>
      </c>
      <c r="D76" s="45"/>
      <c r="E76" s="42">
        <v>1691368360</v>
      </c>
      <c r="F76" s="45"/>
      <c r="G76" s="42">
        <v>0</v>
      </c>
      <c r="H76" s="45"/>
      <c r="I76" s="42">
        <f t="shared" si="2"/>
        <v>1691368360</v>
      </c>
      <c r="J76" s="54">
        <v>0</v>
      </c>
      <c r="K76" s="55">
        <f>(I76/درآمد!$F$13)*100</f>
        <v>0.1281846277982755</v>
      </c>
      <c r="L76" s="45"/>
      <c r="M76" s="42">
        <v>0</v>
      </c>
      <c r="N76" s="45"/>
      <c r="O76" s="118">
        <v>2408490912</v>
      </c>
      <c r="P76" s="118"/>
      <c r="Q76" s="45"/>
      <c r="R76" s="42">
        <v>-77848981</v>
      </c>
      <c r="S76" s="45"/>
      <c r="T76" s="42">
        <f t="shared" si="3"/>
        <v>2330641931</v>
      </c>
      <c r="U76" s="45"/>
      <c r="V76" s="55">
        <f>(T76/درآمد!$F$13)*100</f>
        <v>0.17663359178380816</v>
      </c>
    </row>
    <row r="77" spans="1:22" ht="21.75" customHeight="1" x14ac:dyDescent="0.4">
      <c r="A77" s="51" t="s">
        <v>413</v>
      </c>
      <c r="C77" s="42">
        <v>0</v>
      </c>
      <c r="D77" s="45"/>
      <c r="E77" s="42">
        <v>-106565770</v>
      </c>
      <c r="F77" s="45"/>
      <c r="G77" s="42">
        <v>0</v>
      </c>
      <c r="H77" s="45"/>
      <c r="I77" s="42">
        <f t="shared" si="2"/>
        <v>-106565770</v>
      </c>
      <c r="J77" s="54">
        <v>0</v>
      </c>
      <c r="K77" s="55">
        <f>(I77/درآمد!$F$13)*100</f>
        <v>-8.0763563316784727E-3</v>
      </c>
      <c r="L77" s="45"/>
      <c r="M77" s="42">
        <v>0</v>
      </c>
      <c r="N77" s="45"/>
      <c r="O77" s="118">
        <v>-106565770</v>
      </c>
      <c r="P77" s="118"/>
      <c r="Q77" s="45"/>
      <c r="R77" s="42">
        <v>0</v>
      </c>
      <c r="S77" s="45"/>
      <c r="T77" s="42">
        <f t="shared" si="3"/>
        <v>-106565770</v>
      </c>
      <c r="U77" s="45"/>
      <c r="V77" s="55">
        <f>(T77/درآمد!$F$13)*100</f>
        <v>-8.0763563316784727E-3</v>
      </c>
    </row>
    <row r="78" spans="1:22" ht="21.75" customHeight="1" x14ac:dyDescent="0.4">
      <c r="A78" s="51" t="s">
        <v>414</v>
      </c>
      <c r="C78" s="42">
        <v>0</v>
      </c>
      <c r="D78" s="45"/>
      <c r="E78" s="42">
        <v>-148628685</v>
      </c>
      <c r="F78" s="45"/>
      <c r="G78" s="42">
        <v>0</v>
      </c>
      <c r="H78" s="45"/>
      <c r="I78" s="42">
        <f t="shared" si="2"/>
        <v>-148628685</v>
      </c>
      <c r="J78" s="54">
        <v>0</v>
      </c>
      <c r="K78" s="55">
        <f>(I78/درآمد!$F$13)*100</f>
        <v>-1.126420070130207E-2</v>
      </c>
      <c r="L78" s="45"/>
      <c r="M78" s="42">
        <v>0</v>
      </c>
      <c r="N78" s="45"/>
      <c r="O78" s="118">
        <v>-148628685</v>
      </c>
      <c r="P78" s="118"/>
      <c r="Q78" s="45"/>
      <c r="R78" s="42">
        <v>0</v>
      </c>
      <c r="S78" s="45"/>
      <c r="T78" s="42">
        <f t="shared" si="3"/>
        <v>-148628685</v>
      </c>
      <c r="U78" s="45"/>
      <c r="V78" s="55">
        <f>(T78/درآمد!$F$13)*100</f>
        <v>-1.126420070130207E-2</v>
      </c>
    </row>
    <row r="79" spans="1:22" ht="21.75" customHeight="1" x14ac:dyDescent="0.4">
      <c r="A79" s="51" t="s">
        <v>395</v>
      </c>
      <c r="C79" s="42">
        <v>0</v>
      </c>
      <c r="D79" s="45"/>
      <c r="E79" s="42">
        <v>293594341</v>
      </c>
      <c r="F79" s="45"/>
      <c r="G79" s="42">
        <v>-1022040</v>
      </c>
      <c r="H79" s="45"/>
      <c r="I79" s="42">
        <f t="shared" si="2"/>
        <v>292572301</v>
      </c>
      <c r="J79" s="54">
        <v>0</v>
      </c>
      <c r="K79" s="55">
        <f>(I79/درآمد!$F$13)*100</f>
        <v>2.2173331602212323E-2</v>
      </c>
      <c r="L79" s="45"/>
      <c r="M79" s="42">
        <v>0</v>
      </c>
      <c r="N79" s="45"/>
      <c r="O79" s="118">
        <v>190553740</v>
      </c>
      <c r="P79" s="118"/>
      <c r="Q79" s="45"/>
      <c r="R79" s="42">
        <v>-1022040</v>
      </c>
      <c r="S79" s="45"/>
      <c r="T79" s="42">
        <f t="shared" si="3"/>
        <v>189531700</v>
      </c>
      <c r="U79" s="45"/>
      <c r="V79" s="55">
        <f>(T79/درآمد!$F$13)*100</f>
        <v>1.4364139116611128E-2</v>
      </c>
    </row>
    <row r="80" spans="1:22" ht="21.75" customHeight="1" x14ac:dyDescent="0.4">
      <c r="A80" s="51" t="s">
        <v>415</v>
      </c>
      <c r="C80" s="42">
        <v>0</v>
      </c>
      <c r="D80" s="45"/>
      <c r="E80" s="42">
        <v>208986172</v>
      </c>
      <c r="F80" s="45"/>
      <c r="G80" s="42">
        <v>0</v>
      </c>
      <c r="H80" s="45"/>
      <c r="I80" s="42">
        <f t="shared" si="2"/>
        <v>208986172</v>
      </c>
      <c r="J80" s="54">
        <v>0</v>
      </c>
      <c r="K80" s="55">
        <f>(I80/درآمد!$F$13)*100</f>
        <v>1.5838545467887544E-2</v>
      </c>
      <c r="L80" s="45"/>
      <c r="M80" s="42">
        <v>0</v>
      </c>
      <c r="N80" s="45"/>
      <c r="O80" s="118">
        <v>208369613</v>
      </c>
      <c r="P80" s="118"/>
      <c r="Q80" s="45"/>
      <c r="R80" s="42">
        <v>0</v>
      </c>
      <c r="S80" s="45"/>
      <c r="T80" s="42">
        <f t="shared" si="3"/>
        <v>208369613</v>
      </c>
      <c r="U80" s="45"/>
      <c r="V80" s="55">
        <f>(T80/درآمد!$F$13)*100</f>
        <v>1.5791817985099182E-2</v>
      </c>
    </row>
    <row r="81" spans="1:22" ht="21.75" customHeight="1" x14ac:dyDescent="0.4">
      <c r="A81" s="51" t="s">
        <v>416</v>
      </c>
      <c r="C81" s="42">
        <v>0</v>
      </c>
      <c r="D81" s="45"/>
      <c r="E81" s="42">
        <v>2339397</v>
      </c>
      <c r="F81" s="45"/>
      <c r="G81" s="42">
        <v>0</v>
      </c>
      <c r="H81" s="45"/>
      <c r="I81" s="42">
        <f t="shared" si="2"/>
        <v>2339397</v>
      </c>
      <c r="J81" s="54">
        <v>0</v>
      </c>
      <c r="K81" s="55">
        <f>(I81/درآمد!$F$13)*100</f>
        <v>1.7729711682522092E-4</v>
      </c>
      <c r="L81" s="45"/>
      <c r="M81" s="42">
        <v>0</v>
      </c>
      <c r="N81" s="45"/>
      <c r="O81" s="118">
        <v>-10344207</v>
      </c>
      <c r="P81" s="118"/>
      <c r="Q81" s="45"/>
      <c r="R81" s="42">
        <v>0</v>
      </c>
      <c r="S81" s="45"/>
      <c r="T81" s="42">
        <f t="shared" si="3"/>
        <v>-10344207</v>
      </c>
      <c r="U81" s="45"/>
      <c r="V81" s="55">
        <f>(T81/درآمد!$F$13)*100</f>
        <v>-7.8396188288831173E-4</v>
      </c>
    </row>
    <row r="82" spans="1:22" ht="18.75" x14ac:dyDescent="0.4">
      <c r="A82" s="51" t="s">
        <v>417</v>
      </c>
      <c r="C82" s="42">
        <v>0</v>
      </c>
      <c r="D82" s="45"/>
      <c r="E82" s="42">
        <v>1555995785</v>
      </c>
      <c r="F82" s="45"/>
      <c r="G82" s="42">
        <v>0</v>
      </c>
      <c r="H82" s="45"/>
      <c r="I82" s="42">
        <f t="shared" si="2"/>
        <v>1555995785</v>
      </c>
      <c r="J82" s="54">
        <v>0</v>
      </c>
      <c r="K82" s="55">
        <f>(I82/درآمد!$F$13)*100</f>
        <v>0.11792507491148202</v>
      </c>
      <c r="L82" s="45"/>
      <c r="M82" s="42">
        <v>0</v>
      </c>
      <c r="N82" s="45"/>
      <c r="O82" s="118">
        <v>1555995785</v>
      </c>
      <c r="P82" s="118"/>
      <c r="Q82" s="45"/>
      <c r="R82" s="42">
        <v>0</v>
      </c>
      <c r="S82" s="45"/>
      <c r="T82" s="42">
        <f t="shared" si="3"/>
        <v>1555995785</v>
      </c>
      <c r="U82" s="45"/>
      <c r="V82" s="55">
        <f>(T82/درآمد!$F$13)*100</f>
        <v>0.11792507491148202</v>
      </c>
    </row>
    <row r="83" spans="1:22" ht="18.75" x14ac:dyDescent="0.4">
      <c r="A83" s="51" t="s">
        <v>418</v>
      </c>
      <c r="C83" s="42">
        <v>0</v>
      </c>
      <c r="D83" s="45"/>
      <c r="E83" s="42">
        <v>79330183</v>
      </c>
      <c r="F83" s="45"/>
      <c r="G83" s="42">
        <v>0</v>
      </c>
      <c r="H83" s="45"/>
      <c r="I83" s="42">
        <f t="shared" si="2"/>
        <v>79330183</v>
      </c>
      <c r="J83" s="54">
        <v>0</v>
      </c>
      <c r="K83" s="55">
        <f>(I83/درآمد!$F$13)*100</f>
        <v>6.0122385055281996E-3</v>
      </c>
      <c r="L83" s="45"/>
      <c r="M83" s="42">
        <v>0</v>
      </c>
      <c r="N83" s="45"/>
      <c r="O83" s="118">
        <v>79330183</v>
      </c>
      <c r="P83" s="118"/>
      <c r="Q83" s="45"/>
      <c r="R83" s="42">
        <v>0</v>
      </c>
      <c r="S83" s="45"/>
      <c r="T83" s="42">
        <f t="shared" si="3"/>
        <v>79330183</v>
      </c>
      <c r="U83" s="45"/>
      <c r="V83" s="55">
        <f>(T83/درآمد!$F$13)*100</f>
        <v>6.0122385055281996E-3</v>
      </c>
    </row>
    <row r="84" spans="1:22" ht="18.75" x14ac:dyDescent="0.4">
      <c r="A84" s="51" t="s">
        <v>419</v>
      </c>
      <c r="C84" s="42">
        <v>0</v>
      </c>
      <c r="D84" s="45"/>
      <c r="E84" s="42">
        <v>-37190420</v>
      </c>
      <c r="F84" s="45"/>
      <c r="G84" s="42">
        <v>0</v>
      </c>
      <c r="H84" s="45"/>
      <c r="I84" s="42">
        <f t="shared" si="2"/>
        <v>-37190420</v>
      </c>
      <c r="J84" s="54">
        <v>0</v>
      </c>
      <c r="K84" s="55">
        <f>(I84/درآمد!$F$13)*100</f>
        <v>-2.8185700159139441E-3</v>
      </c>
      <c r="L84" s="45"/>
      <c r="M84" s="42">
        <v>0</v>
      </c>
      <c r="N84" s="45"/>
      <c r="O84" s="118">
        <v>-304905574</v>
      </c>
      <c r="P84" s="118"/>
      <c r="Q84" s="45"/>
      <c r="R84" s="42">
        <v>0</v>
      </c>
      <c r="S84" s="45"/>
      <c r="T84" s="42">
        <f t="shared" si="3"/>
        <v>-304905574</v>
      </c>
      <c r="U84" s="45"/>
      <c r="V84" s="55">
        <f>(T84/درآمد!$F$13)*100</f>
        <v>-2.3108039881276687E-2</v>
      </c>
    </row>
    <row r="85" spans="1:22" ht="18.75" x14ac:dyDescent="0.4">
      <c r="A85" s="51" t="s">
        <v>420</v>
      </c>
      <c r="C85" s="42">
        <v>0</v>
      </c>
      <c r="D85" s="45"/>
      <c r="E85" s="42">
        <v>2049472125</v>
      </c>
      <c r="F85" s="45"/>
      <c r="G85" s="42">
        <v>0</v>
      </c>
      <c r="H85" s="45"/>
      <c r="I85" s="42">
        <f t="shared" si="2"/>
        <v>2049472125</v>
      </c>
      <c r="J85" s="54">
        <v>0</v>
      </c>
      <c r="K85" s="55">
        <f>(I85/درآمد!$F$13)*100</f>
        <v>0.15532442709645211</v>
      </c>
      <c r="L85" s="45"/>
      <c r="M85" s="42">
        <v>0</v>
      </c>
      <c r="N85" s="45"/>
      <c r="O85" s="118">
        <v>2350025750</v>
      </c>
      <c r="P85" s="118"/>
      <c r="Q85" s="45"/>
      <c r="R85" s="42">
        <v>0</v>
      </c>
      <c r="S85" s="45"/>
      <c r="T85" s="42">
        <f t="shared" si="3"/>
        <v>2350025750</v>
      </c>
      <c r="U85" s="45"/>
      <c r="V85" s="55">
        <f>(T85/درآمد!$F$13)*100</f>
        <v>0.17810264351883301</v>
      </c>
    </row>
    <row r="86" spans="1:22" ht="18.75" x14ac:dyDescent="0.4">
      <c r="A86" s="51" t="s">
        <v>421</v>
      </c>
      <c r="C86" s="42">
        <v>0</v>
      </c>
      <c r="D86" s="45"/>
      <c r="E86" s="42">
        <v>-504244880</v>
      </c>
      <c r="F86" s="45"/>
      <c r="G86" s="42">
        <v>0</v>
      </c>
      <c r="H86" s="45"/>
      <c r="I86" s="42">
        <f t="shared" si="2"/>
        <v>-504244880</v>
      </c>
      <c r="J86" s="54">
        <v>0</v>
      </c>
      <c r="K86" s="55">
        <f>(I86/درآمد!$F$13)*100</f>
        <v>-3.8215473217192084E-2</v>
      </c>
      <c r="L86" s="45"/>
      <c r="M86" s="42">
        <v>0</v>
      </c>
      <c r="N86" s="45"/>
      <c r="O86" s="118">
        <v>-504244880</v>
      </c>
      <c r="P86" s="118"/>
      <c r="Q86" s="45"/>
      <c r="R86" s="42">
        <v>0</v>
      </c>
      <c r="S86" s="45"/>
      <c r="T86" s="42">
        <f t="shared" si="3"/>
        <v>-504244880</v>
      </c>
      <c r="U86" s="45"/>
      <c r="V86" s="55">
        <f>(T86/درآمد!$F$13)*100</f>
        <v>-3.8215473217192084E-2</v>
      </c>
    </row>
    <row r="87" spans="1:22" ht="18.75" x14ac:dyDescent="0.4">
      <c r="A87" s="51" t="s">
        <v>422</v>
      </c>
      <c r="C87" s="42">
        <v>0</v>
      </c>
      <c r="D87" s="45"/>
      <c r="E87" s="42">
        <v>440247606</v>
      </c>
      <c r="F87" s="45"/>
      <c r="G87" s="42">
        <v>0</v>
      </c>
      <c r="H87" s="45"/>
      <c r="I87" s="42">
        <f t="shared" si="2"/>
        <v>440247606</v>
      </c>
      <c r="J87" s="54">
        <v>0</v>
      </c>
      <c r="K87" s="55">
        <f>(I87/درآمد!$F$13)*100</f>
        <v>3.3365277989586987E-2</v>
      </c>
      <c r="L87" s="45"/>
      <c r="M87" s="42">
        <v>0</v>
      </c>
      <c r="N87" s="45"/>
      <c r="O87" s="118">
        <v>1213076587</v>
      </c>
      <c r="P87" s="118"/>
      <c r="Q87" s="45"/>
      <c r="R87" s="42">
        <v>0</v>
      </c>
      <c r="S87" s="45"/>
      <c r="T87" s="42">
        <f t="shared" si="3"/>
        <v>1213076587</v>
      </c>
      <c r="U87" s="45"/>
      <c r="V87" s="55">
        <f>(T87/درآمد!$F$13)*100</f>
        <v>9.1936076417674845E-2</v>
      </c>
    </row>
    <row r="88" spans="1:22" ht="18.75" x14ac:dyDescent="0.4">
      <c r="A88" s="51" t="s">
        <v>423</v>
      </c>
      <c r="C88" s="42">
        <v>0</v>
      </c>
      <c r="D88" s="45"/>
      <c r="E88" s="42">
        <v>267930990</v>
      </c>
      <c r="F88" s="45"/>
      <c r="G88" s="42">
        <v>0</v>
      </c>
      <c r="H88" s="45"/>
      <c r="I88" s="42">
        <f t="shared" si="2"/>
        <v>267930990</v>
      </c>
      <c r="J88" s="54">
        <v>0</v>
      </c>
      <c r="K88" s="55">
        <f>(I88/درآمد!$F$13)*100</f>
        <v>2.0305827542365443E-2</v>
      </c>
      <c r="L88" s="45"/>
      <c r="M88" s="42">
        <v>0</v>
      </c>
      <c r="N88" s="45"/>
      <c r="O88" s="118">
        <v>257604540</v>
      </c>
      <c r="P88" s="118"/>
      <c r="Q88" s="45"/>
      <c r="R88" s="42">
        <v>0</v>
      </c>
      <c r="S88" s="45"/>
      <c r="T88" s="42">
        <f t="shared" si="3"/>
        <v>257604540</v>
      </c>
      <c r="U88" s="45"/>
      <c r="V88" s="55">
        <f>(T88/درآمد!$F$13)*100</f>
        <v>1.9523211418620821E-2</v>
      </c>
    </row>
    <row r="89" spans="1:22" ht="18.75" x14ac:dyDescent="0.4">
      <c r="A89" s="51" t="s">
        <v>424</v>
      </c>
      <c r="C89" s="42">
        <v>0</v>
      </c>
      <c r="D89" s="45"/>
      <c r="E89" s="42">
        <v>3472420620</v>
      </c>
      <c r="F89" s="45"/>
      <c r="G89" s="42">
        <v>0</v>
      </c>
      <c r="H89" s="45"/>
      <c r="I89" s="42">
        <f t="shared" si="2"/>
        <v>3472420620</v>
      </c>
      <c r="J89" s="54">
        <v>0</v>
      </c>
      <c r="K89" s="55">
        <f>(I89/درآمد!$F$13)*100</f>
        <v>0.2631661767243636</v>
      </c>
      <c r="L89" s="45"/>
      <c r="M89" s="42">
        <v>0</v>
      </c>
      <c r="N89" s="45"/>
      <c r="O89" s="118">
        <v>5079895247</v>
      </c>
      <c r="P89" s="118"/>
      <c r="Q89" s="45"/>
      <c r="R89" s="42">
        <v>0</v>
      </c>
      <c r="S89" s="45"/>
      <c r="T89" s="42">
        <f t="shared" si="3"/>
        <v>5079895247</v>
      </c>
      <c r="U89" s="45"/>
      <c r="V89" s="55">
        <f>(T89/درآمد!$F$13)*100</f>
        <v>0.38499270584139561</v>
      </c>
    </row>
    <row r="90" spans="1:22" ht="18.75" x14ac:dyDescent="0.4">
      <c r="A90" s="51" t="s">
        <v>425</v>
      </c>
      <c r="C90" s="42">
        <v>0</v>
      </c>
      <c r="D90" s="45"/>
      <c r="E90" s="42">
        <v>-1633980522</v>
      </c>
      <c r="F90" s="45"/>
      <c r="G90" s="42">
        <v>0</v>
      </c>
      <c r="H90" s="45"/>
      <c r="I90" s="42">
        <f t="shared" si="2"/>
        <v>-1633980522</v>
      </c>
      <c r="J90" s="54">
        <v>0</v>
      </c>
      <c r="K90" s="55">
        <f>(I90/درآمد!$F$13)*100</f>
        <v>-0.12383534538993143</v>
      </c>
      <c r="L90" s="45"/>
      <c r="M90" s="42">
        <v>0</v>
      </c>
      <c r="N90" s="45"/>
      <c r="O90" s="118">
        <v>-1633980522</v>
      </c>
      <c r="P90" s="118"/>
      <c r="Q90" s="45"/>
      <c r="R90" s="42">
        <v>0</v>
      </c>
      <c r="S90" s="45"/>
      <c r="T90" s="42">
        <f t="shared" si="3"/>
        <v>-1633980522</v>
      </c>
      <c r="U90" s="45"/>
      <c r="V90" s="55">
        <f>(T90/درآمد!$F$13)*100</f>
        <v>-0.12383534538993143</v>
      </c>
    </row>
    <row r="91" spans="1:22" ht="18.75" x14ac:dyDescent="0.4">
      <c r="A91" s="51" t="s">
        <v>426</v>
      </c>
      <c r="C91" s="42">
        <v>0</v>
      </c>
      <c r="D91" s="45"/>
      <c r="E91" s="42">
        <v>-5507866</v>
      </c>
      <c r="F91" s="45"/>
      <c r="G91" s="42">
        <v>0</v>
      </c>
      <c r="H91" s="45"/>
      <c r="I91" s="42">
        <f t="shared" si="2"/>
        <v>-5507866</v>
      </c>
      <c r="J91" s="54">
        <v>0</v>
      </c>
      <c r="K91" s="55">
        <f>(I91/درآمد!$F$13)*100</f>
        <v>-4.1742755148427665E-4</v>
      </c>
      <c r="L91" s="45"/>
      <c r="M91" s="42">
        <v>0</v>
      </c>
      <c r="N91" s="45"/>
      <c r="O91" s="118">
        <v>-5507866</v>
      </c>
      <c r="P91" s="118"/>
      <c r="Q91" s="45"/>
      <c r="R91" s="42">
        <v>0</v>
      </c>
      <c r="S91" s="45"/>
      <c r="T91" s="42">
        <f t="shared" si="3"/>
        <v>-5507866</v>
      </c>
      <c r="U91" s="45"/>
      <c r="V91" s="55">
        <f>(T91/درآمد!$F$13)*100</f>
        <v>-4.1742755148427665E-4</v>
      </c>
    </row>
    <row r="92" spans="1:22" ht="18.75" x14ac:dyDescent="0.4">
      <c r="A92" s="51" t="s">
        <v>427</v>
      </c>
      <c r="C92" s="42">
        <v>0</v>
      </c>
      <c r="D92" s="45"/>
      <c r="E92" s="42">
        <v>108080162</v>
      </c>
      <c r="F92" s="45"/>
      <c r="G92" s="42">
        <v>0</v>
      </c>
      <c r="H92" s="45"/>
      <c r="I92" s="42">
        <f t="shared" si="2"/>
        <v>108080162</v>
      </c>
      <c r="J92" s="54">
        <v>0</v>
      </c>
      <c r="K92" s="55">
        <f>(I92/درآمد!$F$13)*100</f>
        <v>8.1911283585482924E-3</v>
      </c>
      <c r="L92" s="45"/>
      <c r="M92" s="42">
        <v>0</v>
      </c>
      <c r="N92" s="45"/>
      <c r="O92" s="118">
        <v>138293108</v>
      </c>
      <c r="P92" s="118"/>
      <c r="Q92" s="45"/>
      <c r="R92" s="42">
        <v>0</v>
      </c>
      <c r="S92" s="45"/>
      <c r="T92" s="42">
        <f t="shared" si="3"/>
        <v>138293108</v>
      </c>
      <c r="U92" s="45"/>
      <c r="V92" s="55">
        <f>(T92/درآمد!$F$13)*100</f>
        <v>1.0480892864784768E-2</v>
      </c>
    </row>
    <row r="93" spans="1:22" ht="18.75" x14ac:dyDescent="0.4">
      <c r="A93" s="51" t="s">
        <v>428</v>
      </c>
      <c r="C93" s="42">
        <v>0</v>
      </c>
      <c r="D93" s="45"/>
      <c r="E93" s="42">
        <v>640782617</v>
      </c>
      <c r="F93" s="45"/>
      <c r="G93" s="42">
        <v>0</v>
      </c>
      <c r="H93" s="45"/>
      <c r="I93" s="42">
        <f t="shared" si="2"/>
        <v>640782617</v>
      </c>
      <c r="J93" s="54">
        <v>0</v>
      </c>
      <c r="K93" s="55">
        <f>(I93/درآمد!$F$13)*100</f>
        <v>4.8563330852275086E-2</v>
      </c>
      <c r="L93" s="45"/>
      <c r="M93" s="42">
        <v>0</v>
      </c>
      <c r="N93" s="45"/>
      <c r="O93" s="118">
        <v>666428569</v>
      </c>
      <c r="P93" s="118"/>
      <c r="Q93" s="45"/>
      <c r="R93" s="42">
        <v>0</v>
      </c>
      <c r="S93" s="45"/>
      <c r="T93" s="42">
        <f t="shared" si="3"/>
        <v>666428569</v>
      </c>
      <c r="U93" s="45"/>
      <c r="V93" s="55">
        <f>(T93/درآمد!$F$13)*100</f>
        <v>5.0506974170548134E-2</v>
      </c>
    </row>
    <row r="94" spans="1:22" ht="18.75" x14ac:dyDescent="0.4">
      <c r="A94" s="51" t="s">
        <v>429</v>
      </c>
      <c r="C94" s="42">
        <v>0</v>
      </c>
      <c r="D94" s="45"/>
      <c r="E94" s="42">
        <v>167956740</v>
      </c>
      <c r="F94" s="45"/>
      <c r="G94" s="42">
        <v>0</v>
      </c>
      <c r="H94" s="45"/>
      <c r="I94" s="42">
        <f t="shared" si="2"/>
        <v>167956740</v>
      </c>
      <c r="J94" s="54">
        <v>0</v>
      </c>
      <c r="K94" s="55">
        <f>(I94/درآمد!$F$13)*100</f>
        <v>1.2729026220587294E-2</v>
      </c>
      <c r="L94" s="45"/>
      <c r="M94" s="42">
        <v>0</v>
      </c>
      <c r="N94" s="45"/>
      <c r="O94" s="118">
        <v>168248840</v>
      </c>
      <c r="P94" s="118"/>
      <c r="Q94" s="45"/>
      <c r="R94" s="42">
        <v>0</v>
      </c>
      <c r="S94" s="45"/>
      <c r="T94" s="42">
        <f t="shared" si="3"/>
        <v>168248840</v>
      </c>
      <c r="U94" s="45"/>
      <c r="V94" s="55">
        <f>(T94/درآمد!$F$13)*100</f>
        <v>1.2751163757664006E-2</v>
      </c>
    </row>
    <row r="95" spans="1:22" ht="18.75" x14ac:dyDescent="0.4">
      <c r="A95" s="51" t="s">
        <v>430</v>
      </c>
      <c r="C95" s="42">
        <v>0</v>
      </c>
      <c r="D95" s="45"/>
      <c r="E95" s="42">
        <v>-31671378</v>
      </c>
      <c r="F95" s="45"/>
      <c r="G95" s="42">
        <v>0</v>
      </c>
      <c r="H95" s="45"/>
      <c r="I95" s="42">
        <f t="shared" si="2"/>
        <v>-31671378</v>
      </c>
      <c r="J95" s="54">
        <v>0</v>
      </c>
      <c r="K95" s="55">
        <f>(I95/درآمد!$F$13)*100</f>
        <v>-2.4002954630110798E-3</v>
      </c>
      <c r="L95" s="45"/>
      <c r="M95" s="42">
        <v>0</v>
      </c>
      <c r="N95" s="45"/>
      <c r="O95" s="118">
        <v>-31671378</v>
      </c>
      <c r="P95" s="118"/>
      <c r="Q95" s="45"/>
      <c r="R95" s="42">
        <v>0</v>
      </c>
      <c r="S95" s="45"/>
      <c r="T95" s="42">
        <f t="shared" si="3"/>
        <v>-31671378</v>
      </c>
      <c r="U95" s="45"/>
      <c r="V95" s="55">
        <f>(T95/درآمد!$F$13)*100</f>
        <v>-2.4002954630110798E-3</v>
      </c>
    </row>
    <row r="96" spans="1:22" ht="18.75" x14ac:dyDescent="0.4">
      <c r="A96" s="51" t="s">
        <v>394</v>
      </c>
      <c r="C96" s="42">
        <v>0</v>
      </c>
      <c r="D96" s="45"/>
      <c r="E96" s="42">
        <v>6123913554</v>
      </c>
      <c r="F96" s="45"/>
      <c r="G96" s="42">
        <v>1975302390</v>
      </c>
      <c r="H96" s="45"/>
      <c r="I96" s="42">
        <f t="shared" si="2"/>
        <v>8099215944</v>
      </c>
      <c r="J96" s="54">
        <v>0</v>
      </c>
      <c r="K96" s="55">
        <f>(I96/درآمد!$F$13)*100</f>
        <v>0.61381955923516185</v>
      </c>
      <c r="L96" s="45"/>
      <c r="M96" s="42">
        <v>0</v>
      </c>
      <c r="N96" s="45"/>
      <c r="O96" s="118">
        <v>6409413735</v>
      </c>
      <c r="P96" s="118"/>
      <c r="Q96" s="45"/>
      <c r="R96" s="42">
        <v>1975302390</v>
      </c>
      <c r="S96" s="45"/>
      <c r="T96" s="42">
        <f t="shared" si="3"/>
        <v>8384716125</v>
      </c>
      <c r="U96" s="45"/>
      <c r="V96" s="55">
        <f>(T96/درآمد!$F$13)*100</f>
        <v>0.63545691234127366</v>
      </c>
    </row>
    <row r="97" spans="1:22" ht="18.75" x14ac:dyDescent="0.4">
      <c r="A97" s="51" t="s">
        <v>431</v>
      </c>
      <c r="C97" s="42">
        <v>0</v>
      </c>
      <c r="D97" s="45"/>
      <c r="E97" s="42">
        <v>3244</v>
      </c>
      <c r="F97" s="45"/>
      <c r="G97" s="42">
        <v>0</v>
      </c>
      <c r="H97" s="45"/>
      <c r="I97" s="42">
        <f t="shared" si="2"/>
        <v>3244</v>
      </c>
      <c r="J97" s="54">
        <v>0</v>
      </c>
      <c r="K97" s="55">
        <f>(I97/درآمد!$F$13)*100</f>
        <v>2.4585474247467043E-7</v>
      </c>
      <c r="L97" s="45"/>
      <c r="M97" s="42">
        <v>0</v>
      </c>
      <c r="N97" s="45"/>
      <c r="O97" s="118">
        <v>3244</v>
      </c>
      <c r="P97" s="118"/>
      <c r="Q97" s="45"/>
      <c r="R97" s="42">
        <v>0</v>
      </c>
      <c r="S97" s="45"/>
      <c r="T97" s="42">
        <f t="shared" si="3"/>
        <v>3244</v>
      </c>
      <c r="U97" s="45"/>
      <c r="V97" s="55">
        <f>(T97/درآمد!$F$13)*100</f>
        <v>2.4585474247467043E-7</v>
      </c>
    </row>
    <row r="98" spans="1:22" ht="18.75" x14ac:dyDescent="0.4">
      <c r="A98" s="51" t="s">
        <v>432</v>
      </c>
      <c r="C98" s="42">
        <v>0</v>
      </c>
      <c r="D98" s="45"/>
      <c r="E98" s="42">
        <v>3996413187</v>
      </c>
      <c r="F98" s="45"/>
      <c r="G98" s="42">
        <v>0</v>
      </c>
      <c r="H98" s="45"/>
      <c r="I98" s="42">
        <f t="shared" si="2"/>
        <v>3996413187</v>
      </c>
      <c r="J98" s="54">
        <v>0</v>
      </c>
      <c r="K98" s="55">
        <f>(I98/درآمد!$F$13)*100</f>
        <v>0.30287827833300307</v>
      </c>
      <c r="L98" s="45"/>
      <c r="M98" s="42">
        <v>0</v>
      </c>
      <c r="N98" s="45"/>
      <c r="O98" s="118">
        <v>3824487602</v>
      </c>
      <c r="P98" s="118"/>
      <c r="Q98" s="45"/>
      <c r="R98" s="42">
        <v>0</v>
      </c>
      <c r="S98" s="45"/>
      <c r="T98" s="42">
        <f t="shared" si="3"/>
        <v>3824487602</v>
      </c>
      <c r="U98" s="45"/>
      <c r="V98" s="55">
        <f>(T98/درآمد!$F$13)*100</f>
        <v>0.28984846315884094</v>
      </c>
    </row>
    <row r="99" spans="1:22" ht="18.75" x14ac:dyDescent="0.4">
      <c r="A99" s="51" t="s">
        <v>433</v>
      </c>
      <c r="C99" s="42">
        <v>0</v>
      </c>
      <c r="D99" s="45"/>
      <c r="E99" s="42">
        <v>1803863384</v>
      </c>
      <c r="F99" s="45"/>
      <c r="G99" s="42">
        <v>0</v>
      </c>
      <c r="H99" s="45"/>
      <c r="I99" s="42">
        <f t="shared" si="2"/>
        <v>1803863384</v>
      </c>
      <c r="J99" s="54">
        <v>0</v>
      </c>
      <c r="K99" s="55">
        <f>(I99/درآمد!$F$13)*100</f>
        <v>0.1367103476365005</v>
      </c>
      <c r="L99" s="45"/>
      <c r="M99" s="42">
        <v>0</v>
      </c>
      <c r="N99" s="45"/>
      <c r="O99" s="118">
        <v>-5355812021</v>
      </c>
      <c r="P99" s="118"/>
      <c r="Q99" s="45"/>
      <c r="R99" s="42">
        <v>0</v>
      </c>
      <c r="S99" s="45"/>
      <c r="T99" s="42">
        <f t="shared" si="3"/>
        <v>-5355812021</v>
      </c>
      <c r="U99" s="45"/>
      <c r="V99" s="55">
        <f>(T99/درآمد!$F$13)*100</f>
        <v>-0.40590375621630687</v>
      </c>
    </row>
    <row r="100" spans="1:22" ht="18.75" x14ac:dyDescent="0.4">
      <c r="A100" s="51" t="s">
        <v>434</v>
      </c>
      <c r="C100" s="42">
        <v>0</v>
      </c>
      <c r="D100" s="45"/>
      <c r="E100" s="42">
        <v>9746736815</v>
      </c>
      <c r="F100" s="45"/>
      <c r="G100" s="42">
        <v>0</v>
      </c>
      <c r="H100" s="45"/>
      <c r="I100" s="42">
        <f t="shared" si="2"/>
        <v>9746736815</v>
      </c>
      <c r="J100" s="54">
        <v>0</v>
      </c>
      <c r="K100" s="55">
        <f>(I100/درآمد!$F$13)*100</f>
        <v>0.73868109421091699</v>
      </c>
      <c r="L100" s="45"/>
      <c r="M100" s="42">
        <v>0</v>
      </c>
      <c r="N100" s="45"/>
      <c r="O100" s="118">
        <v>9911771578</v>
      </c>
      <c r="P100" s="118"/>
      <c r="Q100" s="45"/>
      <c r="R100" s="42">
        <v>0</v>
      </c>
      <c r="S100" s="45"/>
      <c r="T100" s="42">
        <f t="shared" si="3"/>
        <v>9911771578</v>
      </c>
      <c r="U100" s="45"/>
      <c r="V100" s="55">
        <f>(T100/درآمد!$F$13)*100</f>
        <v>0.75118867101632192</v>
      </c>
    </row>
    <row r="101" spans="1:22" ht="18.75" x14ac:dyDescent="0.4">
      <c r="A101" s="51" t="s">
        <v>435</v>
      </c>
      <c r="C101" s="42">
        <v>0</v>
      </c>
      <c r="D101" s="45"/>
      <c r="E101" s="42">
        <v>245936655</v>
      </c>
      <c r="F101" s="45"/>
      <c r="G101" s="42">
        <v>0</v>
      </c>
      <c r="H101" s="45"/>
      <c r="I101" s="42">
        <f t="shared" si="2"/>
        <v>245936655</v>
      </c>
      <c r="J101" s="54">
        <v>0</v>
      </c>
      <c r="K101" s="55">
        <f>(I101/درآمد!$F$13)*100</f>
        <v>1.8638931251574252E-2</v>
      </c>
      <c r="L101" s="45"/>
      <c r="M101" s="42">
        <v>0</v>
      </c>
      <c r="N101" s="45"/>
      <c r="O101" s="118">
        <v>126011330</v>
      </c>
      <c r="P101" s="118"/>
      <c r="Q101" s="45"/>
      <c r="R101" s="42">
        <v>0</v>
      </c>
      <c r="S101" s="45"/>
      <c r="T101" s="42">
        <f t="shared" si="3"/>
        <v>126011330</v>
      </c>
      <c r="U101" s="45"/>
      <c r="V101" s="55">
        <f>(T101/درآمد!$F$13)*100</f>
        <v>9.5500872645008367E-3</v>
      </c>
    </row>
    <row r="102" spans="1:22" ht="18.75" x14ac:dyDescent="0.4">
      <c r="A102" s="51" t="s">
        <v>436</v>
      </c>
      <c r="C102" s="42">
        <v>0</v>
      </c>
      <c r="D102" s="45"/>
      <c r="E102" s="42">
        <v>1946053782</v>
      </c>
      <c r="F102" s="45"/>
      <c r="G102" s="42">
        <v>0</v>
      </c>
      <c r="H102" s="45"/>
      <c r="I102" s="42">
        <f t="shared" si="2"/>
        <v>1946053782</v>
      </c>
      <c r="J102" s="54">
        <v>0</v>
      </c>
      <c r="K102" s="55">
        <f>(I102/درآمد!$F$13)*100</f>
        <v>0.14748660647825787</v>
      </c>
      <c r="L102" s="45"/>
      <c r="M102" s="42">
        <v>0</v>
      </c>
      <c r="N102" s="45"/>
      <c r="O102" s="118">
        <v>1946053782</v>
      </c>
      <c r="P102" s="118"/>
      <c r="Q102" s="45"/>
      <c r="R102" s="42">
        <v>0</v>
      </c>
      <c r="S102" s="45"/>
      <c r="T102" s="42">
        <f t="shared" si="3"/>
        <v>1946053782</v>
      </c>
      <c r="U102" s="45"/>
      <c r="V102" s="55">
        <f>(T102/درآمد!$F$13)*100</f>
        <v>0.14748660647825787</v>
      </c>
    </row>
    <row r="103" spans="1:22" ht="18.75" x14ac:dyDescent="0.4">
      <c r="A103" s="51" t="s">
        <v>437</v>
      </c>
      <c r="C103" s="42">
        <v>0</v>
      </c>
      <c r="D103" s="45"/>
      <c r="E103" s="42">
        <v>-282387150</v>
      </c>
      <c r="F103" s="45"/>
      <c r="G103" s="42">
        <v>0</v>
      </c>
      <c r="H103" s="45"/>
      <c r="I103" s="42">
        <f t="shared" si="2"/>
        <v>-282387150</v>
      </c>
      <c r="J103" s="54">
        <v>0</v>
      </c>
      <c r="K103" s="55">
        <f>(I103/درآمد!$F$13)*100</f>
        <v>-2.1401424180458119E-2</v>
      </c>
      <c r="L103" s="45"/>
      <c r="M103" s="42">
        <v>0</v>
      </c>
      <c r="N103" s="45"/>
      <c r="O103" s="118">
        <v>-282387150</v>
      </c>
      <c r="P103" s="118"/>
      <c r="Q103" s="45"/>
      <c r="R103" s="42">
        <v>0</v>
      </c>
      <c r="S103" s="45"/>
      <c r="T103" s="42">
        <f t="shared" si="3"/>
        <v>-282387150</v>
      </c>
      <c r="U103" s="45"/>
      <c r="V103" s="55">
        <f>(T103/درآمد!$F$13)*100</f>
        <v>-2.1401424180458119E-2</v>
      </c>
    </row>
    <row r="104" spans="1:22" ht="18.75" x14ac:dyDescent="0.4">
      <c r="A104" s="51" t="s">
        <v>438</v>
      </c>
      <c r="C104" s="42">
        <v>0</v>
      </c>
      <c r="D104" s="45"/>
      <c r="E104" s="42">
        <v>951949810</v>
      </c>
      <c r="F104" s="45"/>
      <c r="G104" s="42">
        <v>0</v>
      </c>
      <c r="H104" s="45"/>
      <c r="I104" s="42">
        <f t="shared" si="2"/>
        <v>951949810</v>
      </c>
      <c r="J104" s="54">
        <v>0</v>
      </c>
      <c r="K104" s="55">
        <f>(I104/درآمد!$F$13)*100</f>
        <v>7.2145923362010325E-2</v>
      </c>
      <c r="L104" s="45"/>
      <c r="M104" s="42">
        <v>0</v>
      </c>
      <c r="N104" s="45"/>
      <c r="O104" s="118">
        <v>-1274453592</v>
      </c>
      <c r="P104" s="118"/>
      <c r="Q104" s="45"/>
      <c r="R104" s="42">
        <v>0</v>
      </c>
      <c r="S104" s="45"/>
      <c r="T104" s="42">
        <f t="shared" si="3"/>
        <v>-1274453592</v>
      </c>
      <c r="U104" s="45"/>
      <c r="V104" s="55">
        <f>(T104/درآمد!$F$13)*100</f>
        <v>-9.658768793374807E-2</v>
      </c>
    </row>
    <row r="105" spans="1:22" ht="18.75" x14ac:dyDescent="0.4">
      <c r="A105" s="51" t="s">
        <v>439</v>
      </c>
      <c r="C105" s="42">
        <v>0</v>
      </c>
      <c r="D105" s="45"/>
      <c r="E105" s="42">
        <v>123133285</v>
      </c>
      <c r="F105" s="45"/>
      <c r="G105" s="42">
        <v>0</v>
      </c>
      <c r="H105" s="45"/>
      <c r="I105" s="42">
        <f t="shared" si="2"/>
        <v>123133285</v>
      </c>
      <c r="J105" s="54">
        <v>0</v>
      </c>
      <c r="K105" s="55">
        <f>(I105/درآمد!$F$13)*100</f>
        <v>9.331967347020716E-3</v>
      </c>
      <c r="L105" s="45"/>
      <c r="M105" s="42">
        <v>0</v>
      </c>
      <c r="N105" s="45"/>
      <c r="O105" s="118">
        <v>258697793</v>
      </c>
      <c r="P105" s="118"/>
      <c r="Q105" s="45"/>
      <c r="R105" s="42">
        <v>0</v>
      </c>
      <c r="S105" s="45"/>
      <c r="T105" s="42">
        <f t="shared" si="3"/>
        <v>258697793</v>
      </c>
      <c r="U105" s="45"/>
      <c r="V105" s="55">
        <f>(T105/درآمد!$F$13)*100</f>
        <v>1.9606066361522997E-2</v>
      </c>
    </row>
    <row r="106" spans="1:22" ht="18.75" x14ac:dyDescent="0.4">
      <c r="A106" s="51" t="s">
        <v>440</v>
      </c>
      <c r="C106" s="42">
        <v>0</v>
      </c>
      <c r="D106" s="45"/>
      <c r="E106" s="42">
        <v>1690929666</v>
      </c>
      <c r="F106" s="45"/>
      <c r="G106" s="42">
        <v>0</v>
      </c>
      <c r="H106" s="45"/>
      <c r="I106" s="42">
        <f t="shared" si="2"/>
        <v>1690929666</v>
      </c>
      <c r="J106" s="54">
        <v>0</v>
      </c>
      <c r="K106" s="55">
        <f>(I106/درآمد!$F$13)*100</f>
        <v>0.12815138026424491</v>
      </c>
      <c r="L106" s="45"/>
      <c r="M106" s="42">
        <v>0</v>
      </c>
      <c r="N106" s="45"/>
      <c r="O106" s="118">
        <v>1690929666</v>
      </c>
      <c r="P106" s="118"/>
      <c r="Q106" s="45"/>
      <c r="R106" s="42">
        <v>0</v>
      </c>
      <c r="S106" s="45"/>
      <c r="T106" s="42">
        <f t="shared" si="3"/>
        <v>1690929666</v>
      </c>
      <c r="U106" s="45"/>
      <c r="V106" s="55">
        <f>(T106/درآمد!$F$13)*100</f>
        <v>0.12815138026424491</v>
      </c>
    </row>
    <row r="107" spans="1:22" ht="18.75" x14ac:dyDescent="0.4">
      <c r="A107" s="51" t="s">
        <v>441</v>
      </c>
      <c r="C107" s="42">
        <v>0</v>
      </c>
      <c r="D107" s="45"/>
      <c r="E107" s="42">
        <v>651581872</v>
      </c>
      <c r="F107" s="45"/>
      <c r="G107" s="42">
        <v>0</v>
      </c>
      <c r="H107" s="45"/>
      <c r="I107" s="42">
        <f t="shared" si="2"/>
        <v>651581872</v>
      </c>
      <c r="J107" s="54">
        <v>0</v>
      </c>
      <c r="K107" s="55">
        <f>(I107/درآمد!$F$13)*100</f>
        <v>4.9381779698435171E-2</v>
      </c>
      <c r="L107" s="45"/>
      <c r="M107" s="42">
        <v>0</v>
      </c>
      <c r="N107" s="45"/>
      <c r="O107" s="118">
        <v>651581872</v>
      </c>
      <c r="P107" s="118"/>
      <c r="Q107" s="45"/>
      <c r="R107" s="42">
        <v>0</v>
      </c>
      <c r="S107" s="45"/>
      <c r="T107" s="42">
        <f t="shared" si="3"/>
        <v>651581872</v>
      </c>
      <c r="U107" s="45"/>
      <c r="V107" s="55">
        <f>(T107/درآمد!$F$13)*100</f>
        <v>4.9381779698435171E-2</v>
      </c>
    </row>
    <row r="108" spans="1:22" ht="18.75" x14ac:dyDescent="0.4">
      <c r="A108" s="51" t="s">
        <v>442</v>
      </c>
      <c r="C108" s="42">
        <v>0</v>
      </c>
      <c r="D108" s="45"/>
      <c r="E108" s="42">
        <v>197939017</v>
      </c>
      <c r="F108" s="45"/>
      <c r="G108" s="42">
        <v>0</v>
      </c>
      <c r="H108" s="45"/>
      <c r="I108" s="42">
        <f t="shared" si="2"/>
        <v>197939017</v>
      </c>
      <c r="J108" s="54">
        <v>0</v>
      </c>
      <c r="K108" s="55">
        <f>(I108/درآمد!$F$13)*100</f>
        <v>1.5001308893410734E-2</v>
      </c>
      <c r="L108" s="45"/>
      <c r="M108" s="42">
        <v>0</v>
      </c>
      <c r="N108" s="45"/>
      <c r="O108" s="118">
        <v>84668041</v>
      </c>
      <c r="P108" s="118"/>
      <c r="Q108" s="45"/>
      <c r="R108" s="42">
        <v>0</v>
      </c>
      <c r="S108" s="45"/>
      <c r="T108" s="42">
        <f t="shared" si="3"/>
        <v>84668041</v>
      </c>
      <c r="U108" s="45"/>
      <c r="V108" s="55">
        <f>(T108/درآمد!$F$13)*100</f>
        <v>6.416781570866165E-3</v>
      </c>
    </row>
    <row r="109" spans="1:22" ht="18.75" x14ac:dyDescent="0.4">
      <c r="A109" s="51" t="s">
        <v>443</v>
      </c>
      <c r="C109" s="42">
        <v>0</v>
      </c>
      <c r="D109" s="45"/>
      <c r="E109" s="42">
        <v>80979142</v>
      </c>
      <c r="F109" s="45"/>
      <c r="G109" s="42">
        <v>0</v>
      </c>
      <c r="H109" s="45"/>
      <c r="I109" s="42">
        <f t="shared" si="2"/>
        <v>80979142</v>
      </c>
      <c r="J109" s="54">
        <v>0</v>
      </c>
      <c r="K109" s="55">
        <f>(I109/درآمد!$F$13)*100</f>
        <v>6.1372090327465375E-3</v>
      </c>
      <c r="L109" s="45"/>
      <c r="M109" s="42">
        <v>0</v>
      </c>
      <c r="N109" s="45"/>
      <c r="O109" s="118">
        <v>80465971</v>
      </c>
      <c r="P109" s="118"/>
      <c r="Q109" s="45"/>
      <c r="R109" s="42">
        <v>0</v>
      </c>
      <c r="S109" s="45"/>
      <c r="T109" s="42">
        <f t="shared" si="3"/>
        <v>80465971</v>
      </c>
      <c r="U109" s="45"/>
      <c r="V109" s="55">
        <f>(T109/درآمد!$F$13)*100</f>
        <v>6.098317070955395E-3</v>
      </c>
    </row>
    <row r="110" spans="1:22" ht="18.75" x14ac:dyDescent="0.4">
      <c r="A110" s="51" t="s">
        <v>444</v>
      </c>
      <c r="C110" s="42">
        <v>0</v>
      </c>
      <c r="D110" s="45"/>
      <c r="E110" s="42">
        <v>146661054</v>
      </c>
      <c r="F110" s="45"/>
      <c r="G110" s="42">
        <v>0</v>
      </c>
      <c r="H110" s="45"/>
      <c r="I110" s="42">
        <f t="shared" si="2"/>
        <v>146661054</v>
      </c>
      <c r="J110" s="54">
        <v>0</v>
      </c>
      <c r="K110" s="55">
        <f>(I110/درآمد!$F$13)*100</f>
        <v>1.1115078810799549E-2</v>
      </c>
      <c r="L110" s="45"/>
      <c r="M110" s="42">
        <v>0</v>
      </c>
      <c r="N110" s="45"/>
      <c r="O110" s="118">
        <v>146661054</v>
      </c>
      <c r="P110" s="118"/>
      <c r="Q110" s="45"/>
      <c r="R110" s="42">
        <v>0</v>
      </c>
      <c r="S110" s="45"/>
      <c r="T110" s="42">
        <f t="shared" si="3"/>
        <v>146661054</v>
      </c>
      <c r="U110" s="45"/>
      <c r="V110" s="55">
        <f>(T110/درآمد!$F$13)*100</f>
        <v>1.1115078810799549E-2</v>
      </c>
    </row>
    <row r="111" spans="1:22" ht="18.75" x14ac:dyDescent="0.4">
      <c r="A111" s="51" t="s">
        <v>445</v>
      </c>
      <c r="C111" s="42">
        <v>0</v>
      </c>
      <c r="D111" s="45"/>
      <c r="E111" s="42">
        <v>4579935799</v>
      </c>
      <c r="F111" s="45"/>
      <c r="G111" s="42">
        <v>0</v>
      </c>
      <c r="H111" s="45"/>
      <c r="I111" s="42">
        <f t="shared" si="2"/>
        <v>4579935799</v>
      </c>
      <c r="J111" s="54">
        <v>0</v>
      </c>
      <c r="K111" s="55">
        <f>(I111/درآمد!$F$13)*100</f>
        <v>0.34710201492406567</v>
      </c>
      <c r="L111" s="45"/>
      <c r="M111" s="42">
        <v>0</v>
      </c>
      <c r="N111" s="45"/>
      <c r="O111" s="118">
        <v>4579935799</v>
      </c>
      <c r="P111" s="118"/>
      <c r="Q111" s="45"/>
      <c r="R111" s="42">
        <v>0</v>
      </c>
      <c r="S111" s="45"/>
      <c r="T111" s="42">
        <f t="shared" si="3"/>
        <v>4579935799</v>
      </c>
      <c r="U111" s="45"/>
      <c r="V111" s="55">
        <f>(T111/درآمد!$F$13)*100</f>
        <v>0.34710201492406567</v>
      </c>
    </row>
    <row r="112" spans="1:22" ht="18.75" x14ac:dyDescent="0.4">
      <c r="A112" s="51" t="s">
        <v>446</v>
      </c>
      <c r="C112" s="42">
        <v>0</v>
      </c>
      <c r="D112" s="45"/>
      <c r="E112" s="42">
        <v>1709559</v>
      </c>
      <c r="F112" s="45"/>
      <c r="G112" s="42">
        <v>0</v>
      </c>
      <c r="H112" s="45"/>
      <c r="I112" s="42">
        <f t="shared" si="2"/>
        <v>1709559</v>
      </c>
      <c r="J112" s="54">
        <v>0</v>
      </c>
      <c r="K112" s="55">
        <f>(I112/درآمد!$F$13)*100</f>
        <v>1.2956325144582463E-4</v>
      </c>
      <c r="L112" s="45"/>
      <c r="M112" s="42">
        <v>0</v>
      </c>
      <c r="N112" s="45"/>
      <c r="O112" s="118">
        <v>1211877</v>
      </c>
      <c r="P112" s="118"/>
      <c r="Q112" s="45"/>
      <c r="R112" s="42">
        <v>0</v>
      </c>
      <c r="S112" s="45"/>
      <c r="T112" s="42">
        <f t="shared" si="3"/>
        <v>1211877</v>
      </c>
      <c r="U112" s="45"/>
      <c r="V112" s="55">
        <f>(T112/درآمد!$F$13)*100</f>
        <v>9.1845162683716459E-5</v>
      </c>
    </row>
    <row r="113" spans="1:22" ht="18.75" x14ac:dyDescent="0.4">
      <c r="A113" s="51" t="s">
        <v>447</v>
      </c>
      <c r="C113" s="42">
        <v>0</v>
      </c>
      <c r="D113" s="45"/>
      <c r="E113" s="42">
        <v>14877909564</v>
      </c>
      <c r="F113" s="45"/>
      <c r="G113" s="42">
        <v>0</v>
      </c>
      <c r="H113" s="45"/>
      <c r="I113" s="42">
        <f t="shared" si="2"/>
        <v>14877909564</v>
      </c>
      <c r="J113" s="54">
        <v>0</v>
      </c>
      <c r="K113" s="55">
        <f>(I113/درآمد!$F$13)*100</f>
        <v>1.1275599951968731</v>
      </c>
      <c r="L113" s="45"/>
      <c r="M113" s="42">
        <v>0</v>
      </c>
      <c r="N113" s="45"/>
      <c r="O113" s="118">
        <v>14797357829</v>
      </c>
      <c r="P113" s="118"/>
      <c r="Q113" s="45"/>
      <c r="R113" s="42">
        <v>0</v>
      </c>
      <c r="S113" s="45"/>
      <c r="T113" s="42">
        <f t="shared" si="3"/>
        <v>14797357829</v>
      </c>
      <c r="U113" s="45"/>
      <c r="V113" s="55">
        <f>(T113/درآمد!$F$13)*100</f>
        <v>1.121455178284323</v>
      </c>
    </row>
    <row r="114" spans="1:22" ht="18.75" x14ac:dyDescent="0.4">
      <c r="A114" s="51" t="s">
        <v>448</v>
      </c>
      <c r="C114" s="42">
        <v>0</v>
      </c>
      <c r="D114" s="45"/>
      <c r="E114" s="42">
        <v>-1093904</v>
      </c>
      <c r="F114" s="45"/>
      <c r="G114" s="42">
        <v>0</v>
      </c>
      <c r="H114" s="45"/>
      <c r="I114" s="42">
        <f t="shared" si="2"/>
        <v>-1093904</v>
      </c>
      <c r="J114" s="54">
        <v>0</v>
      </c>
      <c r="K114" s="55">
        <f>(I114/درآمد!$F$13)*100</f>
        <v>-8.290428058323425E-5</v>
      </c>
      <c r="L114" s="45"/>
      <c r="M114" s="42">
        <v>0</v>
      </c>
      <c r="N114" s="45"/>
      <c r="O114" s="118">
        <v>-1093904</v>
      </c>
      <c r="P114" s="118"/>
      <c r="Q114" s="45"/>
      <c r="R114" s="42">
        <v>0</v>
      </c>
      <c r="S114" s="45"/>
      <c r="T114" s="42">
        <f t="shared" si="3"/>
        <v>-1093904</v>
      </c>
      <c r="U114" s="45"/>
      <c r="V114" s="55">
        <f>(T114/درآمد!$F$13)*100</f>
        <v>-8.290428058323425E-5</v>
      </c>
    </row>
    <row r="115" spans="1:22" ht="18.75" x14ac:dyDescent="0.4">
      <c r="A115" s="51" t="s">
        <v>393</v>
      </c>
      <c r="C115" s="42">
        <v>0</v>
      </c>
      <c r="D115" s="45"/>
      <c r="E115" s="42">
        <v>301744122</v>
      </c>
      <c r="F115" s="45"/>
      <c r="G115" s="42">
        <v>-384055577</v>
      </c>
      <c r="H115" s="45"/>
      <c r="I115" s="42">
        <f t="shared" si="2"/>
        <v>-82311455</v>
      </c>
      <c r="J115" s="54">
        <v>0</v>
      </c>
      <c r="K115" s="55">
        <f>(I115/درآمد!$F$13)*100</f>
        <v>-6.2381817422134484E-3</v>
      </c>
      <c r="L115" s="45"/>
      <c r="M115" s="42">
        <v>0</v>
      </c>
      <c r="N115" s="45"/>
      <c r="O115" s="118">
        <v>-2020413694</v>
      </c>
      <c r="P115" s="118"/>
      <c r="Q115" s="45"/>
      <c r="R115" s="42">
        <v>-384055577</v>
      </c>
      <c r="S115" s="45"/>
      <c r="T115" s="42">
        <f t="shared" si="3"/>
        <v>-2404469271</v>
      </c>
      <c r="U115" s="45"/>
      <c r="V115" s="55">
        <f>(T115/درآمد!$F$13)*100</f>
        <v>-0.18222878341860776</v>
      </c>
    </row>
    <row r="116" spans="1:22" ht="18.75" x14ac:dyDescent="0.4">
      <c r="A116" s="51" t="s">
        <v>449</v>
      </c>
      <c r="C116" s="42">
        <v>0</v>
      </c>
      <c r="D116" s="45"/>
      <c r="E116" s="42">
        <v>394376847</v>
      </c>
      <c r="F116" s="45"/>
      <c r="G116" s="42">
        <v>0</v>
      </c>
      <c r="H116" s="45"/>
      <c r="I116" s="42">
        <f t="shared" si="2"/>
        <v>394376847</v>
      </c>
      <c r="J116" s="54">
        <v>0</v>
      </c>
      <c r="K116" s="55">
        <f>(I116/درآمد!$F$13)*100</f>
        <v>2.9888846534265573E-2</v>
      </c>
      <c r="L116" s="45"/>
      <c r="M116" s="42">
        <v>0</v>
      </c>
      <c r="N116" s="45"/>
      <c r="O116" s="118">
        <v>394376847</v>
      </c>
      <c r="P116" s="118"/>
      <c r="Q116" s="45"/>
      <c r="R116" s="42">
        <v>0</v>
      </c>
      <c r="S116" s="45"/>
      <c r="T116" s="42">
        <f t="shared" si="3"/>
        <v>394376847</v>
      </c>
      <c r="U116" s="45"/>
      <c r="V116" s="55">
        <f>(T116/درآمد!$F$13)*100</f>
        <v>2.9888846534265573E-2</v>
      </c>
    </row>
    <row r="117" spans="1:22" ht="18.75" x14ac:dyDescent="0.4">
      <c r="A117" s="51" t="s">
        <v>450</v>
      </c>
      <c r="C117" s="42">
        <v>0</v>
      </c>
      <c r="D117" s="45"/>
      <c r="E117" s="42">
        <v>-75594952</v>
      </c>
      <c r="F117" s="45"/>
      <c r="G117" s="42">
        <v>0</v>
      </c>
      <c r="H117" s="45"/>
      <c r="I117" s="42">
        <f t="shared" si="2"/>
        <v>-75594952</v>
      </c>
      <c r="J117" s="54">
        <v>0</v>
      </c>
      <c r="K117" s="55">
        <f>(I117/درآمد!$F$13)*100</f>
        <v>-5.7291545796378154E-3</v>
      </c>
      <c r="L117" s="45"/>
      <c r="M117" s="42">
        <v>0</v>
      </c>
      <c r="N117" s="45"/>
      <c r="O117" s="118">
        <v>-75594952</v>
      </c>
      <c r="P117" s="118"/>
      <c r="Q117" s="45"/>
      <c r="R117" s="42">
        <v>0</v>
      </c>
      <c r="S117" s="45"/>
      <c r="T117" s="42">
        <f t="shared" si="3"/>
        <v>-75594952</v>
      </c>
      <c r="U117" s="45"/>
      <c r="V117" s="55">
        <f>(T117/درآمد!$F$13)*100</f>
        <v>-5.7291545796378154E-3</v>
      </c>
    </row>
    <row r="118" spans="1:22" ht="18.75" x14ac:dyDescent="0.4">
      <c r="A118" s="51" t="s">
        <v>451</v>
      </c>
      <c r="C118" s="42">
        <v>0</v>
      </c>
      <c r="D118" s="45"/>
      <c r="E118" s="42">
        <v>150202312</v>
      </c>
      <c r="F118" s="45"/>
      <c r="G118" s="42">
        <v>0</v>
      </c>
      <c r="H118" s="45"/>
      <c r="I118" s="42">
        <f t="shared" si="2"/>
        <v>150202312</v>
      </c>
      <c r="J118" s="54">
        <v>0</v>
      </c>
      <c r="K118" s="55">
        <f>(I118/درآمد!$F$13)*100</f>
        <v>1.1383462002422967E-2</v>
      </c>
      <c r="L118" s="45"/>
      <c r="M118" s="42">
        <v>0</v>
      </c>
      <c r="N118" s="45"/>
      <c r="O118" s="118">
        <v>-216270845</v>
      </c>
      <c r="P118" s="118"/>
      <c r="Q118" s="45"/>
      <c r="R118" s="42">
        <v>0</v>
      </c>
      <c r="S118" s="45"/>
      <c r="T118" s="42">
        <f t="shared" si="3"/>
        <v>-216270845</v>
      </c>
      <c r="U118" s="45"/>
      <c r="V118" s="55">
        <f>(T118/درآمد!$F$13)*100</f>
        <v>-1.639063283053464E-2</v>
      </c>
    </row>
    <row r="119" spans="1:22" ht="18.75" x14ac:dyDescent="0.4">
      <c r="A119" s="51" t="s">
        <v>452</v>
      </c>
      <c r="C119" s="42">
        <v>0</v>
      </c>
      <c r="D119" s="45"/>
      <c r="E119" s="42">
        <v>165075004</v>
      </c>
      <c r="F119" s="45"/>
      <c r="G119" s="42">
        <v>0</v>
      </c>
      <c r="H119" s="45"/>
      <c r="I119" s="42">
        <f t="shared" si="2"/>
        <v>165075004</v>
      </c>
      <c r="J119" s="54">
        <v>0</v>
      </c>
      <c r="K119" s="55">
        <f>(I119/درآمد!$F$13)*100</f>
        <v>1.2510626571339455E-2</v>
      </c>
      <c r="L119" s="45"/>
      <c r="M119" s="42">
        <v>0</v>
      </c>
      <c r="N119" s="45"/>
      <c r="O119" s="118">
        <v>165075004</v>
      </c>
      <c r="P119" s="118"/>
      <c r="Q119" s="45"/>
      <c r="R119" s="42">
        <v>0</v>
      </c>
      <c r="S119" s="45"/>
      <c r="T119" s="42">
        <f t="shared" si="3"/>
        <v>165075004</v>
      </c>
      <c r="U119" s="45"/>
      <c r="V119" s="55">
        <f>(T119/درآمد!$F$13)*100</f>
        <v>1.2510626571339455E-2</v>
      </c>
    </row>
    <row r="120" spans="1:22" ht="18.75" x14ac:dyDescent="0.4">
      <c r="A120" s="51" t="s">
        <v>453</v>
      </c>
      <c r="C120" s="42">
        <v>0</v>
      </c>
      <c r="D120" s="45"/>
      <c r="E120" s="42">
        <v>7573906494</v>
      </c>
      <c r="F120" s="45"/>
      <c r="G120" s="42">
        <v>0</v>
      </c>
      <c r="H120" s="45"/>
      <c r="I120" s="42">
        <f t="shared" si="2"/>
        <v>7573906494</v>
      </c>
      <c r="J120" s="54">
        <v>0</v>
      </c>
      <c r="K120" s="55">
        <f>(I120/درآمد!$F$13)*100</f>
        <v>0.57400765431862033</v>
      </c>
      <c r="L120" s="45"/>
      <c r="M120" s="42">
        <v>0</v>
      </c>
      <c r="N120" s="45"/>
      <c r="O120" s="118">
        <v>-1666902041</v>
      </c>
      <c r="P120" s="118"/>
      <c r="Q120" s="45"/>
      <c r="R120" s="42">
        <v>0</v>
      </c>
      <c r="S120" s="45"/>
      <c r="T120" s="42">
        <f t="shared" si="3"/>
        <v>-1666902041</v>
      </c>
      <c r="U120" s="45"/>
      <c r="V120" s="55">
        <f>(T120/درآمد!$F$13)*100</f>
        <v>-0.12633038594961701</v>
      </c>
    </row>
    <row r="121" spans="1:22" ht="18.75" x14ac:dyDescent="0.4">
      <c r="A121" s="51" t="s">
        <v>454</v>
      </c>
      <c r="C121" s="42">
        <v>0</v>
      </c>
      <c r="D121" s="45"/>
      <c r="E121" s="42">
        <v>38590060</v>
      </c>
      <c r="F121" s="45"/>
      <c r="G121" s="42">
        <v>0</v>
      </c>
      <c r="H121" s="45"/>
      <c r="I121" s="42">
        <f t="shared" si="2"/>
        <v>38590060</v>
      </c>
      <c r="J121" s="54">
        <v>0</v>
      </c>
      <c r="K121" s="55">
        <f>(I121/درآمد!$F$13)*100</f>
        <v>2.9246452723126022E-3</v>
      </c>
      <c r="L121" s="45"/>
      <c r="M121" s="42">
        <v>0</v>
      </c>
      <c r="N121" s="45"/>
      <c r="O121" s="118">
        <v>2022660</v>
      </c>
      <c r="P121" s="118"/>
      <c r="Q121" s="45"/>
      <c r="R121" s="42">
        <v>0</v>
      </c>
      <c r="S121" s="45"/>
      <c r="T121" s="42">
        <f t="shared" si="3"/>
        <v>2022660</v>
      </c>
      <c r="U121" s="45"/>
      <c r="V121" s="55">
        <f>(T121/درآمد!$F$13)*100</f>
        <v>1.5329240240869818E-4</v>
      </c>
    </row>
    <row r="122" spans="1:22" ht="18.75" x14ac:dyDescent="0.4">
      <c r="A122" s="51" t="s">
        <v>455</v>
      </c>
      <c r="C122" s="42">
        <v>0</v>
      </c>
      <c r="D122" s="45"/>
      <c r="E122" s="42">
        <v>414746203</v>
      </c>
      <c r="F122" s="45"/>
      <c r="G122" s="42">
        <v>0</v>
      </c>
      <c r="H122" s="45"/>
      <c r="I122" s="42">
        <f t="shared" si="2"/>
        <v>414746203</v>
      </c>
      <c r="J122" s="54">
        <v>0</v>
      </c>
      <c r="K122" s="55">
        <f>(I122/درآمد!$F$13)*100</f>
        <v>3.1432589682772009E-2</v>
      </c>
      <c r="L122" s="45"/>
      <c r="M122" s="42">
        <v>0</v>
      </c>
      <c r="N122" s="45"/>
      <c r="O122" s="118">
        <v>216105769</v>
      </c>
      <c r="P122" s="118"/>
      <c r="Q122" s="45"/>
      <c r="R122" s="42">
        <v>0</v>
      </c>
      <c r="S122" s="45"/>
      <c r="T122" s="42">
        <f t="shared" si="3"/>
        <v>216105769</v>
      </c>
      <c r="U122" s="45"/>
      <c r="V122" s="55">
        <f>(T122/درآمد!$F$13)*100</f>
        <v>1.637812212847892E-2</v>
      </c>
    </row>
    <row r="123" spans="1:22" ht="18.75" x14ac:dyDescent="0.4">
      <c r="A123" s="51" t="s">
        <v>456</v>
      </c>
      <c r="C123" s="42">
        <v>0</v>
      </c>
      <c r="D123" s="45"/>
      <c r="E123" s="42">
        <v>105397371</v>
      </c>
      <c r="F123" s="45"/>
      <c r="G123" s="42">
        <v>0</v>
      </c>
      <c r="H123" s="45"/>
      <c r="I123" s="42">
        <f t="shared" si="2"/>
        <v>105397371</v>
      </c>
      <c r="J123" s="54">
        <v>0</v>
      </c>
      <c r="K123" s="55">
        <f>(I123/درآمد!$F$13)*100</f>
        <v>7.987806259159156E-3</v>
      </c>
      <c r="L123" s="45"/>
      <c r="M123" s="42">
        <v>0</v>
      </c>
      <c r="N123" s="45"/>
      <c r="O123" s="118">
        <v>105397371</v>
      </c>
      <c r="P123" s="118"/>
      <c r="Q123" s="45"/>
      <c r="R123" s="42">
        <v>0</v>
      </c>
      <c r="S123" s="45"/>
      <c r="T123" s="42">
        <f t="shared" si="3"/>
        <v>105397371</v>
      </c>
      <c r="U123" s="45"/>
      <c r="V123" s="55">
        <f>(T123/درآمد!$F$13)*100</f>
        <v>7.987806259159156E-3</v>
      </c>
    </row>
    <row r="124" spans="1:22" ht="18.75" x14ac:dyDescent="0.4">
      <c r="A124" s="51" t="s">
        <v>399</v>
      </c>
      <c r="C124" s="42">
        <v>0</v>
      </c>
      <c r="D124" s="45"/>
      <c r="E124" s="42">
        <v>7636368127</v>
      </c>
      <c r="F124" s="45"/>
      <c r="G124" s="42">
        <v>0</v>
      </c>
      <c r="H124" s="45"/>
      <c r="I124" s="42">
        <f t="shared" si="2"/>
        <v>7636368127</v>
      </c>
      <c r="J124" s="54">
        <v>0</v>
      </c>
      <c r="K124" s="55">
        <f>(I124/درآمد!$F$13)*100</f>
        <v>0.57874146711016228</v>
      </c>
      <c r="L124" s="45"/>
      <c r="M124" s="42">
        <v>0</v>
      </c>
      <c r="N124" s="45"/>
      <c r="O124" s="118">
        <v>-16329926438</v>
      </c>
      <c r="P124" s="118"/>
      <c r="Q124" s="45"/>
      <c r="R124" s="42">
        <v>-1298681153</v>
      </c>
      <c r="S124" s="45"/>
      <c r="T124" s="42">
        <f t="shared" si="3"/>
        <v>-17628607591</v>
      </c>
      <c r="U124" s="45"/>
      <c r="V124" s="55">
        <f>(T124/درآمد!$F$13)*100</f>
        <v>-1.3360286003305566</v>
      </c>
    </row>
    <row r="125" spans="1:22" ht="18.75" x14ac:dyDescent="0.4">
      <c r="A125" s="51" t="s">
        <v>457</v>
      </c>
      <c r="C125" s="42">
        <v>0</v>
      </c>
      <c r="D125" s="45"/>
      <c r="E125" s="42">
        <v>204104545</v>
      </c>
      <c r="F125" s="45"/>
      <c r="G125" s="42">
        <v>0</v>
      </c>
      <c r="H125" s="45"/>
      <c r="I125" s="42">
        <f t="shared" si="2"/>
        <v>204104545</v>
      </c>
      <c r="J125" s="54">
        <v>0</v>
      </c>
      <c r="K125" s="55">
        <f>(I125/درآمد!$F$13)*100</f>
        <v>1.5468579022467567E-2</v>
      </c>
      <c r="L125" s="45"/>
      <c r="M125" s="42">
        <v>0</v>
      </c>
      <c r="N125" s="45"/>
      <c r="O125" s="118">
        <v>204104545</v>
      </c>
      <c r="P125" s="118"/>
      <c r="Q125" s="45"/>
      <c r="R125" s="42">
        <v>0</v>
      </c>
      <c r="S125" s="45"/>
      <c r="T125" s="42">
        <f t="shared" si="3"/>
        <v>204104545</v>
      </c>
      <c r="U125" s="45"/>
      <c r="V125" s="55">
        <f>(T125/درآمد!$F$13)*100</f>
        <v>1.5468579022467567E-2</v>
      </c>
    </row>
    <row r="126" spans="1:22" ht="18.75" x14ac:dyDescent="0.4">
      <c r="A126" s="51" t="s">
        <v>458</v>
      </c>
      <c r="C126" s="42">
        <v>0</v>
      </c>
      <c r="D126" s="45"/>
      <c r="E126" s="42">
        <v>7380302</v>
      </c>
      <c r="F126" s="45"/>
      <c r="G126" s="42">
        <v>0</v>
      </c>
      <c r="H126" s="45"/>
      <c r="I126" s="42">
        <f t="shared" si="2"/>
        <v>7380302</v>
      </c>
      <c r="J126" s="54">
        <v>0</v>
      </c>
      <c r="K126" s="55">
        <f>(I126/درآمد!$F$13)*100</f>
        <v>5.5933484821063355E-4</v>
      </c>
      <c r="L126" s="45"/>
      <c r="M126" s="42">
        <v>0</v>
      </c>
      <c r="N126" s="45"/>
      <c r="O126" s="118">
        <v>7380302</v>
      </c>
      <c r="P126" s="118"/>
      <c r="Q126" s="45"/>
      <c r="R126" s="42">
        <v>0</v>
      </c>
      <c r="S126" s="45"/>
      <c r="T126" s="42">
        <f t="shared" si="3"/>
        <v>7380302</v>
      </c>
      <c r="U126" s="45"/>
      <c r="V126" s="55">
        <f>(T126/درآمد!$F$13)*100</f>
        <v>5.5933484821063355E-4</v>
      </c>
    </row>
    <row r="127" spans="1:22" ht="18.75" x14ac:dyDescent="0.4">
      <c r="A127" s="51" t="s">
        <v>459</v>
      </c>
      <c r="C127" s="42">
        <v>0</v>
      </c>
      <c r="D127" s="45"/>
      <c r="E127" s="42">
        <v>2087145414</v>
      </c>
      <c r="F127" s="45"/>
      <c r="G127" s="42">
        <v>0</v>
      </c>
      <c r="H127" s="45"/>
      <c r="I127" s="42">
        <f t="shared" si="2"/>
        <v>2087145414</v>
      </c>
      <c r="J127" s="54">
        <v>0</v>
      </c>
      <c r="K127" s="55">
        <f>(I127/درآمد!$F$13)*100</f>
        <v>0.15817959256046837</v>
      </c>
      <c r="L127" s="45"/>
      <c r="M127" s="42">
        <v>0</v>
      </c>
      <c r="N127" s="45"/>
      <c r="O127" s="118">
        <v>2200566994</v>
      </c>
      <c r="P127" s="118"/>
      <c r="Q127" s="45"/>
      <c r="R127" s="42">
        <v>0</v>
      </c>
      <c r="S127" s="45"/>
      <c r="T127" s="42">
        <f t="shared" si="3"/>
        <v>2200566994</v>
      </c>
      <c r="U127" s="45"/>
      <c r="V127" s="55">
        <f>(T127/درآمد!$F$13)*100</f>
        <v>0.16677553378795612</v>
      </c>
    </row>
    <row r="128" spans="1:22" ht="18.75" x14ac:dyDescent="0.4">
      <c r="A128" s="51" t="s">
        <v>392</v>
      </c>
      <c r="C128" s="42">
        <v>0</v>
      </c>
      <c r="D128" s="45"/>
      <c r="E128" s="42">
        <v>762111744</v>
      </c>
      <c r="F128" s="45"/>
      <c r="G128" s="42">
        <v>503708536</v>
      </c>
      <c r="H128" s="45"/>
      <c r="I128" s="42">
        <f t="shared" si="2"/>
        <v>1265820280</v>
      </c>
      <c r="J128" s="54">
        <v>0</v>
      </c>
      <c r="K128" s="55">
        <f>(I128/درآمد!$F$13)*100</f>
        <v>9.5933390554443665E-2</v>
      </c>
      <c r="L128" s="45"/>
      <c r="M128" s="42">
        <v>0</v>
      </c>
      <c r="N128" s="45"/>
      <c r="O128" s="118">
        <v>1216897948</v>
      </c>
      <c r="P128" s="118"/>
      <c r="Q128" s="45"/>
      <c r="R128" s="42">
        <v>503708536</v>
      </c>
      <c r="S128" s="45"/>
      <c r="T128" s="42">
        <f t="shared" si="3"/>
        <v>1720606484</v>
      </c>
      <c r="U128" s="45"/>
      <c r="V128" s="55">
        <f>(T128/درآمد!$F$13)*100</f>
        <v>0.13040051295439833</v>
      </c>
    </row>
    <row r="129" spans="1:22" ht="18.75" x14ac:dyDescent="0.4">
      <c r="A129" s="51" t="s">
        <v>396</v>
      </c>
      <c r="C129" s="42">
        <v>0</v>
      </c>
      <c r="D129" s="45"/>
      <c r="E129" s="42">
        <v>191758406</v>
      </c>
      <c r="F129" s="45"/>
      <c r="G129" s="42">
        <v>350233014</v>
      </c>
      <c r="H129" s="45"/>
      <c r="I129" s="42">
        <f t="shared" si="2"/>
        <v>541991420</v>
      </c>
      <c r="J129" s="54">
        <v>0</v>
      </c>
      <c r="K129" s="55">
        <f>(I129/درآمد!$F$13)*100</f>
        <v>4.107619019345899E-2</v>
      </c>
      <c r="L129" s="45"/>
      <c r="M129" s="42">
        <v>0</v>
      </c>
      <c r="N129" s="45"/>
      <c r="O129" s="118">
        <v>252563325</v>
      </c>
      <c r="P129" s="118"/>
      <c r="Q129" s="45"/>
      <c r="R129" s="42">
        <v>350233014</v>
      </c>
      <c r="S129" s="45"/>
      <c r="T129" s="42">
        <f t="shared" si="3"/>
        <v>602796339</v>
      </c>
      <c r="U129" s="45"/>
      <c r="V129" s="55">
        <f>(T129/درآمد!$F$13)*100</f>
        <v>4.5684444725499124E-2</v>
      </c>
    </row>
    <row r="130" spans="1:22" ht="18.75" x14ac:dyDescent="0.4">
      <c r="A130" s="51" t="s">
        <v>397</v>
      </c>
      <c r="C130" s="42">
        <v>0</v>
      </c>
      <c r="D130" s="45"/>
      <c r="E130" s="42">
        <v>-71749418</v>
      </c>
      <c r="F130" s="45"/>
      <c r="G130" s="42">
        <v>4635995493</v>
      </c>
      <c r="H130" s="45"/>
      <c r="I130" s="42">
        <f t="shared" si="2"/>
        <v>4564246075</v>
      </c>
      <c r="J130" s="54">
        <v>0</v>
      </c>
      <c r="K130" s="55">
        <f>(I130/درآمد!$F$13)*100</f>
        <v>0.34591292951915859</v>
      </c>
      <c r="L130" s="45"/>
      <c r="M130" s="42">
        <v>0</v>
      </c>
      <c r="N130" s="45"/>
      <c r="O130" s="118">
        <v>39139646</v>
      </c>
      <c r="P130" s="118"/>
      <c r="Q130" s="45"/>
      <c r="R130" s="42">
        <v>4635995493</v>
      </c>
      <c r="S130" s="45"/>
      <c r="T130" s="42">
        <f t="shared" si="3"/>
        <v>4675135139</v>
      </c>
      <c r="U130" s="45"/>
      <c r="V130" s="55">
        <f>(T130/درآمد!$F$13)*100</f>
        <v>0.35431693761810346</v>
      </c>
    </row>
    <row r="131" spans="1:22" ht="18.75" x14ac:dyDescent="0.4">
      <c r="A131" s="51" t="s">
        <v>460</v>
      </c>
      <c r="C131" s="42">
        <v>0</v>
      </c>
      <c r="D131" s="45"/>
      <c r="E131" s="42">
        <v>-71220798</v>
      </c>
      <c r="F131" s="45"/>
      <c r="G131" s="42">
        <v>0</v>
      </c>
      <c r="H131" s="45"/>
      <c r="I131" s="42">
        <f t="shared" si="2"/>
        <v>-71220798</v>
      </c>
      <c r="J131" s="54">
        <v>0</v>
      </c>
      <c r="K131" s="55">
        <f>(I131/درآمد!$F$13)*100</f>
        <v>-5.3976482586715552E-3</v>
      </c>
      <c r="L131" s="45"/>
      <c r="M131" s="42">
        <v>0</v>
      </c>
      <c r="N131" s="45"/>
      <c r="O131" s="118">
        <v>-71220798</v>
      </c>
      <c r="P131" s="118"/>
      <c r="Q131" s="45"/>
      <c r="R131" s="42">
        <v>0</v>
      </c>
      <c r="S131" s="45"/>
      <c r="T131" s="42">
        <f t="shared" si="3"/>
        <v>-71220798</v>
      </c>
      <c r="U131" s="45"/>
      <c r="V131" s="55">
        <f>(T131/درآمد!$F$13)*100</f>
        <v>-5.3976482586715552E-3</v>
      </c>
    </row>
    <row r="132" spans="1:22" ht="18.75" x14ac:dyDescent="0.4">
      <c r="A132" s="51" t="s">
        <v>461</v>
      </c>
      <c r="C132" s="42">
        <v>0</v>
      </c>
      <c r="D132" s="45"/>
      <c r="E132" s="42">
        <v>-2621399522</v>
      </c>
      <c r="F132" s="45"/>
      <c r="G132" s="42">
        <v>0</v>
      </c>
      <c r="H132" s="45"/>
      <c r="I132" s="42">
        <f t="shared" si="2"/>
        <v>-2621399522</v>
      </c>
      <c r="J132" s="54">
        <v>0</v>
      </c>
      <c r="K132" s="55">
        <f>(I132/درآمد!$F$13)*100</f>
        <v>-0.19866939100016467</v>
      </c>
      <c r="L132" s="45"/>
      <c r="M132" s="42">
        <v>0</v>
      </c>
      <c r="N132" s="45"/>
      <c r="O132" s="118">
        <v>-2621399522</v>
      </c>
      <c r="P132" s="118"/>
      <c r="Q132" s="45"/>
      <c r="R132" s="42">
        <v>0</v>
      </c>
      <c r="S132" s="45"/>
      <c r="T132" s="42">
        <f t="shared" si="3"/>
        <v>-2621399522</v>
      </c>
      <c r="U132" s="45"/>
      <c r="V132" s="55">
        <f>(T132/درآمد!$F$13)*100</f>
        <v>-0.19866939100016467</v>
      </c>
    </row>
    <row r="133" spans="1:22" ht="18.75" x14ac:dyDescent="0.4">
      <c r="A133" s="51" t="s">
        <v>462</v>
      </c>
      <c r="C133" s="42">
        <v>0</v>
      </c>
      <c r="D133" s="45"/>
      <c r="E133" s="42">
        <v>-330789304</v>
      </c>
      <c r="F133" s="45"/>
      <c r="G133" s="42">
        <v>0</v>
      </c>
      <c r="H133" s="45"/>
      <c r="I133" s="42">
        <f t="shared" si="2"/>
        <v>-330789304</v>
      </c>
      <c r="J133" s="54">
        <v>0</v>
      </c>
      <c r="K133" s="55">
        <f>(I133/درآمد!$F$13)*100</f>
        <v>-2.5069703806502926E-2</v>
      </c>
      <c r="L133" s="45"/>
      <c r="M133" s="42">
        <v>0</v>
      </c>
      <c r="N133" s="45"/>
      <c r="O133" s="118">
        <v>-330789304</v>
      </c>
      <c r="P133" s="118"/>
      <c r="Q133" s="45"/>
      <c r="R133" s="42">
        <v>0</v>
      </c>
      <c r="S133" s="45"/>
      <c r="T133" s="42">
        <f t="shared" si="3"/>
        <v>-330789304</v>
      </c>
      <c r="U133" s="45"/>
      <c r="V133" s="55">
        <f>(T133/درآمد!$F$13)*100</f>
        <v>-2.5069703806502926E-2</v>
      </c>
    </row>
    <row r="134" spans="1:22" ht="18.75" x14ac:dyDescent="0.4">
      <c r="A134" s="51" t="s">
        <v>463</v>
      </c>
      <c r="C134" s="42">
        <v>0</v>
      </c>
      <c r="D134" s="45"/>
      <c r="E134" s="42">
        <v>115020375</v>
      </c>
      <c r="F134" s="45"/>
      <c r="G134" s="42">
        <v>0</v>
      </c>
      <c r="H134" s="45"/>
      <c r="I134" s="42">
        <f t="shared" si="2"/>
        <v>115020375</v>
      </c>
      <c r="J134" s="54">
        <v>0</v>
      </c>
      <c r="K134" s="55">
        <f>(I134/درآمد!$F$13)*100</f>
        <v>8.7171099491260857E-3</v>
      </c>
      <c r="L134" s="45"/>
      <c r="M134" s="42">
        <v>0</v>
      </c>
      <c r="N134" s="45"/>
      <c r="O134" s="118">
        <v>268459876</v>
      </c>
      <c r="P134" s="118"/>
      <c r="Q134" s="45"/>
      <c r="R134" s="42">
        <v>0</v>
      </c>
      <c r="S134" s="45"/>
      <c r="T134" s="42">
        <f t="shared" si="3"/>
        <v>268459876</v>
      </c>
      <c r="U134" s="45"/>
      <c r="V134" s="55">
        <f>(T134/درآمد!$F$13)*100</f>
        <v>2.0345910505167066E-2</v>
      </c>
    </row>
    <row r="135" spans="1:22" ht="18.75" x14ac:dyDescent="0.4">
      <c r="A135" s="51" t="s">
        <v>558</v>
      </c>
      <c r="C135" s="42">
        <v>0</v>
      </c>
      <c r="D135" s="45"/>
      <c r="E135" s="42">
        <v>-1588903108</v>
      </c>
      <c r="F135" s="45"/>
      <c r="G135" s="42">
        <v>0</v>
      </c>
      <c r="H135" s="45"/>
      <c r="I135" s="42">
        <f t="shared" si="2"/>
        <v>-1588903108</v>
      </c>
      <c r="J135" s="54">
        <v>0</v>
      </c>
      <c r="K135" s="55">
        <f>(I135/درآمد!$F$13)*100</f>
        <v>-0.12041903959141291</v>
      </c>
      <c r="L135" s="45"/>
      <c r="M135" s="42">
        <v>0</v>
      </c>
      <c r="N135" s="45"/>
      <c r="O135" s="118">
        <v>-1588903108</v>
      </c>
      <c r="P135" s="118"/>
      <c r="Q135" s="45"/>
      <c r="R135" s="42">
        <v>3513377556</v>
      </c>
      <c r="S135" s="45"/>
      <c r="T135" s="42">
        <f t="shared" si="3"/>
        <v>1924474448</v>
      </c>
      <c r="U135" s="45"/>
      <c r="V135" s="55">
        <f>(T135/درآمد!$F$13)*100</f>
        <v>0.14585116208758434</v>
      </c>
    </row>
    <row r="136" spans="1:22" ht="18.75" x14ac:dyDescent="0.4">
      <c r="A136" s="51" t="s">
        <v>624</v>
      </c>
      <c r="C136" s="42">
        <v>0</v>
      </c>
      <c r="D136" s="45"/>
      <c r="E136" s="42">
        <v>-651563364</v>
      </c>
      <c r="F136" s="45"/>
      <c r="G136" s="42">
        <v>0</v>
      </c>
      <c r="H136" s="45"/>
      <c r="I136" s="42">
        <f t="shared" si="2"/>
        <v>-651563364</v>
      </c>
      <c r="J136" s="54">
        <v>0</v>
      </c>
      <c r="K136" s="55">
        <f>(I136/درآمد!$F$13)*100</f>
        <v>-4.9380377022857573E-2</v>
      </c>
      <c r="L136" s="45"/>
      <c r="M136" s="42">
        <v>0</v>
      </c>
      <c r="N136" s="45"/>
      <c r="O136" s="118">
        <v>-651563364</v>
      </c>
      <c r="P136" s="118"/>
      <c r="Q136" s="45"/>
      <c r="R136" s="42">
        <v>4939581022</v>
      </c>
      <c r="S136" s="45"/>
      <c r="T136" s="42">
        <f t="shared" si="3"/>
        <v>4288017658</v>
      </c>
      <c r="U136" s="45"/>
      <c r="V136" s="55">
        <f>(T136/درآمد!$F$13)*100</f>
        <v>0.32497826049150108</v>
      </c>
    </row>
    <row r="137" spans="1:22" ht="18.75" x14ac:dyDescent="0.4">
      <c r="A137" s="51" t="s">
        <v>867</v>
      </c>
      <c r="C137" s="42">
        <v>0</v>
      </c>
      <c r="D137" s="45"/>
      <c r="E137" s="42">
        <v>702913</v>
      </c>
      <c r="F137" s="45"/>
      <c r="G137" s="42">
        <v>0</v>
      </c>
      <c r="H137" s="45"/>
      <c r="I137" s="42">
        <f t="shared" si="2"/>
        <v>702913</v>
      </c>
      <c r="J137" s="54">
        <v>0</v>
      </c>
      <c r="K137" s="55">
        <f>(I137/درآمد!$F$13)*100</f>
        <v>5.3272039024999392E-5</v>
      </c>
      <c r="L137" s="45"/>
      <c r="M137" s="42">
        <v>0</v>
      </c>
      <c r="N137" s="45"/>
      <c r="O137" s="118">
        <v>702913</v>
      </c>
      <c r="P137" s="118"/>
      <c r="Q137" s="45"/>
      <c r="R137" s="42">
        <v>-1149505628</v>
      </c>
      <c r="S137" s="45"/>
      <c r="T137" s="42">
        <f t="shared" si="3"/>
        <v>-1148802715</v>
      </c>
      <c r="U137" s="45"/>
      <c r="V137" s="55">
        <f>(T137/درآمد!$F$13)*100</f>
        <v>-8.7064918511259942E-2</v>
      </c>
    </row>
    <row r="138" spans="1:22" ht="18.75" x14ac:dyDescent="0.4">
      <c r="A138" s="51" t="s">
        <v>702</v>
      </c>
      <c r="C138" s="42">
        <v>0</v>
      </c>
      <c r="D138" s="45"/>
      <c r="E138" s="42">
        <v>252684087</v>
      </c>
      <c r="F138" s="45"/>
      <c r="G138" s="42">
        <v>0</v>
      </c>
      <c r="H138" s="45"/>
      <c r="I138" s="42">
        <f t="shared" ref="I138:I201" si="4">C138+E138+G138</f>
        <v>252684087</v>
      </c>
      <c r="J138" s="54">
        <v>0</v>
      </c>
      <c r="K138" s="55">
        <f>(I138/درآمد!$F$13)*100</f>
        <v>1.9150302446619059E-2</v>
      </c>
      <c r="L138" s="45"/>
      <c r="M138" s="42">
        <v>0</v>
      </c>
      <c r="N138" s="45"/>
      <c r="O138" s="118">
        <v>252684087</v>
      </c>
      <c r="P138" s="118"/>
      <c r="Q138" s="45"/>
      <c r="R138" s="42">
        <v>-2683787765</v>
      </c>
      <c r="S138" s="45"/>
      <c r="T138" s="42">
        <f t="shared" ref="T138:T201" si="5">M138+O138+R138</f>
        <v>-2431103678</v>
      </c>
      <c r="U138" s="45"/>
      <c r="V138" s="55">
        <f>(T138/درآمد!$F$13)*100</f>
        <v>-0.18424733929837059</v>
      </c>
    </row>
    <row r="139" spans="1:22" ht="18.75" x14ac:dyDescent="0.4">
      <c r="A139" s="51" t="s">
        <v>911</v>
      </c>
      <c r="C139" s="42">
        <v>0</v>
      </c>
      <c r="D139" s="45"/>
      <c r="E139" s="42">
        <v>-383901</v>
      </c>
      <c r="F139" s="45"/>
      <c r="G139" s="42">
        <v>0</v>
      </c>
      <c r="H139" s="45"/>
      <c r="I139" s="42">
        <f t="shared" si="4"/>
        <v>-383901</v>
      </c>
      <c r="J139" s="54">
        <v>0</v>
      </c>
      <c r="K139" s="55">
        <f>(I139/درآمد!$F$13)*100</f>
        <v>-2.9094907981124681E-5</v>
      </c>
      <c r="L139" s="45"/>
      <c r="M139" s="42">
        <v>0</v>
      </c>
      <c r="N139" s="45"/>
      <c r="O139" s="118">
        <v>2610812</v>
      </c>
      <c r="P139" s="118"/>
      <c r="Q139" s="45"/>
      <c r="R139" s="42">
        <v>0</v>
      </c>
      <c r="S139" s="45"/>
      <c r="T139" s="42">
        <f t="shared" si="5"/>
        <v>2610812</v>
      </c>
      <c r="U139" s="45"/>
      <c r="V139" s="55">
        <f>(T139/درآمد!$F$13)*100</f>
        <v>1.9786698887477782E-4</v>
      </c>
    </row>
    <row r="140" spans="1:22" ht="18.75" x14ac:dyDescent="0.4">
      <c r="A140" s="51" t="s">
        <v>912</v>
      </c>
      <c r="C140" s="42">
        <v>0</v>
      </c>
      <c r="D140" s="45"/>
      <c r="E140" s="42">
        <v>-6839311335</v>
      </c>
      <c r="F140" s="45"/>
      <c r="G140" s="42">
        <v>0</v>
      </c>
      <c r="H140" s="45"/>
      <c r="I140" s="42">
        <f t="shared" si="4"/>
        <v>-6839311335</v>
      </c>
      <c r="J140" s="54">
        <v>0</v>
      </c>
      <c r="K140" s="55">
        <f>(I140/درآمد!$F$13)*100</f>
        <v>-0.51833450276526505</v>
      </c>
      <c r="L140" s="45"/>
      <c r="M140" s="42">
        <v>0</v>
      </c>
      <c r="N140" s="45"/>
      <c r="O140" s="118">
        <v>-564115265</v>
      </c>
      <c r="P140" s="118"/>
      <c r="Q140" s="45"/>
      <c r="R140" s="42">
        <v>0</v>
      </c>
      <c r="S140" s="45"/>
      <c r="T140" s="42">
        <f t="shared" si="5"/>
        <v>-564115265</v>
      </c>
      <c r="U140" s="45"/>
      <c r="V140" s="55">
        <f>(T140/درآمد!$F$13)*100</f>
        <v>-4.2752901727067041E-2</v>
      </c>
    </row>
    <row r="141" spans="1:22" ht="18.75" x14ac:dyDescent="0.4">
      <c r="A141" s="51" t="s">
        <v>530</v>
      </c>
      <c r="C141" s="42">
        <v>0</v>
      </c>
      <c r="D141" s="45"/>
      <c r="E141" s="42">
        <v>-35308039471</v>
      </c>
      <c r="F141" s="45"/>
      <c r="G141" s="42">
        <v>14710621599</v>
      </c>
      <c r="H141" s="45"/>
      <c r="I141" s="42">
        <f t="shared" si="4"/>
        <v>-20597417872</v>
      </c>
      <c r="J141" s="54">
        <v>0</v>
      </c>
      <c r="K141" s="55">
        <f>(I141/درآمد!$F$13)*100</f>
        <v>-1.5610273941318542</v>
      </c>
      <c r="L141" s="45"/>
      <c r="M141" s="42">
        <v>0</v>
      </c>
      <c r="N141" s="45"/>
      <c r="O141" s="118">
        <v>11409387449</v>
      </c>
      <c r="P141" s="118"/>
      <c r="Q141" s="45"/>
      <c r="R141" s="42">
        <v>14790584126</v>
      </c>
      <c r="S141" s="45"/>
      <c r="T141" s="42">
        <f t="shared" si="5"/>
        <v>26199971575</v>
      </c>
      <c r="U141" s="45"/>
      <c r="V141" s="55">
        <f>(T141/درآمد!$F$13)*100</f>
        <v>1.985631092606446</v>
      </c>
    </row>
    <row r="142" spans="1:22" ht="18.75" x14ac:dyDescent="0.4">
      <c r="A142" s="51" t="s">
        <v>913</v>
      </c>
      <c r="C142" s="42">
        <v>0</v>
      </c>
      <c r="D142" s="45"/>
      <c r="E142" s="42">
        <v>-60518411</v>
      </c>
      <c r="F142" s="45"/>
      <c r="G142" s="42">
        <v>0</v>
      </c>
      <c r="H142" s="45"/>
      <c r="I142" s="42">
        <f t="shared" si="4"/>
        <v>-60518411</v>
      </c>
      <c r="J142" s="54">
        <v>0</v>
      </c>
      <c r="K142" s="55">
        <f>(I142/درآمد!$F$13)*100</f>
        <v>-4.5865407988228309E-3</v>
      </c>
      <c r="L142" s="45"/>
      <c r="M142" s="42">
        <v>0</v>
      </c>
      <c r="N142" s="45"/>
      <c r="O142" s="118">
        <v>-43929</v>
      </c>
      <c r="P142" s="118"/>
      <c r="Q142" s="45"/>
      <c r="R142" s="42">
        <v>0</v>
      </c>
      <c r="S142" s="45"/>
      <c r="T142" s="42">
        <f t="shared" si="5"/>
        <v>-43929</v>
      </c>
      <c r="U142" s="45"/>
      <c r="V142" s="55">
        <f>(T142/درآمد!$F$13)*100</f>
        <v>-3.3292703397564111E-6</v>
      </c>
    </row>
    <row r="143" spans="1:22" ht="18.75" x14ac:dyDescent="0.4">
      <c r="A143" s="51" t="s">
        <v>862</v>
      </c>
      <c r="C143" s="42">
        <v>0</v>
      </c>
      <c r="D143" s="45"/>
      <c r="E143" s="42">
        <v>-28322308072</v>
      </c>
      <c r="F143" s="45"/>
      <c r="G143" s="42">
        <v>0</v>
      </c>
      <c r="H143" s="45"/>
      <c r="I143" s="42">
        <f t="shared" si="4"/>
        <v>-28322308072</v>
      </c>
      <c r="J143" s="54">
        <v>0</v>
      </c>
      <c r="K143" s="55">
        <f>(I143/درآمد!$F$13)*100</f>
        <v>-2.146477730372947</v>
      </c>
      <c r="L143" s="45"/>
      <c r="M143" s="42">
        <v>0</v>
      </c>
      <c r="N143" s="45"/>
      <c r="O143" s="118">
        <v>7760276791</v>
      </c>
      <c r="P143" s="118"/>
      <c r="Q143" s="45"/>
      <c r="R143" s="42">
        <v>367366481</v>
      </c>
      <c r="S143" s="45"/>
      <c r="T143" s="42">
        <f t="shared" si="5"/>
        <v>8127643272</v>
      </c>
      <c r="U143" s="45"/>
      <c r="V143" s="55">
        <f>(T143/درآمد!$F$13)*100</f>
        <v>0.61597399616632176</v>
      </c>
    </row>
    <row r="144" spans="1:22" ht="18.75" x14ac:dyDescent="0.4">
      <c r="A144" s="51" t="s">
        <v>914</v>
      </c>
      <c r="C144" s="42">
        <v>0</v>
      </c>
      <c r="D144" s="45"/>
      <c r="E144" s="42">
        <v>-61738582</v>
      </c>
      <c r="F144" s="45"/>
      <c r="G144" s="42">
        <v>0</v>
      </c>
      <c r="H144" s="45"/>
      <c r="I144" s="42">
        <f t="shared" si="4"/>
        <v>-61738582</v>
      </c>
      <c r="J144" s="54">
        <v>0</v>
      </c>
      <c r="K144" s="55">
        <f>(I144/درآمد!$F$13)*100</f>
        <v>-4.6790145432679797E-3</v>
      </c>
      <c r="L144" s="45"/>
      <c r="M144" s="42">
        <v>0</v>
      </c>
      <c r="N144" s="45"/>
      <c r="O144" s="118">
        <v>-1862541970</v>
      </c>
      <c r="P144" s="118"/>
      <c r="Q144" s="45"/>
      <c r="R144" s="42">
        <v>0</v>
      </c>
      <c r="S144" s="45"/>
      <c r="T144" s="42">
        <f t="shared" si="5"/>
        <v>-1862541970</v>
      </c>
      <c r="U144" s="45"/>
      <c r="V144" s="55">
        <f>(T144/درآمد!$F$13)*100</f>
        <v>-0.14115745264568907</v>
      </c>
    </row>
    <row r="145" spans="1:22" ht="18.75" x14ac:dyDescent="0.4">
      <c r="A145" s="51" t="s">
        <v>464</v>
      </c>
      <c r="C145" s="42">
        <v>0</v>
      </c>
      <c r="D145" s="45">
        <v>0</v>
      </c>
      <c r="E145" s="42">
        <v>0</v>
      </c>
      <c r="F145" s="45"/>
      <c r="G145" s="42">
        <v>-12018460</v>
      </c>
      <c r="H145" s="45"/>
      <c r="I145" s="42">
        <f t="shared" si="4"/>
        <v>-12018460</v>
      </c>
      <c r="J145" s="54">
        <v>0</v>
      </c>
      <c r="K145" s="55">
        <f>(I145/درآمد!$F$13)*100</f>
        <v>-9.1084937985269046E-4</v>
      </c>
      <c r="L145" s="45"/>
      <c r="M145" s="42">
        <v>0</v>
      </c>
      <c r="N145" s="45"/>
      <c r="O145" s="118">
        <v>0</v>
      </c>
      <c r="P145" s="118"/>
      <c r="Q145" s="45"/>
      <c r="R145" s="42">
        <v>-12018460</v>
      </c>
      <c r="S145" s="45"/>
      <c r="T145" s="42">
        <f t="shared" si="5"/>
        <v>-12018460</v>
      </c>
      <c r="U145" s="45"/>
      <c r="V145" s="55">
        <f>(T145/درآمد!$F$13)*100</f>
        <v>-9.1084937985269046E-4</v>
      </c>
    </row>
    <row r="146" spans="1:22" ht="18.75" x14ac:dyDescent="0.4">
      <c r="A146" s="51" t="s">
        <v>465</v>
      </c>
      <c r="C146" s="42">
        <v>0</v>
      </c>
      <c r="D146" s="45">
        <v>0</v>
      </c>
      <c r="E146" s="42">
        <v>0</v>
      </c>
      <c r="F146" s="45"/>
      <c r="G146" s="42">
        <v>107528707</v>
      </c>
      <c r="H146" s="45"/>
      <c r="I146" s="42">
        <f t="shared" si="4"/>
        <v>107528707</v>
      </c>
      <c r="J146" s="54">
        <v>0</v>
      </c>
      <c r="K146" s="55">
        <f>(I146/درآمد!$F$13)*100</f>
        <v>8.1493349470158124E-3</v>
      </c>
      <c r="L146" s="45"/>
      <c r="M146" s="42">
        <v>0</v>
      </c>
      <c r="N146" s="45"/>
      <c r="O146" s="118">
        <v>0</v>
      </c>
      <c r="P146" s="118"/>
      <c r="Q146" s="45"/>
      <c r="R146" s="42">
        <v>107528707</v>
      </c>
      <c r="S146" s="45"/>
      <c r="T146" s="42">
        <f t="shared" si="5"/>
        <v>107528707</v>
      </c>
      <c r="U146" s="45"/>
      <c r="V146" s="55">
        <f>(T146/درآمد!$F$13)*100</f>
        <v>8.1493349470158124E-3</v>
      </c>
    </row>
    <row r="147" spans="1:22" ht="18.75" x14ac:dyDescent="0.4">
      <c r="A147" s="51" t="s">
        <v>466</v>
      </c>
      <c r="C147" s="42">
        <v>0</v>
      </c>
      <c r="D147" s="45">
        <v>0</v>
      </c>
      <c r="E147" s="42">
        <v>0</v>
      </c>
      <c r="F147" s="45"/>
      <c r="G147" s="42">
        <v>3272967417</v>
      </c>
      <c r="H147" s="45"/>
      <c r="I147" s="42">
        <f t="shared" si="4"/>
        <v>3272967417</v>
      </c>
      <c r="J147" s="54">
        <v>0</v>
      </c>
      <c r="K147" s="55">
        <f>(I147/درآمد!$F$13)*100</f>
        <v>0.24805011141631395</v>
      </c>
      <c r="L147" s="45"/>
      <c r="M147" s="42">
        <v>0</v>
      </c>
      <c r="N147" s="45"/>
      <c r="O147" s="118">
        <v>0</v>
      </c>
      <c r="P147" s="118"/>
      <c r="Q147" s="45"/>
      <c r="R147" s="42">
        <v>3272967417</v>
      </c>
      <c r="S147" s="45"/>
      <c r="T147" s="42">
        <f t="shared" si="5"/>
        <v>3272967417</v>
      </c>
      <c r="U147" s="45"/>
      <c r="V147" s="55">
        <f>(T147/درآمد!$F$13)*100</f>
        <v>0.24805011141631395</v>
      </c>
    </row>
    <row r="148" spans="1:22" ht="18.75" x14ac:dyDescent="0.4">
      <c r="A148" s="51" t="s">
        <v>467</v>
      </c>
      <c r="C148" s="42">
        <v>0</v>
      </c>
      <c r="D148" s="45">
        <v>0</v>
      </c>
      <c r="E148" s="42">
        <v>0</v>
      </c>
      <c r="F148" s="45"/>
      <c r="G148" s="42">
        <v>-3568806</v>
      </c>
      <c r="H148" s="45"/>
      <c r="I148" s="42">
        <f t="shared" si="4"/>
        <v>-3568806</v>
      </c>
      <c r="J148" s="54">
        <v>0</v>
      </c>
      <c r="K148" s="55">
        <f>(I148/درآمد!$F$13)*100</f>
        <v>-2.7047098645871108E-4</v>
      </c>
      <c r="L148" s="45"/>
      <c r="M148" s="42">
        <v>0</v>
      </c>
      <c r="N148" s="45"/>
      <c r="O148" s="118">
        <v>0</v>
      </c>
      <c r="P148" s="118"/>
      <c r="Q148" s="45"/>
      <c r="R148" s="42">
        <v>-3568806</v>
      </c>
      <c r="S148" s="45"/>
      <c r="T148" s="42">
        <f t="shared" si="5"/>
        <v>-3568806</v>
      </c>
      <c r="U148" s="45"/>
      <c r="V148" s="55">
        <f>(T148/درآمد!$F$13)*100</f>
        <v>-2.7047098645871108E-4</v>
      </c>
    </row>
    <row r="149" spans="1:22" ht="18.75" x14ac:dyDescent="0.4">
      <c r="A149" s="51" t="s">
        <v>468</v>
      </c>
      <c r="C149" s="42">
        <v>0</v>
      </c>
      <c r="D149" s="45">
        <v>0</v>
      </c>
      <c r="E149" s="42">
        <v>0</v>
      </c>
      <c r="F149" s="45"/>
      <c r="G149" s="42">
        <v>3089588271</v>
      </c>
      <c r="H149" s="45"/>
      <c r="I149" s="42">
        <f t="shared" si="4"/>
        <v>3089588271</v>
      </c>
      <c r="J149" s="54">
        <v>0</v>
      </c>
      <c r="K149" s="55">
        <f>(I149/درآمد!$F$13)*100</f>
        <v>0.23415225916136478</v>
      </c>
      <c r="L149" s="45"/>
      <c r="M149" s="42">
        <v>0</v>
      </c>
      <c r="N149" s="45"/>
      <c r="O149" s="118">
        <v>0</v>
      </c>
      <c r="P149" s="118"/>
      <c r="Q149" s="45"/>
      <c r="R149" s="42">
        <v>3089588271</v>
      </c>
      <c r="S149" s="45"/>
      <c r="T149" s="42">
        <f t="shared" si="5"/>
        <v>3089588271</v>
      </c>
      <c r="U149" s="45"/>
      <c r="V149" s="55">
        <f>(T149/درآمد!$F$13)*100</f>
        <v>0.23415225916136478</v>
      </c>
    </row>
    <row r="150" spans="1:22" ht="18.75" x14ac:dyDescent="0.4">
      <c r="A150" s="51" t="s">
        <v>469</v>
      </c>
      <c r="C150" s="42">
        <v>0</v>
      </c>
      <c r="D150" s="45">
        <v>0</v>
      </c>
      <c r="E150" s="42">
        <v>0</v>
      </c>
      <c r="F150" s="45"/>
      <c r="G150" s="42">
        <v>2185773390</v>
      </c>
      <c r="H150" s="45"/>
      <c r="I150" s="42">
        <f t="shared" si="4"/>
        <v>2185773390</v>
      </c>
      <c r="J150" s="54">
        <v>0</v>
      </c>
      <c r="K150" s="55">
        <f>(I150/درآمد!$F$13)*100</f>
        <v>0.16565436310309417</v>
      </c>
      <c r="L150" s="45"/>
      <c r="M150" s="42">
        <v>0</v>
      </c>
      <c r="N150" s="45"/>
      <c r="O150" s="118">
        <v>0</v>
      </c>
      <c r="P150" s="118"/>
      <c r="Q150" s="45"/>
      <c r="R150" s="42">
        <v>2185773390</v>
      </c>
      <c r="S150" s="45"/>
      <c r="T150" s="42">
        <f t="shared" si="5"/>
        <v>2185773390</v>
      </c>
      <c r="U150" s="45"/>
      <c r="V150" s="55">
        <f>(T150/درآمد!$F$13)*100</f>
        <v>0.16565436310309417</v>
      </c>
    </row>
    <row r="151" spans="1:22" ht="18.75" x14ac:dyDescent="0.4">
      <c r="A151" s="51" t="s">
        <v>470</v>
      </c>
      <c r="C151" s="42">
        <v>0</v>
      </c>
      <c r="D151" s="45">
        <v>0</v>
      </c>
      <c r="E151" s="42">
        <v>0</v>
      </c>
      <c r="F151" s="45"/>
      <c r="G151" s="42">
        <v>6137333060</v>
      </c>
      <c r="H151" s="45"/>
      <c r="I151" s="42">
        <f t="shared" si="4"/>
        <v>6137333060</v>
      </c>
      <c r="J151" s="54">
        <v>0</v>
      </c>
      <c r="K151" s="55">
        <f>(I151/درآمد!$F$13)*100</f>
        <v>0.46513330423784865</v>
      </c>
      <c r="L151" s="45"/>
      <c r="M151" s="42">
        <v>0</v>
      </c>
      <c r="N151" s="45"/>
      <c r="O151" s="118">
        <v>0</v>
      </c>
      <c r="P151" s="118"/>
      <c r="Q151" s="45"/>
      <c r="R151" s="42">
        <v>6137333060</v>
      </c>
      <c r="S151" s="45"/>
      <c r="T151" s="42">
        <f t="shared" si="5"/>
        <v>6137333060</v>
      </c>
      <c r="U151" s="45"/>
      <c r="V151" s="55">
        <f>(T151/درآمد!$F$13)*100</f>
        <v>0.46513330423784865</v>
      </c>
    </row>
    <row r="152" spans="1:22" ht="18.75" x14ac:dyDescent="0.4">
      <c r="A152" s="51" t="s">
        <v>471</v>
      </c>
      <c r="C152" s="42">
        <v>0</v>
      </c>
      <c r="D152" s="45">
        <v>0</v>
      </c>
      <c r="E152" s="42">
        <v>0</v>
      </c>
      <c r="F152" s="45"/>
      <c r="G152" s="42">
        <v>17476478014</v>
      </c>
      <c r="H152" s="45"/>
      <c r="I152" s="42">
        <f t="shared" si="4"/>
        <v>17476478014</v>
      </c>
      <c r="J152" s="54">
        <v>0</v>
      </c>
      <c r="K152" s="55">
        <f>(I152/درآمد!$F$13)*100</f>
        <v>1.3244990756770068</v>
      </c>
      <c r="L152" s="45"/>
      <c r="M152" s="42">
        <v>0</v>
      </c>
      <c r="N152" s="45"/>
      <c r="O152" s="118">
        <v>0</v>
      </c>
      <c r="P152" s="118"/>
      <c r="Q152" s="45"/>
      <c r="R152" s="42">
        <v>17236708098</v>
      </c>
      <c r="S152" s="45"/>
      <c r="T152" s="42">
        <f t="shared" si="5"/>
        <v>17236708098</v>
      </c>
      <c r="U152" s="45"/>
      <c r="V152" s="55">
        <f>(T152/درآمد!$F$13)*100</f>
        <v>1.3063275063331865</v>
      </c>
    </row>
    <row r="153" spans="1:22" ht="18.75" x14ac:dyDescent="0.4">
      <c r="A153" s="51" t="s">
        <v>472</v>
      </c>
      <c r="C153" s="42">
        <v>0</v>
      </c>
      <c r="D153" s="45">
        <v>0</v>
      </c>
      <c r="E153" s="42">
        <v>0</v>
      </c>
      <c r="F153" s="45"/>
      <c r="G153" s="42">
        <v>9625779612</v>
      </c>
      <c r="H153" s="45"/>
      <c r="I153" s="42">
        <f t="shared" si="4"/>
        <v>9625779612</v>
      </c>
      <c r="J153" s="54">
        <v>0</v>
      </c>
      <c r="K153" s="55">
        <f>(I153/درآمد!$F$13)*100</f>
        <v>0.72951404674050346</v>
      </c>
      <c r="L153" s="45"/>
      <c r="M153" s="42">
        <v>0</v>
      </c>
      <c r="N153" s="45"/>
      <c r="O153" s="118">
        <v>0</v>
      </c>
      <c r="P153" s="118"/>
      <c r="Q153" s="45"/>
      <c r="R153" s="42">
        <v>9627921310</v>
      </c>
      <c r="S153" s="45"/>
      <c r="T153" s="42">
        <f t="shared" si="5"/>
        <v>9627921310</v>
      </c>
      <c r="U153" s="45"/>
      <c r="V153" s="55">
        <f>(T153/درآمد!$F$13)*100</f>
        <v>0.72967636073873043</v>
      </c>
    </row>
    <row r="154" spans="1:22" ht="18.75" x14ac:dyDescent="0.4">
      <c r="A154" s="51" t="s">
        <v>473</v>
      </c>
      <c r="C154" s="42">
        <v>0</v>
      </c>
      <c r="D154" s="45">
        <v>0</v>
      </c>
      <c r="E154" s="42">
        <v>0</v>
      </c>
      <c r="F154" s="45"/>
      <c r="G154" s="42">
        <v>824548323</v>
      </c>
      <c r="H154" s="45"/>
      <c r="I154" s="42">
        <f t="shared" si="4"/>
        <v>824548323</v>
      </c>
      <c r="J154" s="54">
        <v>0</v>
      </c>
      <c r="K154" s="55">
        <f>(I154/درآمد!$F$13)*100</f>
        <v>6.2490479534243644E-2</v>
      </c>
      <c r="L154" s="45"/>
      <c r="M154" s="42">
        <v>0</v>
      </c>
      <c r="N154" s="45"/>
      <c r="O154" s="118">
        <v>0</v>
      </c>
      <c r="P154" s="118"/>
      <c r="Q154" s="45"/>
      <c r="R154" s="42">
        <v>824548323</v>
      </c>
      <c r="S154" s="45"/>
      <c r="T154" s="42">
        <f t="shared" si="5"/>
        <v>824548323</v>
      </c>
      <c r="U154" s="45"/>
      <c r="V154" s="55">
        <f>(T154/درآمد!$F$13)*100</f>
        <v>6.2490479534243644E-2</v>
      </c>
    </row>
    <row r="155" spans="1:22" ht="18.75" x14ac:dyDescent="0.4">
      <c r="A155" s="51" t="s">
        <v>474</v>
      </c>
      <c r="C155" s="42">
        <v>0</v>
      </c>
      <c r="D155" s="45">
        <v>0</v>
      </c>
      <c r="E155" s="42">
        <v>0</v>
      </c>
      <c r="F155" s="45"/>
      <c r="G155" s="42">
        <v>4579742933</v>
      </c>
      <c r="H155" s="45"/>
      <c r="I155" s="42">
        <f t="shared" si="4"/>
        <v>4579742933</v>
      </c>
      <c r="J155" s="54">
        <v>0</v>
      </c>
      <c r="K155" s="55">
        <f>(I155/درآمد!$F$13)*100</f>
        <v>0.34708739808659278</v>
      </c>
      <c r="L155" s="45"/>
      <c r="M155" s="42">
        <v>0</v>
      </c>
      <c r="N155" s="45"/>
      <c r="O155" s="118">
        <v>0</v>
      </c>
      <c r="P155" s="118"/>
      <c r="Q155" s="45"/>
      <c r="R155" s="42">
        <v>4545739401</v>
      </c>
      <c r="S155" s="45"/>
      <c r="T155" s="42">
        <f t="shared" si="5"/>
        <v>4545739401</v>
      </c>
      <c r="U155" s="45"/>
      <c r="V155" s="55">
        <f>(T155/درآمد!$F$13)*100</f>
        <v>0.34451035443582545</v>
      </c>
    </row>
    <row r="156" spans="1:22" ht="18.75" x14ac:dyDescent="0.4">
      <c r="A156" s="51" t="s">
        <v>475</v>
      </c>
      <c r="C156" s="42">
        <v>0</v>
      </c>
      <c r="D156" s="45">
        <v>0</v>
      </c>
      <c r="E156" s="42">
        <v>0</v>
      </c>
      <c r="F156" s="45"/>
      <c r="G156" s="42">
        <v>3622425607</v>
      </c>
      <c r="H156" s="45"/>
      <c r="I156" s="42">
        <f t="shared" si="4"/>
        <v>3622425607</v>
      </c>
      <c r="J156" s="54">
        <v>0</v>
      </c>
      <c r="K156" s="55">
        <f>(I156/درآمد!$F$13)*100</f>
        <v>0.27453468395272401</v>
      </c>
      <c r="L156" s="45"/>
      <c r="M156" s="42">
        <v>0</v>
      </c>
      <c r="N156" s="45"/>
      <c r="O156" s="118">
        <v>0</v>
      </c>
      <c r="P156" s="118"/>
      <c r="Q156" s="45"/>
      <c r="R156" s="42">
        <v>3626041546</v>
      </c>
      <c r="S156" s="45"/>
      <c r="T156" s="42">
        <f t="shared" si="5"/>
        <v>3626041546</v>
      </c>
      <c r="U156" s="45"/>
      <c r="V156" s="55">
        <f>(T156/درآمد!$F$13)*100</f>
        <v>0.27480872703276382</v>
      </c>
    </row>
    <row r="157" spans="1:22" ht="18.75" x14ac:dyDescent="0.4">
      <c r="A157" s="51" t="s">
        <v>476</v>
      </c>
      <c r="C157" s="42">
        <v>0</v>
      </c>
      <c r="D157" s="45">
        <v>0</v>
      </c>
      <c r="E157" s="42">
        <v>0</v>
      </c>
      <c r="F157" s="45"/>
      <c r="G157" s="42">
        <v>-77139538</v>
      </c>
      <c r="H157" s="45"/>
      <c r="I157" s="42">
        <f t="shared" si="4"/>
        <v>-77139538</v>
      </c>
      <c r="J157" s="54">
        <v>0</v>
      </c>
      <c r="K157" s="55">
        <f>(I157/درآمد!$F$13)*100</f>
        <v>-5.8462149351433592E-3</v>
      </c>
      <c r="L157" s="45"/>
      <c r="M157" s="42">
        <v>0</v>
      </c>
      <c r="N157" s="45"/>
      <c r="O157" s="118">
        <v>0</v>
      </c>
      <c r="P157" s="118"/>
      <c r="Q157" s="45"/>
      <c r="R157" s="42">
        <v>-77141469</v>
      </c>
      <c r="S157" s="45"/>
      <c r="T157" s="42">
        <f t="shared" si="5"/>
        <v>-77141469</v>
      </c>
      <c r="U157" s="45"/>
      <c r="V157" s="55">
        <f>(T157/درآمد!$F$13)*100</f>
        <v>-5.8463612808609044E-3</v>
      </c>
    </row>
    <row r="158" spans="1:22" ht="18.75" x14ac:dyDescent="0.4">
      <c r="A158" s="51" t="s">
        <v>477</v>
      </c>
      <c r="C158" s="42">
        <v>0</v>
      </c>
      <c r="D158" s="45">
        <v>0</v>
      </c>
      <c r="E158" s="42">
        <v>0</v>
      </c>
      <c r="F158" s="45"/>
      <c r="G158" s="42">
        <v>-253471952</v>
      </c>
      <c r="H158" s="45"/>
      <c r="I158" s="42">
        <f t="shared" si="4"/>
        <v>-253471952</v>
      </c>
      <c r="J158" s="54">
        <v>0</v>
      </c>
      <c r="K158" s="55">
        <f>(I158/درآمد!$F$13)*100</f>
        <v>-1.921001278776573E-2</v>
      </c>
      <c r="L158" s="45"/>
      <c r="M158" s="42">
        <v>0</v>
      </c>
      <c r="N158" s="45"/>
      <c r="O158" s="118">
        <v>0</v>
      </c>
      <c r="P158" s="118"/>
      <c r="Q158" s="45"/>
      <c r="R158" s="42">
        <v>-253471952</v>
      </c>
      <c r="S158" s="45"/>
      <c r="T158" s="42">
        <f t="shared" si="5"/>
        <v>-253471952</v>
      </c>
      <c r="U158" s="45"/>
      <c r="V158" s="55">
        <f>(T158/درآمد!$F$13)*100</f>
        <v>-1.921001278776573E-2</v>
      </c>
    </row>
    <row r="159" spans="1:22" ht="18.75" x14ac:dyDescent="0.4">
      <c r="A159" s="51" t="s">
        <v>478</v>
      </c>
      <c r="C159" s="42">
        <v>0</v>
      </c>
      <c r="D159" s="45">
        <v>0</v>
      </c>
      <c r="E159" s="42">
        <v>0</v>
      </c>
      <c r="F159" s="45"/>
      <c r="G159" s="42">
        <v>941922753</v>
      </c>
      <c r="H159" s="45"/>
      <c r="I159" s="42">
        <f t="shared" si="4"/>
        <v>941922753</v>
      </c>
      <c r="J159" s="54">
        <v>0</v>
      </c>
      <c r="K159" s="55">
        <f>(I159/درآمد!$F$13)*100</f>
        <v>7.1385997493787795E-2</v>
      </c>
      <c r="L159" s="45"/>
      <c r="M159" s="42">
        <v>0</v>
      </c>
      <c r="N159" s="45"/>
      <c r="O159" s="118">
        <v>0</v>
      </c>
      <c r="P159" s="118"/>
      <c r="Q159" s="45"/>
      <c r="R159" s="42">
        <v>941922753</v>
      </c>
      <c r="S159" s="45"/>
      <c r="T159" s="42">
        <f t="shared" si="5"/>
        <v>941922753</v>
      </c>
      <c r="U159" s="45"/>
      <c r="V159" s="55">
        <f>(T159/درآمد!$F$13)*100</f>
        <v>7.1385997493787795E-2</v>
      </c>
    </row>
    <row r="160" spans="1:22" ht="18.75" x14ac:dyDescent="0.4">
      <c r="A160" s="51" t="s">
        <v>479</v>
      </c>
      <c r="C160" s="42">
        <v>0</v>
      </c>
      <c r="D160" s="45">
        <v>0</v>
      </c>
      <c r="E160" s="42">
        <v>0</v>
      </c>
      <c r="F160" s="45"/>
      <c r="G160" s="42">
        <v>7707476373</v>
      </c>
      <c r="H160" s="45"/>
      <c r="I160" s="42">
        <f t="shared" si="4"/>
        <v>7707476373</v>
      </c>
      <c r="J160" s="54">
        <v>0</v>
      </c>
      <c r="K160" s="55">
        <f>(I160/درآمد!$F$13)*100</f>
        <v>0.58413058533092543</v>
      </c>
      <c r="L160" s="45"/>
      <c r="M160" s="42">
        <v>0</v>
      </c>
      <c r="N160" s="45"/>
      <c r="O160" s="118">
        <v>0</v>
      </c>
      <c r="P160" s="118"/>
      <c r="Q160" s="45"/>
      <c r="R160" s="42">
        <v>7707476373</v>
      </c>
      <c r="S160" s="45"/>
      <c r="T160" s="42">
        <f t="shared" si="5"/>
        <v>7707476373</v>
      </c>
      <c r="U160" s="45"/>
      <c r="V160" s="55">
        <f>(T160/درآمد!$F$13)*100</f>
        <v>0.58413058533092543</v>
      </c>
    </row>
    <row r="161" spans="1:22" ht="18.75" x14ac:dyDescent="0.4">
      <c r="A161" s="51" t="s">
        <v>480</v>
      </c>
      <c r="C161" s="42">
        <v>0</v>
      </c>
      <c r="D161" s="45">
        <v>0</v>
      </c>
      <c r="E161" s="42">
        <v>0</v>
      </c>
      <c r="F161" s="45"/>
      <c r="G161" s="42">
        <v>214569898</v>
      </c>
      <c r="H161" s="45"/>
      <c r="I161" s="42">
        <f t="shared" si="4"/>
        <v>214569898</v>
      </c>
      <c r="J161" s="54">
        <v>0</v>
      </c>
      <c r="K161" s="55">
        <f>(I161/درآمد!$F$13)*100</f>
        <v>1.6261722261284309E-2</v>
      </c>
      <c r="L161" s="45"/>
      <c r="M161" s="42">
        <v>0</v>
      </c>
      <c r="N161" s="45"/>
      <c r="O161" s="118">
        <v>0</v>
      </c>
      <c r="P161" s="118"/>
      <c r="Q161" s="45"/>
      <c r="R161" s="42">
        <v>214569898</v>
      </c>
      <c r="S161" s="45"/>
      <c r="T161" s="42">
        <f t="shared" si="5"/>
        <v>214569898</v>
      </c>
      <c r="U161" s="45"/>
      <c r="V161" s="55">
        <f>(T161/درآمد!$F$13)*100</f>
        <v>1.6261722261284309E-2</v>
      </c>
    </row>
    <row r="162" spans="1:22" ht="18.75" x14ac:dyDescent="0.4">
      <c r="A162" s="51" t="s">
        <v>481</v>
      </c>
      <c r="C162" s="42">
        <v>0</v>
      </c>
      <c r="D162" s="45">
        <v>0</v>
      </c>
      <c r="E162" s="42">
        <v>0</v>
      </c>
      <c r="F162" s="45"/>
      <c r="G162" s="42">
        <v>-19545794</v>
      </c>
      <c r="H162" s="45"/>
      <c r="I162" s="42">
        <f t="shared" si="4"/>
        <v>-19545794</v>
      </c>
      <c r="J162" s="54">
        <v>0</v>
      </c>
      <c r="K162" s="55">
        <f>(I162/درآمد!$F$13)*100</f>
        <v>-1.4813274199546728E-3</v>
      </c>
      <c r="L162" s="45"/>
      <c r="M162" s="42">
        <v>0</v>
      </c>
      <c r="N162" s="45"/>
      <c r="O162" s="118">
        <v>0</v>
      </c>
      <c r="P162" s="118"/>
      <c r="Q162" s="45"/>
      <c r="R162" s="42">
        <v>-19545794</v>
      </c>
      <c r="S162" s="45"/>
      <c r="T162" s="42">
        <f t="shared" si="5"/>
        <v>-19545794</v>
      </c>
      <c r="U162" s="45"/>
      <c r="V162" s="55">
        <f>(T162/درآمد!$F$13)*100</f>
        <v>-1.4813274199546728E-3</v>
      </c>
    </row>
    <row r="163" spans="1:22" ht="18.75" x14ac:dyDescent="0.4">
      <c r="A163" s="51" t="s">
        <v>482</v>
      </c>
      <c r="C163" s="42">
        <v>0</v>
      </c>
      <c r="D163" s="45">
        <v>0</v>
      </c>
      <c r="E163" s="42">
        <v>0</v>
      </c>
      <c r="F163" s="45"/>
      <c r="G163" s="42">
        <v>-46547916</v>
      </c>
      <c r="H163" s="45"/>
      <c r="I163" s="42">
        <f t="shared" si="4"/>
        <v>-46547916</v>
      </c>
      <c r="J163" s="54">
        <v>0</v>
      </c>
      <c r="K163" s="55">
        <f>(I163/درآمد!$F$13)*100</f>
        <v>-3.5277515107622051E-3</v>
      </c>
      <c r="L163" s="45"/>
      <c r="M163" s="42">
        <v>0</v>
      </c>
      <c r="N163" s="45"/>
      <c r="O163" s="118">
        <v>0</v>
      </c>
      <c r="P163" s="118"/>
      <c r="Q163" s="45"/>
      <c r="R163" s="42">
        <v>-46547916</v>
      </c>
      <c r="S163" s="45"/>
      <c r="T163" s="42">
        <f t="shared" si="5"/>
        <v>-46547916</v>
      </c>
      <c r="U163" s="45"/>
      <c r="V163" s="55">
        <f>(T163/درآمد!$F$13)*100</f>
        <v>-3.5277515107622051E-3</v>
      </c>
    </row>
    <row r="164" spans="1:22" ht="18.75" x14ac:dyDescent="0.4">
      <c r="A164" s="51" t="s">
        <v>483</v>
      </c>
      <c r="C164" s="42">
        <v>0</v>
      </c>
      <c r="D164" s="45">
        <v>0</v>
      </c>
      <c r="E164" s="42">
        <v>0</v>
      </c>
      <c r="F164" s="45"/>
      <c r="G164" s="42">
        <v>-612050596</v>
      </c>
      <c r="H164" s="45"/>
      <c r="I164" s="42">
        <f t="shared" si="4"/>
        <v>-612050596</v>
      </c>
      <c r="J164" s="54">
        <v>0</v>
      </c>
      <c r="K164" s="55">
        <f>(I164/درآمد!$F$13)*100</f>
        <v>-4.6385801991691913E-2</v>
      </c>
      <c r="L164" s="45"/>
      <c r="M164" s="42">
        <v>0</v>
      </c>
      <c r="N164" s="45"/>
      <c r="O164" s="118">
        <v>0</v>
      </c>
      <c r="P164" s="118"/>
      <c r="Q164" s="45"/>
      <c r="R164" s="42">
        <v>-612050596</v>
      </c>
      <c r="S164" s="45"/>
      <c r="T164" s="42">
        <f t="shared" si="5"/>
        <v>-612050596</v>
      </c>
      <c r="U164" s="45"/>
      <c r="V164" s="55">
        <f>(T164/درآمد!$F$13)*100</f>
        <v>-4.6385801991691913E-2</v>
      </c>
    </row>
    <row r="165" spans="1:22" ht="18.75" x14ac:dyDescent="0.4">
      <c r="A165" s="51" t="s">
        <v>484</v>
      </c>
      <c r="C165" s="42">
        <v>0</v>
      </c>
      <c r="D165" s="45">
        <v>0</v>
      </c>
      <c r="E165" s="42">
        <v>0</v>
      </c>
      <c r="F165" s="45"/>
      <c r="G165" s="42">
        <v>927012104</v>
      </c>
      <c r="H165" s="45"/>
      <c r="I165" s="42">
        <f t="shared" si="4"/>
        <v>927012104</v>
      </c>
      <c r="J165" s="54">
        <v>0</v>
      </c>
      <c r="K165" s="55">
        <f>(I165/درآمد!$F$13)*100</f>
        <v>7.0255956257651797E-2</v>
      </c>
      <c r="L165" s="45"/>
      <c r="M165" s="42">
        <v>0</v>
      </c>
      <c r="N165" s="45"/>
      <c r="O165" s="118">
        <v>0</v>
      </c>
      <c r="P165" s="118"/>
      <c r="Q165" s="45"/>
      <c r="R165" s="42">
        <v>927012104</v>
      </c>
      <c r="S165" s="45"/>
      <c r="T165" s="42">
        <f t="shared" si="5"/>
        <v>927012104</v>
      </c>
      <c r="U165" s="45"/>
      <c r="V165" s="55">
        <f>(T165/درآمد!$F$13)*100</f>
        <v>7.0255956257651797E-2</v>
      </c>
    </row>
    <row r="166" spans="1:22" ht="18.75" x14ac:dyDescent="0.4">
      <c r="A166" s="51" t="s">
        <v>485</v>
      </c>
      <c r="C166" s="42">
        <v>0</v>
      </c>
      <c r="D166" s="45">
        <v>0</v>
      </c>
      <c r="E166" s="42">
        <v>0</v>
      </c>
      <c r="F166" s="45"/>
      <c r="G166" s="42">
        <v>7456620538</v>
      </c>
      <c r="H166" s="45"/>
      <c r="I166" s="42">
        <f t="shared" si="4"/>
        <v>7456620538</v>
      </c>
      <c r="J166" s="54">
        <v>0</v>
      </c>
      <c r="K166" s="55">
        <f>(I166/درآمد!$F$13)*100</f>
        <v>0.56511884158487313</v>
      </c>
      <c r="L166" s="45"/>
      <c r="M166" s="42">
        <v>0</v>
      </c>
      <c r="N166" s="45"/>
      <c r="O166" s="118">
        <v>0</v>
      </c>
      <c r="P166" s="118"/>
      <c r="Q166" s="45"/>
      <c r="R166" s="42">
        <v>7456620538</v>
      </c>
      <c r="S166" s="45"/>
      <c r="T166" s="42">
        <f t="shared" si="5"/>
        <v>7456620538</v>
      </c>
      <c r="U166" s="45"/>
      <c r="V166" s="55">
        <f>(T166/درآمد!$F$13)*100</f>
        <v>0.56511884158487313</v>
      </c>
    </row>
    <row r="167" spans="1:22" ht="18.75" x14ac:dyDescent="0.4">
      <c r="A167" s="51" t="s">
        <v>486</v>
      </c>
      <c r="C167" s="42">
        <v>0</v>
      </c>
      <c r="D167" s="45">
        <v>0</v>
      </c>
      <c r="E167" s="42">
        <v>0</v>
      </c>
      <c r="F167" s="45"/>
      <c r="G167" s="42">
        <v>4541422393</v>
      </c>
      <c r="H167" s="45"/>
      <c r="I167" s="42">
        <f t="shared" si="4"/>
        <v>4541422393</v>
      </c>
      <c r="J167" s="54">
        <v>0</v>
      </c>
      <c r="K167" s="55">
        <f>(I167/درآمد!$F$13)*100</f>
        <v>0.34418317906896323</v>
      </c>
      <c r="L167" s="45"/>
      <c r="M167" s="42">
        <v>0</v>
      </c>
      <c r="N167" s="45"/>
      <c r="O167" s="118">
        <v>0</v>
      </c>
      <c r="P167" s="118"/>
      <c r="Q167" s="45"/>
      <c r="R167" s="42">
        <v>4553393194</v>
      </c>
      <c r="S167" s="45"/>
      <c r="T167" s="42">
        <f t="shared" si="5"/>
        <v>4553393194</v>
      </c>
      <c r="U167" s="45"/>
      <c r="V167" s="55">
        <f>(T167/درآمد!$F$13)*100</f>
        <v>0.34509041649099481</v>
      </c>
    </row>
    <row r="168" spans="1:22" ht="18.75" x14ac:dyDescent="0.4">
      <c r="A168" s="51" t="s">
        <v>487</v>
      </c>
      <c r="C168" s="42">
        <v>0</v>
      </c>
      <c r="D168" s="45">
        <v>0</v>
      </c>
      <c r="E168" s="42">
        <v>0</v>
      </c>
      <c r="F168" s="45"/>
      <c r="G168" s="42">
        <v>8747025103</v>
      </c>
      <c r="H168" s="45"/>
      <c r="I168" s="42">
        <f t="shared" si="4"/>
        <v>8747025103</v>
      </c>
      <c r="J168" s="54">
        <v>0</v>
      </c>
      <c r="K168" s="55">
        <f>(I168/درآمد!$F$13)*100</f>
        <v>0.66291541433956314</v>
      </c>
      <c r="L168" s="45"/>
      <c r="M168" s="42">
        <v>0</v>
      </c>
      <c r="N168" s="45"/>
      <c r="O168" s="118">
        <v>0</v>
      </c>
      <c r="P168" s="118"/>
      <c r="Q168" s="45"/>
      <c r="R168" s="42">
        <v>8747025103</v>
      </c>
      <c r="S168" s="45"/>
      <c r="T168" s="42">
        <f t="shared" si="5"/>
        <v>8747025103</v>
      </c>
      <c r="U168" s="45"/>
      <c r="V168" s="55">
        <f>(T168/درآمد!$F$13)*100</f>
        <v>0.66291541433956314</v>
      </c>
    </row>
    <row r="169" spans="1:22" ht="18.75" x14ac:dyDescent="0.4">
      <c r="A169" s="51" t="s">
        <v>488</v>
      </c>
      <c r="C169" s="42">
        <v>0</v>
      </c>
      <c r="D169" s="45">
        <v>0</v>
      </c>
      <c r="E169" s="42">
        <v>0</v>
      </c>
      <c r="F169" s="45"/>
      <c r="G169" s="42">
        <v>3153593024</v>
      </c>
      <c r="H169" s="45"/>
      <c r="I169" s="42">
        <f t="shared" si="4"/>
        <v>3153593024</v>
      </c>
      <c r="J169" s="54">
        <v>0</v>
      </c>
      <c r="K169" s="55">
        <f>(I169/درآمد!$F$13)*100</f>
        <v>0.23900302120389558</v>
      </c>
      <c r="L169" s="45"/>
      <c r="M169" s="42">
        <v>0</v>
      </c>
      <c r="N169" s="45"/>
      <c r="O169" s="118">
        <v>0</v>
      </c>
      <c r="P169" s="118"/>
      <c r="Q169" s="45"/>
      <c r="R169" s="42">
        <v>3153593024</v>
      </c>
      <c r="S169" s="45"/>
      <c r="T169" s="42">
        <f t="shared" si="5"/>
        <v>3153593024</v>
      </c>
      <c r="U169" s="45"/>
      <c r="V169" s="55">
        <f>(T169/درآمد!$F$13)*100</f>
        <v>0.23900302120389558</v>
      </c>
    </row>
    <row r="170" spans="1:22" ht="18.75" x14ac:dyDescent="0.4">
      <c r="A170" s="51" t="s">
        <v>489</v>
      </c>
      <c r="C170" s="42">
        <v>0</v>
      </c>
      <c r="D170" s="45">
        <v>0</v>
      </c>
      <c r="E170" s="42">
        <v>0</v>
      </c>
      <c r="F170" s="45"/>
      <c r="G170" s="42">
        <v>-59786</v>
      </c>
      <c r="H170" s="45"/>
      <c r="I170" s="42">
        <f t="shared" si="4"/>
        <v>-59786</v>
      </c>
      <c r="J170" s="54">
        <v>0</v>
      </c>
      <c r="K170" s="55">
        <f>(I170/درآمد!$F$13)*100</f>
        <v>-4.5310331792819507E-6</v>
      </c>
      <c r="L170" s="45"/>
      <c r="M170" s="42">
        <v>0</v>
      </c>
      <c r="N170" s="45"/>
      <c r="O170" s="118">
        <v>0</v>
      </c>
      <c r="P170" s="118"/>
      <c r="Q170" s="45"/>
      <c r="R170" s="42">
        <v>-59786</v>
      </c>
      <c r="S170" s="45"/>
      <c r="T170" s="42">
        <f t="shared" si="5"/>
        <v>-59786</v>
      </c>
      <c r="U170" s="45"/>
      <c r="V170" s="55">
        <f>(T170/درآمد!$F$13)*100</f>
        <v>-4.5310331792819507E-6</v>
      </c>
    </row>
    <row r="171" spans="1:22" ht="18.75" x14ac:dyDescent="0.4">
      <c r="A171" s="51" t="s">
        <v>490</v>
      </c>
      <c r="C171" s="42">
        <v>0</v>
      </c>
      <c r="D171" s="45">
        <v>0</v>
      </c>
      <c r="E171" s="42">
        <v>0</v>
      </c>
      <c r="F171" s="45"/>
      <c r="G171" s="42">
        <v>-210077249</v>
      </c>
      <c r="H171" s="45"/>
      <c r="I171" s="42">
        <f t="shared" si="4"/>
        <v>-210077249</v>
      </c>
      <c r="J171" s="54">
        <v>0</v>
      </c>
      <c r="K171" s="55">
        <f>(I171/درآمد!$F$13)*100</f>
        <v>-1.5921235497127689E-2</v>
      </c>
      <c r="L171" s="45"/>
      <c r="M171" s="42">
        <v>0</v>
      </c>
      <c r="N171" s="45"/>
      <c r="O171" s="118">
        <v>0</v>
      </c>
      <c r="P171" s="118"/>
      <c r="Q171" s="45"/>
      <c r="R171" s="42">
        <v>-210077249</v>
      </c>
      <c r="S171" s="45"/>
      <c r="T171" s="42">
        <f t="shared" si="5"/>
        <v>-210077249</v>
      </c>
      <c r="U171" s="45"/>
      <c r="V171" s="55">
        <f>(T171/درآمد!$F$13)*100</f>
        <v>-1.5921235497127689E-2</v>
      </c>
    </row>
    <row r="172" spans="1:22" ht="18.75" x14ac:dyDescent="0.4">
      <c r="A172" s="51" t="s">
        <v>491</v>
      </c>
      <c r="C172" s="42">
        <v>0</v>
      </c>
      <c r="D172" s="45">
        <v>0</v>
      </c>
      <c r="E172" s="42">
        <v>0</v>
      </c>
      <c r="F172" s="45"/>
      <c r="G172" s="42">
        <v>-3394828</v>
      </c>
      <c r="H172" s="45"/>
      <c r="I172" s="42">
        <f t="shared" si="4"/>
        <v>-3394828</v>
      </c>
      <c r="J172" s="54">
        <v>0</v>
      </c>
      <c r="K172" s="55">
        <f>(I172/درآمد!$F$13)*100</f>
        <v>-2.5728562382422952E-4</v>
      </c>
      <c r="L172" s="45"/>
      <c r="M172" s="42">
        <v>0</v>
      </c>
      <c r="N172" s="45"/>
      <c r="O172" s="118">
        <v>0</v>
      </c>
      <c r="P172" s="118"/>
      <c r="Q172" s="45"/>
      <c r="R172" s="42">
        <v>-3394828</v>
      </c>
      <c r="S172" s="45"/>
      <c r="T172" s="42">
        <f t="shared" si="5"/>
        <v>-3394828</v>
      </c>
      <c r="U172" s="45"/>
      <c r="V172" s="55">
        <f>(T172/درآمد!$F$13)*100</f>
        <v>-2.5728562382422952E-4</v>
      </c>
    </row>
    <row r="173" spans="1:22" ht="18.75" x14ac:dyDescent="0.4">
      <c r="A173" s="51" t="s">
        <v>492</v>
      </c>
      <c r="C173" s="42">
        <v>0</v>
      </c>
      <c r="D173" s="45">
        <v>0</v>
      </c>
      <c r="E173" s="42">
        <v>0</v>
      </c>
      <c r="F173" s="45"/>
      <c r="G173" s="42">
        <v>-27728434859</v>
      </c>
      <c r="H173" s="45"/>
      <c r="I173" s="42">
        <f t="shared" si="4"/>
        <v>-27728434859</v>
      </c>
      <c r="J173" s="54">
        <v>0</v>
      </c>
      <c r="K173" s="55">
        <f>(I173/درآمد!$F$13)*100</f>
        <v>-2.1014695473135387</v>
      </c>
      <c r="L173" s="45"/>
      <c r="M173" s="42">
        <v>0</v>
      </c>
      <c r="N173" s="45"/>
      <c r="O173" s="118">
        <v>0</v>
      </c>
      <c r="P173" s="118"/>
      <c r="Q173" s="45"/>
      <c r="R173" s="42">
        <v>-27728681274</v>
      </c>
      <c r="S173" s="45"/>
      <c r="T173" s="42">
        <f t="shared" si="5"/>
        <v>-27728681274</v>
      </c>
      <c r="U173" s="45"/>
      <c r="V173" s="55">
        <f>(T173/درآمد!$F$13)*100</f>
        <v>-2.1014882224973759</v>
      </c>
    </row>
    <row r="174" spans="1:22" ht="18.75" x14ac:dyDescent="0.4">
      <c r="A174" s="51" t="s">
        <v>493</v>
      </c>
      <c r="C174" s="42">
        <v>0</v>
      </c>
      <c r="D174" s="45">
        <v>0</v>
      </c>
      <c r="E174" s="42">
        <v>0</v>
      </c>
      <c r="F174" s="45"/>
      <c r="G174" s="42">
        <v>-1316049817</v>
      </c>
      <c r="H174" s="45"/>
      <c r="I174" s="42">
        <f t="shared" si="4"/>
        <v>-1316049817</v>
      </c>
      <c r="J174" s="54">
        <v>0</v>
      </c>
      <c r="K174" s="55">
        <f>(I174/درآمد!$F$13)*100</f>
        <v>-9.9740163021693029E-2</v>
      </c>
      <c r="L174" s="45"/>
      <c r="M174" s="42">
        <v>0</v>
      </c>
      <c r="N174" s="45"/>
      <c r="O174" s="118">
        <v>0</v>
      </c>
      <c r="P174" s="118"/>
      <c r="Q174" s="45"/>
      <c r="R174" s="42">
        <v>-1316049817</v>
      </c>
      <c r="S174" s="45"/>
      <c r="T174" s="42">
        <f t="shared" si="5"/>
        <v>-1316049817</v>
      </c>
      <c r="U174" s="45"/>
      <c r="V174" s="55">
        <f>(T174/درآمد!$F$13)*100</f>
        <v>-9.9740163021693029E-2</v>
      </c>
    </row>
    <row r="175" spans="1:22" ht="18.75" x14ac:dyDescent="0.4">
      <c r="A175" s="51" t="s">
        <v>494</v>
      </c>
      <c r="C175" s="42">
        <v>0</v>
      </c>
      <c r="D175" s="45">
        <v>0</v>
      </c>
      <c r="E175" s="42">
        <v>0</v>
      </c>
      <c r="F175" s="45"/>
      <c r="G175" s="42">
        <v>-332747561</v>
      </c>
      <c r="H175" s="45"/>
      <c r="I175" s="42">
        <f t="shared" si="4"/>
        <v>-332747561</v>
      </c>
      <c r="J175" s="54">
        <v>0</v>
      </c>
      <c r="K175" s="55">
        <f>(I175/درآمد!$F$13)*100</f>
        <v>-2.5218115264713223E-2</v>
      </c>
      <c r="L175" s="45"/>
      <c r="M175" s="42">
        <v>0</v>
      </c>
      <c r="N175" s="45"/>
      <c r="O175" s="118">
        <v>0</v>
      </c>
      <c r="P175" s="118"/>
      <c r="Q175" s="45"/>
      <c r="R175" s="42">
        <v>-332747561</v>
      </c>
      <c r="S175" s="45"/>
      <c r="T175" s="42">
        <f t="shared" si="5"/>
        <v>-332747561</v>
      </c>
      <c r="U175" s="45"/>
      <c r="V175" s="55">
        <f>(T175/درآمد!$F$13)*100</f>
        <v>-2.5218115264713223E-2</v>
      </c>
    </row>
    <row r="176" spans="1:22" ht="18.75" x14ac:dyDescent="0.4">
      <c r="A176" s="51" t="s">
        <v>495</v>
      </c>
      <c r="C176" s="42">
        <v>0</v>
      </c>
      <c r="D176" s="45">
        <v>0</v>
      </c>
      <c r="E176" s="42">
        <v>0</v>
      </c>
      <c r="F176" s="45"/>
      <c r="G176" s="42">
        <v>10106735045</v>
      </c>
      <c r="H176" s="45"/>
      <c r="I176" s="42">
        <f t="shared" si="4"/>
        <v>10106735045</v>
      </c>
      <c r="J176" s="54">
        <v>0</v>
      </c>
      <c r="K176" s="55">
        <f>(I176/درآمد!$F$13)*100</f>
        <v>0.7659644703292855</v>
      </c>
      <c r="L176" s="45"/>
      <c r="M176" s="42">
        <v>0</v>
      </c>
      <c r="N176" s="45"/>
      <c r="O176" s="118">
        <v>0</v>
      </c>
      <c r="P176" s="118"/>
      <c r="Q176" s="45"/>
      <c r="R176" s="42">
        <v>10106735045</v>
      </c>
      <c r="S176" s="45"/>
      <c r="T176" s="42">
        <f t="shared" si="5"/>
        <v>10106735045</v>
      </c>
      <c r="U176" s="45"/>
      <c r="V176" s="55">
        <f>(T176/درآمد!$F$13)*100</f>
        <v>0.7659644703292855</v>
      </c>
    </row>
    <row r="177" spans="1:22" ht="18.75" x14ac:dyDescent="0.4">
      <c r="A177" s="51" t="s">
        <v>496</v>
      </c>
      <c r="C177" s="42">
        <v>0</v>
      </c>
      <c r="D177" s="45">
        <v>0</v>
      </c>
      <c r="E177" s="42">
        <v>0</v>
      </c>
      <c r="F177" s="45"/>
      <c r="G177" s="42">
        <v>11193843452</v>
      </c>
      <c r="H177" s="45"/>
      <c r="I177" s="42">
        <f t="shared" si="4"/>
        <v>11193843452</v>
      </c>
      <c r="J177" s="54">
        <v>0</v>
      </c>
      <c r="K177" s="55">
        <f>(I177/درآمد!$F$13)*100</f>
        <v>0.84835372971431444</v>
      </c>
      <c r="L177" s="45"/>
      <c r="M177" s="42">
        <v>0</v>
      </c>
      <c r="N177" s="45"/>
      <c r="O177" s="118">
        <v>0</v>
      </c>
      <c r="P177" s="118"/>
      <c r="Q177" s="45"/>
      <c r="R177" s="42">
        <v>11193843452</v>
      </c>
      <c r="S177" s="45"/>
      <c r="T177" s="42">
        <f t="shared" si="5"/>
        <v>11193843452</v>
      </c>
      <c r="U177" s="45"/>
      <c r="V177" s="55">
        <f>(T177/درآمد!$F$13)*100</f>
        <v>0.84835372971431444</v>
      </c>
    </row>
    <row r="178" spans="1:22" ht="18.75" x14ac:dyDescent="0.4">
      <c r="A178" s="51" t="s">
        <v>497</v>
      </c>
      <c r="C178" s="42">
        <v>0</v>
      </c>
      <c r="D178" s="45">
        <v>0</v>
      </c>
      <c r="E178" s="42">
        <v>0</v>
      </c>
      <c r="F178" s="45"/>
      <c r="G178" s="42">
        <v>1846634461</v>
      </c>
      <c r="H178" s="45"/>
      <c r="I178" s="42">
        <f t="shared" si="4"/>
        <v>1846634461</v>
      </c>
      <c r="J178" s="54">
        <v>0</v>
      </c>
      <c r="K178" s="55">
        <f>(I178/درآمد!$F$13)*100</f>
        <v>0.13995186185388622</v>
      </c>
      <c r="L178" s="45"/>
      <c r="M178" s="42">
        <v>0</v>
      </c>
      <c r="N178" s="45"/>
      <c r="O178" s="118">
        <v>0</v>
      </c>
      <c r="P178" s="118"/>
      <c r="Q178" s="45"/>
      <c r="R178" s="42">
        <v>1846634461</v>
      </c>
      <c r="S178" s="45"/>
      <c r="T178" s="42">
        <f t="shared" si="5"/>
        <v>1846634461</v>
      </c>
      <c r="U178" s="45"/>
      <c r="V178" s="55">
        <f>(T178/درآمد!$F$13)*100</f>
        <v>0.13995186185388622</v>
      </c>
    </row>
    <row r="179" spans="1:22" ht="18.75" x14ac:dyDescent="0.4">
      <c r="A179" s="51" t="s">
        <v>498</v>
      </c>
      <c r="C179" s="42">
        <v>0</v>
      </c>
      <c r="D179" s="45">
        <v>0</v>
      </c>
      <c r="E179" s="42">
        <v>0</v>
      </c>
      <c r="F179" s="45"/>
      <c r="G179" s="42">
        <v>626616191</v>
      </c>
      <c r="H179" s="45"/>
      <c r="I179" s="42">
        <f t="shared" si="4"/>
        <v>626616191</v>
      </c>
      <c r="J179" s="54">
        <v>0</v>
      </c>
      <c r="K179" s="55">
        <f>(I179/درآمد!$F$13)*100</f>
        <v>4.7489692437966684E-2</v>
      </c>
      <c r="L179" s="45"/>
      <c r="M179" s="42">
        <v>0</v>
      </c>
      <c r="N179" s="45"/>
      <c r="O179" s="118">
        <v>0</v>
      </c>
      <c r="P179" s="118"/>
      <c r="Q179" s="45"/>
      <c r="R179" s="42">
        <v>626616191</v>
      </c>
      <c r="S179" s="45"/>
      <c r="T179" s="42">
        <f t="shared" si="5"/>
        <v>626616191</v>
      </c>
      <c r="U179" s="45"/>
      <c r="V179" s="55">
        <f>(T179/درآمد!$F$13)*100</f>
        <v>4.7489692437966684E-2</v>
      </c>
    </row>
    <row r="180" spans="1:22" ht="18.75" x14ac:dyDescent="0.4">
      <c r="A180" s="51" t="s">
        <v>499</v>
      </c>
      <c r="C180" s="42">
        <v>0</v>
      </c>
      <c r="D180" s="45">
        <v>0</v>
      </c>
      <c r="E180" s="42">
        <v>0</v>
      </c>
      <c r="F180" s="45"/>
      <c r="G180" s="42">
        <v>218900279</v>
      </c>
      <c r="H180" s="45"/>
      <c r="I180" s="42">
        <f t="shared" si="4"/>
        <v>218900279</v>
      </c>
      <c r="J180" s="54">
        <v>0</v>
      </c>
      <c r="K180" s="55">
        <f>(I180/درآمد!$F$13)*100</f>
        <v>1.658991113476526E-2</v>
      </c>
      <c r="L180" s="45"/>
      <c r="M180" s="42">
        <v>0</v>
      </c>
      <c r="N180" s="45"/>
      <c r="O180" s="118">
        <v>0</v>
      </c>
      <c r="P180" s="118"/>
      <c r="Q180" s="45"/>
      <c r="R180" s="42">
        <v>238665788</v>
      </c>
      <c r="S180" s="45"/>
      <c r="T180" s="42">
        <f t="shared" si="5"/>
        <v>238665788</v>
      </c>
      <c r="U180" s="45"/>
      <c r="V180" s="55">
        <f>(T180/درآمد!$F$13)*100</f>
        <v>1.8087890211545714E-2</v>
      </c>
    </row>
    <row r="181" spans="1:22" ht="18.75" x14ac:dyDescent="0.4">
      <c r="A181" s="51" t="s">
        <v>500</v>
      </c>
      <c r="C181" s="42">
        <v>0</v>
      </c>
      <c r="D181" s="45">
        <v>0</v>
      </c>
      <c r="E181" s="42">
        <v>0</v>
      </c>
      <c r="F181" s="45"/>
      <c r="G181" s="42">
        <v>125995401</v>
      </c>
      <c r="H181" s="45"/>
      <c r="I181" s="42">
        <f t="shared" si="4"/>
        <v>125995401</v>
      </c>
      <c r="J181" s="54">
        <v>0</v>
      </c>
      <c r="K181" s="55">
        <f>(I181/درآمد!$F$13)*100</f>
        <v>9.5488800449592577E-3</v>
      </c>
      <c r="L181" s="45"/>
      <c r="M181" s="42">
        <v>0</v>
      </c>
      <c r="N181" s="45"/>
      <c r="O181" s="118">
        <v>0</v>
      </c>
      <c r="P181" s="118"/>
      <c r="Q181" s="45"/>
      <c r="R181" s="42">
        <v>125995401</v>
      </c>
      <c r="S181" s="45"/>
      <c r="T181" s="42">
        <f t="shared" si="5"/>
        <v>125995401</v>
      </c>
      <c r="U181" s="45"/>
      <c r="V181" s="55">
        <f>(T181/درآمد!$F$13)*100</f>
        <v>9.5488800449592577E-3</v>
      </c>
    </row>
    <row r="182" spans="1:22" ht="18.75" x14ac:dyDescent="0.4">
      <c r="A182" s="51" t="s">
        <v>501</v>
      </c>
      <c r="C182" s="42">
        <v>0</v>
      </c>
      <c r="D182" s="45">
        <v>0</v>
      </c>
      <c r="E182" s="42">
        <v>0</v>
      </c>
      <c r="F182" s="45"/>
      <c r="G182" s="42">
        <v>1010014465</v>
      </c>
      <c r="H182" s="45"/>
      <c r="I182" s="42">
        <f t="shared" si="4"/>
        <v>1010014465</v>
      </c>
      <c r="J182" s="54">
        <v>0</v>
      </c>
      <c r="K182" s="55">
        <f>(I182/درآمد!$F$13)*100</f>
        <v>7.6546500058035469E-2</v>
      </c>
      <c r="L182" s="45"/>
      <c r="M182" s="42">
        <v>0</v>
      </c>
      <c r="N182" s="45"/>
      <c r="O182" s="118">
        <v>0</v>
      </c>
      <c r="P182" s="118"/>
      <c r="Q182" s="45"/>
      <c r="R182" s="42">
        <v>1010014465</v>
      </c>
      <c r="S182" s="45"/>
      <c r="T182" s="42">
        <f t="shared" si="5"/>
        <v>1010014465</v>
      </c>
      <c r="U182" s="45"/>
      <c r="V182" s="55">
        <f>(T182/درآمد!$F$13)*100</f>
        <v>7.6546500058035469E-2</v>
      </c>
    </row>
    <row r="183" spans="1:22" ht="18.75" x14ac:dyDescent="0.4">
      <c r="A183" s="51" t="s">
        <v>502</v>
      </c>
      <c r="C183" s="42">
        <v>0</v>
      </c>
      <c r="D183" s="45">
        <v>0</v>
      </c>
      <c r="E183" s="42">
        <v>0</v>
      </c>
      <c r="F183" s="45"/>
      <c r="G183" s="42">
        <v>95561431</v>
      </c>
      <c r="H183" s="45"/>
      <c r="I183" s="42">
        <f t="shared" si="4"/>
        <v>95561431</v>
      </c>
      <c r="J183" s="54">
        <v>0</v>
      </c>
      <c r="K183" s="55">
        <f>(I183/درآمد!$F$13)*100</f>
        <v>7.2423646760221925E-3</v>
      </c>
      <c r="L183" s="45"/>
      <c r="M183" s="42">
        <v>0</v>
      </c>
      <c r="N183" s="45"/>
      <c r="O183" s="118">
        <v>0</v>
      </c>
      <c r="P183" s="118"/>
      <c r="Q183" s="45"/>
      <c r="R183" s="42">
        <v>95561431</v>
      </c>
      <c r="S183" s="45"/>
      <c r="T183" s="42">
        <f t="shared" si="5"/>
        <v>95561431</v>
      </c>
      <c r="U183" s="45"/>
      <c r="V183" s="55">
        <f>(T183/درآمد!$F$13)*100</f>
        <v>7.2423646760221925E-3</v>
      </c>
    </row>
    <row r="184" spans="1:22" ht="18.75" x14ac:dyDescent="0.4">
      <c r="A184" s="51" t="s">
        <v>503</v>
      </c>
      <c r="C184" s="42">
        <v>0</v>
      </c>
      <c r="D184" s="45">
        <v>0</v>
      </c>
      <c r="E184" s="42">
        <v>0</v>
      </c>
      <c r="F184" s="45"/>
      <c r="G184" s="42">
        <v>-17425347</v>
      </c>
      <c r="H184" s="45"/>
      <c r="I184" s="42">
        <f t="shared" si="4"/>
        <v>-17425347</v>
      </c>
      <c r="J184" s="54">
        <v>0</v>
      </c>
      <c r="K184" s="55">
        <f>(I184/درآمد!$F$13)*100</f>
        <v>-1.3206239824959222E-3</v>
      </c>
      <c r="L184" s="45"/>
      <c r="M184" s="42">
        <v>0</v>
      </c>
      <c r="N184" s="45"/>
      <c r="O184" s="118">
        <v>0</v>
      </c>
      <c r="P184" s="118"/>
      <c r="Q184" s="45"/>
      <c r="R184" s="42">
        <v>-17425347</v>
      </c>
      <c r="S184" s="45"/>
      <c r="T184" s="42">
        <f t="shared" si="5"/>
        <v>-17425347</v>
      </c>
      <c r="U184" s="45"/>
      <c r="V184" s="55">
        <f>(T184/درآمد!$F$13)*100</f>
        <v>-1.3206239824959222E-3</v>
      </c>
    </row>
    <row r="185" spans="1:22" ht="18.75" x14ac:dyDescent="0.4">
      <c r="A185" s="51" t="s">
        <v>504</v>
      </c>
      <c r="C185" s="42">
        <v>0</v>
      </c>
      <c r="D185" s="45">
        <v>0</v>
      </c>
      <c r="E185" s="42">
        <v>0</v>
      </c>
      <c r="F185" s="45"/>
      <c r="G185" s="42">
        <v>1020794737</v>
      </c>
      <c r="H185" s="45"/>
      <c r="I185" s="42">
        <f t="shared" si="4"/>
        <v>1020794737</v>
      </c>
      <c r="J185" s="54">
        <v>0</v>
      </c>
      <c r="K185" s="55">
        <f>(I185/درآمد!$F$13)*100</f>
        <v>7.736351022954191E-2</v>
      </c>
      <c r="L185" s="45"/>
      <c r="M185" s="42">
        <v>0</v>
      </c>
      <c r="N185" s="45"/>
      <c r="O185" s="118">
        <v>0</v>
      </c>
      <c r="P185" s="118"/>
      <c r="Q185" s="45"/>
      <c r="R185" s="42">
        <v>1020794737</v>
      </c>
      <c r="S185" s="45"/>
      <c r="T185" s="42">
        <f t="shared" si="5"/>
        <v>1020794737</v>
      </c>
      <c r="U185" s="45"/>
      <c r="V185" s="55">
        <f>(T185/درآمد!$F$13)*100</f>
        <v>7.736351022954191E-2</v>
      </c>
    </row>
    <row r="186" spans="1:22" ht="18.75" x14ac:dyDescent="0.4">
      <c r="A186" s="51" t="s">
        <v>505</v>
      </c>
      <c r="C186" s="42">
        <v>0</v>
      </c>
      <c r="D186" s="45">
        <v>0</v>
      </c>
      <c r="E186" s="42">
        <v>0</v>
      </c>
      <c r="F186" s="45"/>
      <c r="G186" s="42">
        <v>332999496</v>
      </c>
      <c r="H186" s="45"/>
      <c r="I186" s="42">
        <f t="shared" si="4"/>
        <v>332999496</v>
      </c>
      <c r="J186" s="54">
        <v>0</v>
      </c>
      <c r="K186" s="55">
        <f>(I186/درآمد!$F$13)*100</f>
        <v>2.523720879570748E-2</v>
      </c>
      <c r="L186" s="45"/>
      <c r="M186" s="42">
        <v>0</v>
      </c>
      <c r="N186" s="45"/>
      <c r="O186" s="118">
        <v>0</v>
      </c>
      <c r="P186" s="118"/>
      <c r="Q186" s="45"/>
      <c r="R186" s="42">
        <v>332999496</v>
      </c>
      <c r="S186" s="45"/>
      <c r="T186" s="42">
        <f t="shared" si="5"/>
        <v>332999496</v>
      </c>
      <c r="U186" s="45"/>
      <c r="V186" s="55">
        <f>(T186/درآمد!$F$13)*100</f>
        <v>2.523720879570748E-2</v>
      </c>
    </row>
    <row r="187" spans="1:22" ht="18.75" x14ac:dyDescent="0.4">
      <c r="A187" s="51" t="s">
        <v>506</v>
      </c>
      <c r="C187" s="42">
        <v>0</v>
      </c>
      <c r="D187" s="45">
        <v>0</v>
      </c>
      <c r="E187" s="42">
        <v>0</v>
      </c>
      <c r="F187" s="45"/>
      <c r="G187" s="42">
        <v>1338118520</v>
      </c>
      <c r="H187" s="45"/>
      <c r="I187" s="42">
        <f t="shared" si="4"/>
        <v>1338118520</v>
      </c>
      <c r="J187" s="54">
        <v>0</v>
      </c>
      <c r="K187" s="55">
        <f>(I187/درآمد!$F$13)*100</f>
        <v>0.10141269547940418</v>
      </c>
      <c r="L187" s="45"/>
      <c r="M187" s="42">
        <v>0</v>
      </c>
      <c r="N187" s="45"/>
      <c r="O187" s="118">
        <v>0</v>
      </c>
      <c r="P187" s="118"/>
      <c r="Q187" s="45"/>
      <c r="R187" s="42">
        <v>1338602780</v>
      </c>
      <c r="S187" s="45"/>
      <c r="T187" s="42">
        <f t="shared" si="5"/>
        <v>1338602780</v>
      </c>
      <c r="U187" s="45"/>
      <c r="V187" s="55">
        <f>(T187/درآمد!$F$13)*100</f>
        <v>0.10144939634795867</v>
      </c>
    </row>
    <row r="188" spans="1:22" ht="18.75" x14ac:dyDescent="0.4">
      <c r="A188" s="51" t="s">
        <v>507</v>
      </c>
      <c r="C188" s="42">
        <v>0</v>
      </c>
      <c r="D188" s="45">
        <v>0</v>
      </c>
      <c r="E188" s="42">
        <v>0</v>
      </c>
      <c r="F188" s="45"/>
      <c r="G188" s="42">
        <v>31438011</v>
      </c>
      <c r="H188" s="45"/>
      <c r="I188" s="42">
        <f t="shared" si="4"/>
        <v>31438011</v>
      </c>
      <c r="J188" s="54">
        <v>0</v>
      </c>
      <c r="K188" s="55">
        <f>(I188/درآمد!$F$13)*100</f>
        <v>2.3826091548461337E-3</v>
      </c>
      <c r="L188" s="45"/>
      <c r="M188" s="42">
        <v>0</v>
      </c>
      <c r="N188" s="45"/>
      <c r="O188" s="118">
        <v>0</v>
      </c>
      <c r="P188" s="118"/>
      <c r="Q188" s="45"/>
      <c r="R188" s="42">
        <v>31438011</v>
      </c>
      <c r="S188" s="45"/>
      <c r="T188" s="42">
        <f t="shared" si="5"/>
        <v>31438011</v>
      </c>
      <c r="U188" s="45"/>
      <c r="V188" s="55">
        <f>(T188/درآمد!$F$13)*100</f>
        <v>2.3826091548461337E-3</v>
      </c>
    </row>
    <row r="189" spans="1:22" ht="18.75" x14ac:dyDescent="0.4">
      <c r="A189" s="51" t="s">
        <v>508</v>
      </c>
      <c r="C189" s="42">
        <v>0</v>
      </c>
      <c r="D189" s="45">
        <v>0</v>
      </c>
      <c r="E189" s="42">
        <v>0</v>
      </c>
      <c r="F189" s="45"/>
      <c r="G189" s="42">
        <v>2194473038</v>
      </c>
      <c r="H189" s="45"/>
      <c r="I189" s="42">
        <f t="shared" si="4"/>
        <v>2194473038</v>
      </c>
      <c r="J189" s="54">
        <v>0</v>
      </c>
      <c r="K189" s="55">
        <f>(I189/درآمد!$F$13)*100</f>
        <v>0.16631368792388956</v>
      </c>
      <c r="L189" s="45"/>
      <c r="M189" s="42">
        <v>0</v>
      </c>
      <c r="N189" s="45"/>
      <c r="O189" s="118">
        <v>0</v>
      </c>
      <c r="P189" s="118"/>
      <c r="Q189" s="45"/>
      <c r="R189" s="42">
        <v>1897622254</v>
      </c>
      <c r="S189" s="45"/>
      <c r="T189" s="42">
        <f t="shared" si="5"/>
        <v>1897622254</v>
      </c>
      <c r="U189" s="45"/>
      <c r="V189" s="55">
        <f>(T189/درآمد!$F$13)*100</f>
        <v>0.14381610066935072</v>
      </c>
    </row>
    <row r="190" spans="1:22" ht="18.75" x14ac:dyDescent="0.4">
      <c r="A190" s="51" t="s">
        <v>509</v>
      </c>
      <c r="C190" s="42">
        <v>0</v>
      </c>
      <c r="D190" s="45">
        <v>0</v>
      </c>
      <c r="E190" s="42">
        <v>0</v>
      </c>
      <c r="F190" s="45"/>
      <c r="G190" s="42">
        <v>17475692140</v>
      </c>
      <c r="H190" s="45"/>
      <c r="I190" s="42">
        <f t="shared" si="4"/>
        <v>17475692140</v>
      </c>
      <c r="J190" s="54">
        <v>0</v>
      </c>
      <c r="K190" s="55">
        <f>(I190/درآمد!$F$13)*100</f>
        <v>1.3244395162288294</v>
      </c>
      <c r="L190" s="45"/>
      <c r="M190" s="42">
        <v>0</v>
      </c>
      <c r="N190" s="45"/>
      <c r="O190" s="118">
        <v>0</v>
      </c>
      <c r="P190" s="118"/>
      <c r="Q190" s="45"/>
      <c r="R190" s="42">
        <v>17461011038</v>
      </c>
      <c r="S190" s="45"/>
      <c r="T190" s="42">
        <f t="shared" si="5"/>
        <v>17461011038</v>
      </c>
      <c r="U190" s="45"/>
      <c r="V190" s="55">
        <f>(T190/درآمد!$F$13)*100</f>
        <v>1.3233268717924995</v>
      </c>
    </row>
    <row r="191" spans="1:22" ht="18.75" x14ac:dyDescent="0.4">
      <c r="A191" s="51" t="s">
        <v>510</v>
      </c>
      <c r="C191" s="42">
        <v>0</v>
      </c>
      <c r="D191" s="45">
        <v>0</v>
      </c>
      <c r="E191" s="42">
        <v>0</v>
      </c>
      <c r="F191" s="45"/>
      <c r="G191" s="42">
        <v>7275805389</v>
      </c>
      <c r="H191" s="45"/>
      <c r="I191" s="42">
        <f t="shared" si="4"/>
        <v>7275805389</v>
      </c>
      <c r="J191" s="54">
        <v>0</v>
      </c>
      <c r="K191" s="55">
        <f>(I191/درآمد!$F$13)*100</f>
        <v>0.55141530832565178</v>
      </c>
      <c r="L191" s="45"/>
      <c r="M191" s="42">
        <v>0</v>
      </c>
      <c r="N191" s="45"/>
      <c r="O191" s="118">
        <v>0</v>
      </c>
      <c r="P191" s="118"/>
      <c r="Q191" s="45"/>
      <c r="R191" s="42">
        <v>7388136732</v>
      </c>
      <c r="S191" s="45"/>
      <c r="T191" s="42">
        <f t="shared" si="5"/>
        <v>7388136732</v>
      </c>
      <c r="U191" s="45"/>
      <c r="V191" s="55">
        <f>(T191/درآمد!$F$13)*100</f>
        <v>0.55992862318542336</v>
      </c>
    </row>
    <row r="192" spans="1:22" ht="18.75" x14ac:dyDescent="0.4">
      <c r="A192" s="51" t="s">
        <v>511</v>
      </c>
      <c r="C192" s="42">
        <v>0</v>
      </c>
      <c r="D192" s="45">
        <v>0</v>
      </c>
      <c r="E192" s="42">
        <v>0</v>
      </c>
      <c r="F192" s="45"/>
      <c r="G192" s="42">
        <v>697601700</v>
      </c>
      <c r="H192" s="45"/>
      <c r="I192" s="42">
        <f t="shared" si="4"/>
        <v>697601700</v>
      </c>
      <c r="J192" s="54">
        <v>0</v>
      </c>
      <c r="K192" s="55">
        <f>(I192/درآمد!$F$13)*100</f>
        <v>5.2869508724843493E-2</v>
      </c>
      <c r="L192" s="45"/>
      <c r="M192" s="42">
        <v>0</v>
      </c>
      <c r="N192" s="45"/>
      <c r="O192" s="118">
        <v>0</v>
      </c>
      <c r="P192" s="118"/>
      <c r="Q192" s="45"/>
      <c r="R192" s="42">
        <v>973307676</v>
      </c>
      <c r="S192" s="45"/>
      <c r="T192" s="42">
        <f t="shared" si="5"/>
        <v>973307676</v>
      </c>
      <c r="U192" s="45"/>
      <c r="V192" s="55">
        <f>(T192/درآمد!$F$13)*100</f>
        <v>7.3764583240320591E-2</v>
      </c>
    </row>
    <row r="193" spans="1:22" ht="18.75" x14ac:dyDescent="0.4">
      <c r="A193" s="51" t="s">
        <v>512</v>
      </c>
      <c r="C193" s="42">
        <v>0</v>
      </c>
      <c r="D193" s="45">
        <v>0</v>
      </c>
      <c r="E193" s="42">
        <v>0</v>
      </c>
      <c r="F193" s="45"/>
      <c r="G193" s="42">
        <v>70946819</v>
      </c>
      <c r="H193" s="45"/>
      <c r="I193" s="42">
        <f t="shared" si="4"/>
        <v>70946819</v>
      </c>
      <c r="J193" s="54">
        <v>0</v>
      </c>
      <c r="K193" s="55">
        <f>(I193/درآمد!$F$13)*100</f>
        <v>5.3768840673989078E-3</v>
      </c>
      <c r="L193" s="45"/>
      <c r="M193" s="42">
        <v>0</v>
      </c>
      <c r="N193" s="45"/>
      <c r="O193" s="118">
        <v>0</v>
      </c>
      <c r="P193" s="118"/>
      <c r="Q193" s="45"/>
      <c r="R193" s="42">
        <v>536322189</v>
      </c>
      <c r="S193" s="45"/>
      <c r="T193" s="42">
        <f t="shared" si="5"/>
        <v>536322189</v>
      </c>
      <c r="U193" s="45"/>
      <c r="V193" s="55">
        <f>(T193/درآمد!$F$13)*100</f>
        <v>4.064653318743728E-2</v>
      </c>
    </row>
    <row r="194" spans="1:22" ht="18.75" x14ac:dyDescent="0.4">
      <c r="A194" s="51" t="s">
        <v>513</v>
      </c>
      <c r="C194" s="42">
        <v>0</v>
      </c>
      <c r="D194" s="45">
        <v>0</v>
      </c>
      <c r="E194" s="42">
        <v>0</v>
      </c>
      <c r="F194" s="45"/>
      <c r="G194" s="42">
        <v>57415766</v>
      </c>
      <c r="H194" s="45"/>
      <c r="I194" s="42">
        <f t="shared" si="4"/>
        <v>57415766</v>
      </c>
      <c r="J194" s="54">
        <v>0</v>
      </c>
      <c r="K194" s="55">
        <f>(I194/درآمد!$F$13)*100</f>
        <v>4.3513990024401789E-3</v>
      </c>
      <c r="L194" s="45"/>
      <c r="M194" s="42">
        <v>0</v>
      </c>
      <c r="N194" s="45"/>
      <c r="O194" s="118">
        <v>0</v>
      </c>
      <c r="P194" s="118"/>
      <c r="Q194" s="45"/>
      <c r="R194" s="42">
        <v>57415766</v>
      </c>
      <c r="S194" s="45"/>
      <c r="T194" s="42">
        <f t="shared" si="5"/>
        <v>57415766</v>
      </c>
      <c r="U194" s="45"/>
      <c r="V194" s="55">
        <f>(T194/درآمد!$F$13)*100</f>
        <v>4.3513990024401789E-3</v>
      </c>
    </row>
    <row r="195" spans="1:22" ht="18.75" x14ac:dyDescent="0.4">
      <c r="A195" s="51" t="s">
        <v>514</v>
      </c>
      <c r="C195" s="42">
        <v>0</v>
      </c>
      <c r="D195" s="45">
        <v>0</v>
      </c>
      <c r="E195" s="42">
        <v>0</v>
      </c>
      <c r="F195" s="45"/>
      <c r="G195" s="42">
        <v>8915189690</v>
      </c>
      <c r="H195" s="45"/>
      <c r="I195" s="42">
        <f t="shared" si="4"/>
        <v>8915189690</v>
      </c>
      <c r="J195" s="54">
        <v>0</v>
      </c>
      <c r="K195" s="55">
        <f>(I195/درآمد!$F$13)*100</f>
        <v>0.67566019277058798</v>
      </c>
      <c r="L195" s="45"/>
      <c r="M195" s="42">
        <v>0</v>
      </c>
      <c r="N195" s="45"/>
      <c r="O195" s="118">
        <v>0</v>
      </c>
      <c r="P195" s="118"/>
      <c r="Q195" s="45"/>
      <c r="R195" s="42">
        <v>8915189690</v>
      </c>
      <c r="S195" s="45"/>
      <c r="T195" s="42">
        <f t="shared" si="5"/>
        <v>8915189690</v>
      </c>
      <c r="U195" s="45"/>
      <c r="V195" s="55">
        <f>(T195/درآمد!$F$13)*100</f>
        <v>0.67566019277058798</v>
      </c>
    </row>
    <row r="196" spans="1:22" ht="18.75" x14ac:dyDescent="0.4">
      <c r="A196" s="51" t="s">
        <v>515</v>
      </c>
      <c r="C196" s="42">
        <v>0</v>
      </c>
      <c r="D196" s="45">
        <v>0</v>
      </c>
      <c r="E196" s="42">
        <v>0</v>
      </c>
      <c r="F196" s="45"/>
      <c r="G196" s="42">
        <v>5363714097</v>
      </c>
      <c r="H196" s="45"/>
      <c r="I196" s="42">
        <f t="shared" si="4"/>
        <v>5363714097</v>
      </c>
      <c r="J196" s="54">
        <v>0</v>
      </c>
      <c r="K196" s="55">
        <f>(I196/درآمد!$F$13)*100</f>
        <v>0.40650263502641631</v>
      </c>
      <c r="L196" s="45"/>
      <c r="M196" s="42">
        <v>0</v>
      </c>
      <c r="N196" s="45"/>
      <c r="O196" s="118">
        <v>0</v>
      </c>
      <c r="P196" s="118"/>
      <c r="Q196" s="45"/>
      <c r="R196" s="42">
        <v>5363714097</v>
      </c>
      <c r="S196" s="45"/>
      <c r="T196" s="42">
        <f t="shared" si="5"/>
        <v>5363714097</v>
      </c>
      <c r="U196" s="45"/>
      <c r="V196" s="55">
        <f>(T196/درآمد!$F$13)*100</f>
        <v>0.40650263502641631</v>
      </c>
    </row>
    <row r="197" spans="1:22" ht="18.75" x14ac:dyDescent="0.4">
      <c r="A197" s="51" t="s">
        <v>516</v>
      </c>
      <c r="C197" s="42">
        <v>0</v>
      </c>
      <c r="D197" s="45">
        <v>0</v>
      </c>
      <c r="E197" s="42">
        <v>0</v>
      </c>
      <c r="F197" s="45"/>
      <c r="G197" s="42">
        <v>9631792789</v>
      </c>
      <c r="H197" s="45"/>
      <c r="I197" s="42">
        <f t="shared" si="4"/>
        <v>9631792789</v>
      </c>
      <c r="J197" s="54">
        <v>0</v>
      </c>
      <c r="K197" s="55">
        <f>(I197/درآمد!$F$13)*100</f>
        <v>0.72996977056380485</v>
      </c>
      <c r="L197" s="45"/>
      <c r="M197" s="42">
        <v>0</v>
      </c>
      <c r="N197" s="45"/>
      <c r="O197" s="118">
        <v>0</v>
      </c>
      <c r="P197" s="118"/>
      <c r="Q197" s="45"/>
      <c r="R197" s="42">
        <v>9631792789</v>
      </c>
      <c r="S197" s="45"/>
      <c r="T197" s="42">
        <f t="shared" si="5"/>
        <v>9631792789</v>
      </c>
      <c r="U197" s="45"/>
      <c r="V197" s="55">
        <f>(T197/درآمد!$F$13)*100</f>
        <v>0.72996977056380485</v>
      </c>
    </row>
    <row r="198" spans="1:22" ht="18.75" x14ac:dyDescent="0.4">
      <c r="A198" s="51" t="s">
        <v>517</v>
      </c>
      <c r="C198" s="42">
        <v>0</v>
      </c>
      <c r="D198" s="45">
        <v>0</v>
      </c>
      <c r="E198" s="42">
        <v>0</v>
      </c>
      <c r="F198" s="45"/>
      <c r="G198" s="42">
        <v>1244437169</v>
      </c>
      <c r="H198" s="45"/>
      <c r="I198" s="42">
        <f t="shared" si="4"/>
        <v>1244437169</v>
      </c>
      <c r="J198" s="54">
        <v>0</v>
      </c>
      <c r="K198" s="55">
        <f>(I198/درآمد!$F$13)*100</f>
        <v>9.4312817419976241E-2</v>
      </c>
      <c r="L198" s="45"/>
      <c r="M198" s="42">
        <v>0</v>
      </c>
      <c r="N198" s="45"/>
      <c r="O198" s="118">
        <v>0</v>
      </c>
      <c r="P198" s="118"/>
      <c r="Q198" s="45"/>
      <c r="R198" s="42">
        <v>1244437169</v>
      </c>
      <c r="S198" s="45"/>
      <c r="T198" s="42">
        <f t="shared" si="5"/>
        <v>1244437169</v>
      </c>
      <c r="U198" s="45"/>
      <c r="V198" s="55">
        <f>(T198/درآمد!$F$13)*100</f>
        <v>9.4312817419976241E-2</v>
      </c>
    </row>
    <row r="199" spans="1:22" ht="18.75" x14ac:dyDescent="0.4">
      <c r="A199" s="51" t="s">
        <v>518</v>
      </c>
      <c r="C199" s="42">
        <v>0</v>
      </c>
      <c r="D199" s="45">
        <v>0</v>
      </c>
      <c r="E199" s="42">
        <v>0</v>
      </c>
      <c r="F199" s="45"/>
      <c r="G199" s="42">
        <v>227537787</v>
      </c>
      <c r="H199" s="45"/>
      <c r="I199" s="42">
        <f t="shared" si="4"/>
        <v>227537787</v>
      </c>
      <c r="J199" s="54">
        <v>0</v>
      </c>
      <c r="K199" s="55">
        <f>(I199/درآمد!$F$13)*100</f>
        <v>1.7244526518539281E-2</v>
      </c>
      <c r="L199" s="45"/>
      <c r="M199" s="42">
        <v>0</v>
      </c>
      <c r="N199" s="45"/>
      <c r="O199" s="118">
        <v>0</v>
      </c>
      <c r="P199" s="118"/>
      <c r="Q199" s="45"/>
      <c r="R199" s="42">
        <v>227537787</v>
      </c>
      <c r="S199" s="45"/>
      <c r="T199" s="42">
        <f t="shared" si="5"/>
        <v>227537787</v>
      </c>
      <c r="U199" s="45"/>
      <c r="V199" s="55">
        <f>(T199/درآمد!$F$13)*100</f>
        <v>1.7244526518539281E-2</v>
      </c>
    </row>
    <row r="200" spans="1:22" ht="18.75" x14ac:dyDescent="0.4">
      <c r="A200" s="51" t="s">
        <v>519</v>
      </c>
      <c r="C200" s="42">
        <v>0</v>
      </c>
      <c r="D200" s="45">
        <v>0</v>
      </c>
      <c r="E200" s="42">
        <v>0</v>
      </c>
      <c r="F200" s="45"/>
      <c r="G200" s="42">
        <v>-27007911</v>
      </c>
      <c r="H200" s="45"/>
      <c r="I200" s="42">
        <f t="shared" si="4"/>
        <v>-27007911</v>
      </c>
      <c r="J200" s="54">
        <v>0</v>
      </c>
      <c r="K200" s="55">
        <f>(I200/درآمد!$F$13)*100</f>
        <v>-2.0468628248100553E-3</v>
      </c>
      <c r="L200" s="45"/>
      <c r="M200" s="42">
        <v>0</v>
      </c>
      <c r="N200" s="45"/>
      <c r="O200" s="118">
        <v>0</v>
      </c>
      <c r="P200" s="118"/>
      <c r="Q200" s="45"/>
      <c r="R200" s="42">
        <v>5647892705</v>
      </c>
      <c r="S200" s="45"/>
      <c r="T200" s="42">
        <f t="shared" si="5"/>
        <v>5647892705</v>
      </c>
      <c r="U200" s="45"/>
      <c r="V200" s="55">
        <f>(T200/درآمد!$F$13)*100</f>
        <v>0.42803982938111745</v>
      </c>
    </row>
    <row r="201" spans="1:22" ht="18.75" x14ac:dyDescent="0.4">
      <c r="A201" s="51" t="s">
        <v>520</v>
      </c>
      <c r="C201" s="42">
        <v>0</v>
      </c>
      <c r="D201" s="45">
        <v>0</v>
      </c>
      <c r="E201" s="42">
        <v>0</v>
      </c>
      <c r="F201" s="45"/>
      <c r="G201" s="42">
        <v>-9826714</v>
      </c>
      <c r="H201" s="45"/>
      <c r="I201" s="42">
        <f t="shared" si="4"/>
        <v>-9826714</v>
      </c>
      <c r="J201" s="54">
        <v>0</v>
      </c>
      <c r="K201" s="55">
        <f>(I201/درآمد!$F$13)*100</f>
        <v>-7.4474236739896385E-4</v>
      </c>
      <c r="L201" s="45"/>
      <c r="M201" s="42">
        <v>0</v>
      </c>
      <c r="N201" s="45"/>
      <c r="O201" s="118">
        <v>0</v>
      </c>
      <c r="P201" s="118"/>
      <c r="Q201" s="45"/>
      <c r="R201" s="42">
        <v>-9826714</v>
      </c>
      <c r="S201" s="45"/>
      <c r="T201" s="42">
        <f t="shared" si="5"/>
        <v>-9826714</v>
      </c>
      <c r="U201" s="45"/>
      <c r="V201" s="55">
        <f>(T201/درآمد!$F$13)*100</f>
        <v>-7.4474236739896385E-4</v>
      </c>
    </row>
    <row r="202" spans="1:22" ht="18.75" x14ac:dyDescent="0.4">
      <c r="A202" s="51" t="s">
        <v>521</v>
      </c>
      <c r="C202" s="42">
        <v>0</v>
      </c>
      <c r="D202" s="45">
        <v>0</v>
      </c>
      <c r="E202" s="42">
        <v>0</v>
      </c>
      <c r="F202" s="45"/>
      <c r="G202" s="42">
        <v>-70439087</v>
      </c>
      <c r="H202" s="45"/>
      <c r="I202" s="42">
        <f t="shared" ref="I202:I265" si="6">C202+E202+G202</f>
        <v>-70439087</v>
      </c>
      <c r="J202" s="54">
        <v>0</v>
      </c>
      <c r="K202" s="55">
        <f>(I202/درآمد!$F$13)*100</f>
        <v>-5.3384043139753107E-3</v>
      </c>
      <c r="L202" s="45"/>
      <c r="M202" s="42">
        <v>0</v>
      </c>
      <c r="N202" s="45"/>
      <c r="O202" s="118">
        <v>0</v>
      </c>
      <c r="P202" s="118"/>
      <c r="Q202" s="45"/>
      <c r="R202" s="42">
        <v>-70439087</v>
      </c>
      <c r="S202" s="45"/>
      <c r="T202" s="42">
        <f t="shared" ref="T202:T265" si="7">M202+O202+R202</f>
        <v>-70439087</v>
      </c>
      <c r="U202" s="45"/>
      <c r="V202" s="55">
        <f>(T202/درآمد!$F$13)*100</f>
        <v>-5.3384043139753107E-3</v>
      </c>
    </row>
    <row r="203" spans="1:22" ht="18.75" x14ac:dyDescent="0.4">
      <c r="A203" s="51" t="s">
        <v>522</v>
      </c>
      <c r="C203" s="42">
        <v>0</v>
      </c>
      <c r="D203" s="45">
        <v>0</v>
      </c>
      <c r="E203" s="42">
        <v>0</v>
      </c>
      <c r="F203" s="45"/>
      <c r="G203" s="42">
        <v>-10598200459</v>
      </c>
      <c r="H203" s="45"/>
      <c r="I203" s="42">
        <f t="shared" si="6"/>
        <v>-10598200459</v>
      </c>
      <c r="J203" s="54">
        <v>0</v>
      </c>
      <c r="K203" s="55">
        <f>(I203/درآمد!$F$13)*100</f>
        <v>-0.80321141940270635</v>
      </c>
      <c r="L203" s="45"/>
      <c r="M203" s="42">
        <v>0</v>
      </c>
      <c r="N203" s="45"/>
      <c r="O203" s="118">
        <v>0</v>
      </c>
      <c r="P203" s="118"/>
      <c r="Q203" s="45"/>
      <c r="R203" s="42">
        <v>-12613547588</v>
      </c>
      <c r="S203" s="45"/>
      <c r="T203" s="42">
        <f t="shared" si="7"/>
        <v>-12613547588</v>
      </c>
      <c r="U203" s="45"/>
      <c r="V203" s="55">
        <f>(T203/درآمد!$F$13)*100</f>
        <v>-0.95594959739202856</v>
      </c>
    </row>
    <row r="204" spans="1:22" ht="18.75" x14ac:dyDescent="0.4">
      <c r="A204" s="51" t="s">
        <v>523</v>
      </c>
      <c r="C204" s="42">
        <v>0</v>
      </c>
      <c r="D204" s="45">
        <v>0</v>
      </c>
      <c r="E204" s="42">
        <v>0</v>
      </c>
      <c r="F204" s="45"/>
      <c r="G204" s="42">
        <v>13916836594</v>
      </c>
      <c r="H204" s="45"/>
      <c r="I204" s="42">
        <f t="shared" si="6"/>
        <v>13916836594</v>
      </c>
      <c r="J204" s="54">
        <v>0</v>
      </c>
      <c r="K204" s="55">
        <f>(I204/درآمد!$F$13)*100</f>
        <v>1.0547226500862947</v>
      </c>
      <c r="L204" s="45"/>
      <c r="M204" s="42">
        <v>0</v>
      </c>
      <c r="N204" s="45"/>
      <c r="O204" s="118">
        <v>0</v>
      </c>
      <c r="P204" s="118"/>
      <c r="Q204" s="45"/>
      <c r="R204" s="42">
        <v>8913033886</v>
      </c>
      <c r="S204" s="45"/>
      <c r="T204" s="42">
        <f t="shared" si="7"/>
        <v>8913033886</v>
      </c>
      <c r="U204" s="45"/>
      <c r="V204" s="55">
        <f>(T204/درآمد!$F$13)*100</f>
        <v>0.6754968097134838</v>
      </c>
    </row>
    <row r="205" spans="1:22" ht="18.75" x14ac:dyDescent="0.4">
      <c r="A205" s="51" t="s">
        <v>524</v>
      </c>
      <c r="C205" s="42">
        <v>0</v>
      </c>
      <c r="D205" s="45">
        <v>0</v>
      </c>
      <c r="E205" s="42">
        <v>0</v>
      </c>
      <c r="F205" s="45"/>
      <c r="G205" s="42">
        <v>-2501558195</v>
      </c>
      <c r="H205" s="45"/>
      <c r="I205" s="42">
        <f t="shared" si="6"/>
        <v>-2501558195</v>
      </c>
      <c r="J205" s="54">
        <v>0</v>
      </c>
      <c r="K205" s="55">
        <f>(I205/درآمد!$F$13)*100</f>
        <v>-0.18958691301391076</v>
      </c>
      <c r="L205" s="45"/>
      <c r="M205" s="42">
        <v>0</v>
      </c>
      <c r="N205" s="45"/>
      <c r="O205" s="118">
        <v>0</v>
      </c>
      <c r="P205" s="118"/>
      <c r="Q205" s="45"/>
      <c r="R205" s="42">
        <v>-3769279610</v>
      </c>
      <c r="S205" s="45"/>
      <c r="T205" s="42">
        <f t="shared" si="7"/>
        <v>-3769279610</v>
      </c>
      <c r="U205" s="45"/>
      <c r="V205" s="55">
        <f>(T205/درآمد!$F$13)*100</f>
        <v>-0.28566438589136139</v>
      </c>
    </row>
    <row r="206" spans="1:22" ht="18.75" x14ac:dyDescent="0.4">
      <c r="A206" s="51" t="s">
        <v>525</v>
      </c>
      <c r="C206" s="42">
        <v>0</v>
      </c>
      <c r="D206" s="45">
        <v>0</v>
      </c>
      <c r="E206" s="42">
        <v>0</v>
      </c>
      <c r="F206" s="45"/>
      <c r="G206" s="42">
        <v>-5173597017</v>
      </c>
      <c r="H206" s="45"/>
      <c r="I206" s="42">
        <f t="shared" si="6"/>
        <v>-5173597017</v>
      </c>
      <c r="J206" s="54">
        <v>0</v>
      </c>
      <c r="K206" s="55">
        <f>(I206/درآمد!$F$13)*100</f>
        <v>-0.39209413140636812</v>
      </c>
      <c r="L206" s="45"/>
      <c r="M206" s="42">
        <v>0</v>
      </c>
      <c r="N206" s="45"/>
      <c r="O206" s="118">
        <v>0</v>
      </c>
      <c r="P206" s="118"/>
      <c r="Q206" s="45"/>
      <c r="R206" s="42">
        <v>-7297793150</v>
      </c>
      <c r="S206" s="45"/>
      <c r="T206" s="42">
        <f t="shared" si="7"/>
        <v>-7297793150</v>
      </c>
      <c r="U206" s="45"/>
      <c r="V206" s="55">
        <f>(T206/درآمد!$F$13)*100</f>
        <v>-0.5530817063892306</v>
      </c>
    </row>
    <row r="207" spans="1:22" ht="18.75" x14ac:dyDescent="0.4">
      <c r="A207" s="51" t="s">
        <v>526</v>
      </c>
      <c r="C207" s="42">
        <v>0</v>
      </c>
      <c r="D207" s="45">
        <v>0</v>
      </c>
      <c r="E207" s="42">
        <v>0</v>
      </c>
      <c r="F207" s="45"/>
      <c r="G207" s="42">
        <v>15529470147</v>
      </c>
      <c r="H207" s="45"/>
      <c r="I207" s="42">
        <f t="shared" si="6"/>
        <v>15529470147</v>
      </c>
      <c r="J207" s="54">
        <v>0</v>
      </c>
      <c r="K207" s="55">
        <f>(I207/درآمد!$F$13)*100</f>
        <v>1.176940161454614</v>
      </c>
      <c r="L207" s="45"/>
      <c r="M207" s="42">
        <v>0</v>
      </c>
      <c r="N207" s="45"/>
      <c r="O207" s="118">
        <v>0</v>
      </c>
      <c r="P207" s="118"/>
      <c r="Q207" s="45"/>
      <c r="R207" s="42">
        <v>12401698581</v>
      </c>
      <c r="S207" s="45"/>
      <c r="T207" s="42">
        <f t="shared" si="7"/>
        <v>12401698581</v>
      </c>
      <c r="U207" s="45"/>
      <c r="V207" s="55">
        <f>(T207/درآمد!$F$13)*100</f>
        <v>0.93989408473496949</v>
      </c>
    </row>
    <row r="208" spans="1:22" ht="18.75" x14ac:dyDescent="0.4">
      <c r="A208" s="51" t="s">
        <v>527</v>
      </c>
      <c r="C208" s="42">
        <v>0</v>
      </c>
      <c r="D208" s="45">
        <v>0</v>
      </c>
      <c r="E208" s="42">
        <v>0</v>
      </c>
      <c r="F208" s="45"/>
      <c r="G208" s="42">
        <v>9810167616</v>
      </c>
      <c r="H208" s="45"/>
      <c r="I208" s="42">
        <f t="shared" si="6"/>
        <v>9810167616</v>
      </c>
      <c r="J208" s="54">
        <v>0</v>
      </c>
      <c r="K208" s="55">
        <f>(I208/درآمد!$F$13)*100</f>
        <v>0.74348835784988654</v>
      </c>
      <c r="L208" s="45"/>
      <c r="M208" s="42">
        <v>0</v>
      </c>
      <c r="N208" s="45"/>
      <c r="O208" s="118">
        <v>0</v>
      </c>
      <c r="P208" s="118"/>
      <c r="Q208" s="45"/>
      <c r="R208" s="42">
        <v>9830952105</v>
      </c>
      <c r="S208" s="45"/>
      <c r="T208" s="42">
        <f t="shared" si="7"/>
        <v>9830952105</v>
      </c>
      <c r="U208" s="45"/>
      <c r="V208" s="55">
        <f>(T208/درآمد!$F$13)*100</f>
        <v>0.74506356290246434</v>
      </c>
    </row>
    <row r="209" spans="1:22" ht="18.75" x14ac:dyDescent="0.4">
      <c r="A209" s="51" t="s">
        <v>528</v>
      </c>
      <c r="C209" s="42">
        <v>0</v>
      </c>
      <c r="D209" s="45">
        <v>0</v>
      </c>
      <c r="E209" s="42">
        <v>0</v>
      </c>
      <c r="F209" s="45"/>
      <c r="G209" s="42">
        <v>6085701583</v>
      </c>
      <c r="H209" s="45"/>
      <c r="I209" s="42">
        <f t="shared" si="6"/>
        <v>6085701583</v>
      </c>
      <c r="J209" s="54">
        <v>0</v>
      </c>
      <c r="K209" s="55">
        <f>(I209/درآمد!$F$13)*100</f>
        <v>0.46122028220288513</v>
      </c>
      <c r="L209" s="45"/>
      <c r="M209" s="42">
        <v>0</v>
      </c>
      <c r="N209" s="45"/>
      <c r="O209" s="118">
        <v>0</v>
      </c>
      <c r="P209" s="118"/>
      <c r="Q209" s="45"/>
      <c r="R209" s="42">
        <v>6077145599</v>
      </c>
      <c r="S209" s="45"/>
      <c r="T209" s="42">
        <f t="shared" si="7"/>
        <v>6077145599</v>
      </c>
      <c r="U209" s="45"/>
      <c r="V209" s="55">
        <f>(T209/درآمد!$F$13)*100</f>
        <v>0.46057184532158502</v>
      </c>
    </row>
    <row r="210" spans="1:22" ht="18.75" x14ac:dyDescent="0.4">
      <c r="A210" s="51" t="s">
        <v>861</v>
      </c>
      <c r="C210" s="42">
        <v>0</v>
      </c>
      <c r="D210" s="45">
        <v>0</v>
      </c>
      <c r="E210" s="42">
        <v>0</v>
      </c>
      <c r="F210" s="45"/>
      <c r="G210" s="42">
        <v>0</v>
      </c>
      <c r="H210" s="45"/>
      <c r="I210" s="42">
        <f t="shared" si="6"/>
        <v>0</v>
      </c>
      <c r="J210" s="54">
        <v>0</v>
      </c>
      <c r="K210" s="55">
        <f>(I210/درآمد!$F$13)*100</f>
        <v>0</v>
      </c>
      <c r="L210" s="45"/>
      <c r="M210" s="42">
        <v>0</v>
      </c>
      <c r="N210" s="45"/>
      <c r="O210" s="118">
        <v>0</v>
      </c>
      <c r="P210" s="118"/>
      <c r="Q210" s="45"/>
      <c r="R210" s="42">
        <v>79646516594</v>
      </c>
      <c r="S210" s="45"/>
      <c r="T210" s="42">
        <f t="shared" si="7"/>
        <v>79646516594</v>
      </c>
      <c r="U210" s="45"/>
      <c r="V210" s="55">
        <f>(T210/درآمد!$F$13)*100</f>
        <v>6.0362126468009976</v>
      </c>
    </row>
    <row r="211" spans="1:22" ht="18.75" x14ac:dyDescent="0.4">
      <c r="A211" s="51" t="s">
        <v>592</v>
      </c>
      <c r="C211" s="42">
        <v>0</v>
      </c>
      <c r="D211" s="45">
        <v>0</v>
      </c>
      <c r="E211" s="42">
        <v>0</v>
      </c>
      <c r="F211" s="45"/>
      <c r="G211" s="42">
        <v>3</v>
      </c>
      <c r="H211" s="45"/>
      <c r="I211" s="42">
        <f t="shared" si="6"/>
        <v>3</v>
      </c>
      <c r="J211" s="54">
        <v>0</v>
      </c>
      <c r="K211" s="55">
        <f>(I211/درآمد!$F$13)*100</f>
        <v>2.2736258551911572E-10</v>
      </c>
      <c r="L211" s="45"/>
      <c r="M211" s="42">
        <v>0</v>
      </c>
      <c r="N211" s="45"/>
      <c r="O211" s="118">
        <v>0</v>
      </c>
      <c r="P211" s="118"/>
      <c r="Q211" s="45"/>
      <c r="R211" s="42">
        <v>7351416252</v>
      </c>
      <c r="S211" s="45"/>
      <c r="T211" s="42">
        <f t="shared" si="7"/>
        <v>7351416252</v>
      </c>
      <c r="U211" s="45"/>
      <c r="V211" s="55">
        <f>(T211/درآمد!$F$13)*100</f>
        <v>0.55714566876065574</v>
      </c>
    </row>
    <row r="212" spans="1:22" ht="18.75" x14ac:dyDescent="0.4">
      <c r="A212" s="51" t="s">
        <v>529</v>
      </c>
      <c r="C212" s="42">
        <v>0</v>
      </c>
      <c r="D212" s="45">
        <v>0</v>
      </c>
      <c r="E212" s="42">
        <v>0</v>
      </c>
      <c r="F212" s="45"/>
      <c r="G212" s="42">
        <v>0</v>
      </c>
      <c r="H212" s="45"/>
      <c r="I212" s="42">
        <f t="shared" si="6"/>
        <v>0</v>
      </c>
      <c r="J212" s="54">
        <v>0</v>
      </c>
      <c r="K212" s="55">
        <f>(I212/درآمد!$F$13)*100</f>
        <v>0</v>
      </c>
      <c r="L212" s="45"/>
      <c r="M212" s="42">
        <v>0</v>
      </c>
      <c r="N212" s="45"/>
      <c r="O212" s="118">
        <v>0</v>
      </c>
      <c r="P212" s="118"/>
      <c r="Q212" s="45"/>
      <c r="R212" s="42">
        <v>10525444917</v>
      </c>
      <c r="S212" s="45"/>
      <c r="T212" s="42">
        <f t="shared" si="7"/>
        <v>10525444917</v>
      </c>
      <c r="U212" s="45"/>
      <c r="V212" s="55">
        <f>(T212/درآمد!$F$13)*100</f>
        <v>0.79769745668938474</v>
      </c>
    </row>
    <row r="213" spans="1:22" ht="18.75" x14ac:dyDescent="0.4">
      <c r="A213" s="51" t="s">
        <v>531</v>
      </c>
      <c r="C213" s="42">
        <v>0</v>
      </c>
      <c r="D213" s="45">
        <v>0</v>
      </c>
      <c r="E213" s="42">
        <v>0</v>
      </c>
      <c r="F213" s="45"/>
      <c r="G213" s="42">
        <v>0</v>
      </c>
      <c r="H213" s="45"/>
      <c r="I213" s="42">
        <f t="shared" si="6"/>
        <v>0</v>
      </c>
      <c r="J213" s="54">
        <v>0</v>
      </c>
      <c r="K213" s="55">
        <f>(I213/درآمد!$F$13)*100</f>
        <v>0</v>
      </c>
      <c r="L213" s="45"/>
      <c r="M213" s="42">
        <v>0</v>
      </c>
      <c r="N213" s="45"/>
      <c r="O213" s="118">
        <v>0</v>
      </c>
      <c r="P213" s="118"/>
      <c r="Q213" s="45"/>
      <c r="R213" s="42">
        <v>407106338</v>
      </c>
      <c r="S213" s="45"/>
      <c r="T213" s="42">
        <f t="shared" si="7"/>
        <v>407106338</v>
      </c>
      <c r="U213" s="45"/>
      <c r="V213" s="55">
        <f>(T213/درآمد!$F$13)*100</f>
        <v>3.0853583196299675E-2</v>
      </c>
    </row>
    <row r="214" spans="1:22" ht="18.75" x14ac:dyDescent="0.4">
      <c r="A214" s="51" t="s">
        <v>863</v>
      </c>
      <c r="C214" s="42">
        <v>0</v>
      </c>
      <c r="D214" s="45">
        <v>0</v>
      </c>
      <c r="E214" s="42">
        <v>0</v>
      </c>
      <c r="F214" s="45"/>
      <c r="G214" s="42">
        <v>0</v>
      </c>
      <c r="H214" s="45"/>
      <c r="I214" s="42">
        <f t="shared" si="6"/>
        <v>0</v>
      </c>
      <c r="J214" s="54">
        <v>0</v>
      </c>
      <c r="K214" s="55">
        <f>(I214/درآمد!$F$13)*100</f>
        <v>0</v>
      </c>
      <c r="L214" s="45"/>
      <c r="M214" s="42">
        <v>0</v>
      </c>
      <c r="N214" s="45"/>
      <c r="O214" s="118">
        <v>0</v>
      </c>
      <c r="P214" s="118"/>
      <c r="Q214" s="45"/>
      <c r="R214" s="42">
        <v>-679367825</v>
      </c>
      <c r="S214" s="45"/>
      <c r="T214" s="42">
        <f t="shared" si="7"/>
        <v>-679367825</v>
      </c>
      <c r="U214" s="45"/>
      <c r="V214" s="55">
        <f>(T214/درآمد!$F$13)*100</f>
        <v>-5.1487608403499377E-2</v>
      </c>
    </row>
    <row r="215" spans="1:22" ht="18.75" x14ac:dyDescent="0.4">
      <c r="A215" s="51" t="s">
        <v>864</v>
      </c>
      <c r="C215" s="42">
        <v>0</v>
      </c>
      <c r="D215" s="45">
        <v>0</v>
      </c>
      <c r="E215" s="42">
        <v>0</v>
      </c>
      <c r="F215" s="45"/>
      <c r="G215" s="42">
        <v>0</v>
      </c>
      <c r="H215" s="45"/>
      <c r="I215" s="42">
        <f t="shared" si="6"/>
        <v>0</v>
      </c>
      <c r="J215" s="54">
        <v>0</v>
      </c>
      <c r="K215" s="55">
        <f>(I215/درآمد!$F$13)*100</f>
        <v>0</v>
      </c>
      <c r="L215" s="45"/>
      <c r="M215" s="42">
        <v>0</v>
      </c>
      <c r="N215" s="45"/>
      <c r="O215" s="118">
        <v>0</v>
      </c>
      <c r="P215" s="118"/>
      <c r="Q215" s="45"/>
      <c r="R215" s="42">
        <v>-618411160</v>
      </c>
      <c r="S215" s="45"/>
      <c r="T215" s="42">
        <f t="shared" si="7"/>
        <v>-618411160</v>
      </c>
      <c r="U215" s="45"/>
      <c r="V215" s="55">
        <f>(T215/درآمد!$F$13)*100</f>
        <v>-4.6867853417158517E-2</v>
      </c>
    </row>
    <row r="216" spans="1:22" ht="18.75" x14ac:dyDescent="0.4">
      <c r="A216" s="51" t="s">
        <v>532</v>
      </c>
      <c r="C216" s="42">
        <v>0</v>
      </c>
      <c r="D216" s="45">
        <v>0</v>
      </c>
      <c r="E216" s="42">
        <v>0</v>
      </c>
      <c r="F216" s="45"/>
      <c r="G216" s="42">
        <v>0</v>
      </c>
      <c r="H216" s="45"/>
      <c r="I216" s="42">
        <f t="shared" si="6"/>
        <v>0</v>
      </c>
      <c r="J216" s="54">
        <v>0</v>
      </c>
      <c r="K216" s="55">
        <f>(I216/درآمد!$F$13)*100</f>
        <v>0</v>
      </c>
      <c r="L216" s="45"/>
      <c r="M216" s="42">
        <v>0</v>
      </c>
      <c r="N216" s="45"/>
      <c r="O216" s="118">
        <v>0</v>
      </c>
      <c r="P216" s="118"/>
      <c r="Q216" s="45"/>
      <c r="R216" s="42">
        <v>-4814840171</v>
      </c>
      <c r="S216" s="45"/>
      <c r="T216" s="42">
        <f t="shared" si="7"/>
        <v>-4814840171</v>
      </c>
      <c r="U216" s="45"/>
      <c r="V216" s="55">
        <f>(T216/درآمد!$F$13)*100</f>
        <v>-0.36490483671328705</v>
      </c>
    </row>
    <row r="217" spans="1:22" ht="18.75" x14ac:dyDescent="0.4">
      <c r="A217" s="51" t="s">
        <v>533</v>
      </c>
      <c r="C217" s="42">
        <v>0</v>
      </c>
      <c r="D217" s="45">
        <v>0</v>
      </c>
      <c r="E217" s="42">
        <v>0</v>
      </c>
      <c r="F217" s="45"/>
      <c r="G217" s="42">
        <v>0</v>
      </c>
      <c r="H217" s="45"/>
      <c r="I217" s="42">
        <f t="shared" si="6"/>
        <v>0</v>
      </c>
      <c r="J217" s="54">
        <v>0</v>
      </c>
      <c r="K217" s="55">
        <f>(I217/درآمد!$F$13)*100</f>
        <v>0</v>
      </c>
      <c r="L217" s="45"/>
      <c r="M217" s="42">
        <v>0</v>
      </c>
      <c r="N217" s="45"/>
      <c r="O217" s="118">
        <v>0</v>
      </c>
      <c r="P217" s="118"/>
      <c r="Q217" s="45"/>
      <c r="R217" s="42">
        <v>137308000</v>
      </c>
      <c r="S217" s="45"/>
      <c r="T217" s="42">
        <f t="shared" si="7"/>
        <v>137308000</v>
      </c>
      <c r="U217" s="45"/>
      <c r="V217" s="55">
        <f>(T217/درآمد!$F$13)*100</f>
        <v>1.0406233964152913E-2</v>
      </c>
    </row>
    <row r="218" spans="1:22" ht="18.75" x14ac:dyDescent="0.4">
      <c r="A218" s="51" t="s">
        <v>534</v>
      </c>
      <c r="C218" s="42">
        <v>0</v>
      </c>
      <c r="D218" s="45">
        <v>0</v>
      </c>
      <c r="E218" s="42">
        <v>0</v>
      </c>
      <c r="F218" s="45"/>
      <c r="G218" s="42">
        <v>0</v>
      </c>
      <c r="H218" s="45"/>
      <c r="I218" s="42">
        <f t="shared" si="6"/>
        <v>0</v>
      </c>
      <c r="J218" s="54">
        <v>0</v>
      </c>
      <c r="K218" s="55">
        <f>(I218/درآمد!$F$13)*100</f>
        <v>0</v>
      </c>
      <c r="L218" s="45"/>
      <c r="M218" s="42">
        <v>0</v>
      </c>
      <c r="N218" s="45"/>
      <c r="O218" s="118">
        <v>0</v>
      </c>
      <c r="P218" s="118"/>
      <c r="Q218" s="45"/>
      <c r="R218" s="42">
        <v>-1557318896</v>
      </c>
      <c r="S218" s="45"/>
      <c r="T218" s="42">
        <f t="shared" si="7"/>
        <v>-1557318896</v>
      </c>
      <c r="U218" s="45"/>
      <c r="V218" s="55">
        <f>(T218/درآمد!$F$13)*100</f>
        <v>-0.11802535022411162</v>
      </c>
    </row>
    <row r="219" spans="1:22" ht="18.75" x14ac:dyDescent="0.4">
      <c r="A219" s="51" t="s">
        <v>535</v>
      </c>
      <c r="C219" s="42">
        <v>0</v>
      </c>
      <c r="D219" s="45">
        <v>0</v>
      </c>
      <c r="E219" s="42">
        <v>0</v>
      </c>
      <c r="F219" s="45"/>
      <c r="G219" s="42">
        <v>0</v>
      </c>
      <c r="H219" s="45"/>
      <c r="I219" s="42">
        <f t="shared" si="6"/>
        <v>0</v>
      </c>
      <c r="J219" s="54">
        <v>0</v>
      </c>
      <c r="K219" s="55">
        <f>(I219/درآمد!$F$13)*100</f>
        <v>0</v>
      </c>
      <c r="L219" s="45"/>
      <c r="M219" s="42">
        <v>0</v>
      </c>
      <c r="N219" s="45"/>
      <c r="O219" s="118">
        <v>0</v>
      </c>
      <c r="P219" s="118"/>
      <c r="Q219" s="45"/>
      <c r="R219" s="42">
        <v>2011763246</v>
      </c>
      <c r="S219" s="45"/>
      <c r="T219" s="42">
        <f t="shared" si="7"/>
        <v>2011763246</v>
      </c>
      <c r="U219" s="45"/>
      <c r="V219" s="55">
        <f>(T219/درآمد!$F$13)*100</f>
        <v>0.15246656435429629</v>
      </c>
    </row>
    <row r="220" spans="1:22" ht="18.75" x14ac:dyDescent="0.4">
      <c r="A220" s="51" t="s">
        <v>536</v>
      </c>
      <c r="C220" s="42">
        <v>0</v>
      </c>
      <c r="D220" s="45">
        <v>0</v>
      </c>
      <c r="E220" s="42">
        <v>0</v>
      </c>
      <c r="F220" s="45"/>
      <c r="G220" s="42">
        <v>0</v>
      </c>
      <c r="H220" s="45"/>
      <c r="I220" s="42">
        <f t="shared" si="6"/>
        <v>0</v>
      </c>
      <c r="J220" s="54">
        <v>0</v>
      </c>
      <c r="K220" s="55">
        <f>(I220/درآمد!$F$13)*100</f>
        <v>0</v>
      </c>
      <c r="L220" s="45"/>
      <c r="M220" s="42">
        <v>0</v>
      </c>
      <c r="N220" s="45"/>
      <c r="O220" s="118">
        <v>0</v>
      </c>
      <c r="P220" s="118"/>
      <c r="Q220" s="45"/>
      <c r="R220" s="42">
        <v>55985580</v>
      </c>
      <c r="S220" s="45"/>
      <c r="T220" s="42">
        <f t="shared" si="7"/>
        <v>55985580</v>
      </c>
      <c r="U220" s="45"/>
      <c r="V220" s="55">
        <f>(T220/درآمد!$F$13)*100</f>
        <v>4.2430087401957644E-3</v>
      </c>
    </row>
    <row r="221" spans="1:22" ht="18.75" x14ac:dyDescent="0.4">
      <c r="A221" s="51" t="s">
        <v>537</v>
      </c>
      <c r="C221" s="42">
        <v>0</v>
      </c>
      <c r="D221" s="45">
        <v>0</v>
      </c>
      <c r="E221" s="42">
        <v>0</v>
      </c>
      <c r="F221" s="45"/>
      <c r="G221" s="42">
        <v>0</v>
      </c>
      <c r="H221" s="45"/>
      <c r="I221" s="42">
        <f t="shared" si="6"/>
        <v>0</v>
      </c>
      <c r="J221" s="54">
        <v>0</v>
      </c>
      <c r="K221" s="55">
        <f>(I221/درآمد!$F$13)*100</f>
        <v>0</v>
      </c>
      <c r="L221" s="45"/>
      <c r="M221" s="42">
        <v>0</v>
      </c>
      <c r="N221" s="45"/>
      <c r="O221" s="118">
        <v>0</v>
      </c>
      <c r="P221" s="118"/>
      <c r="Q221" s="45"/>
      <c r="R221" s="42">
        <v>499872</v>
      </c>
      <c r="S221" s="45"/>
      <c r="T221" s="42">
        <f t="shared" si="7"/>
        <v>499872</v>
      </c>
      <c r="U221" s="45"/>
      <c r="V221" s="55">
        <f>(T221/درآمد!$F$13)*100</f>
        <v>3.788406344953714E-5</v>
      </c>
    </row>
    <row r="222" spans="1:22" ht="18.75" x14ac:dyDescent="0.4">
      <c r="A222" s="51" t="s">
        <v>865</v>
      </c>
      <c r="C222" s="42">
        <v>0</v>
      </c>
      <c r="D222" s="45">
        <v>0</v>
      </c>
      <c r="E222" s="42">
        <v>0</v>
      </c>
      <c r="F222" s="45"/>
      <c r="G222" s="42">
        <v>0</v>
      </c>
      <c r="H222" s="45"/>
      <c r="I222" s="42">
        <f t="shared" si="6"/>
        <v>0</v>
      </c>
      <c r="J222" s="54">
        <v>0</v>
      </c>
      <c r="K222" s="55">
        <f>(I222/درآمد!$F$13)*100</f>
        <v>0</v>
      </c>
      <c r="L222" s="45"/>
      <c r="M222" s="42">
        <v>0</v>
      </c>
      <c r="N222" s="45"/>
      <c r="O222" s="118">
        <v>0</v>
      </c>
      <c r="P222" s="118"/>
      <c r="Q222" s="45"/>
      <c r="R222" s="42">
        <v>9464726407</v>
      </c>
      <c r="S222" s="45"/>
      <c r="T222" s="42">
        <f t="shared" si="7"/>
        <v>9464726407</v>
      </c>
      <c r="U222" s="45"/>
      <c r="V222" s="55">
        <f>(T222/درآمد!$F$13)*100</f>
        <v>0.7173082223755235</v>
      </c>
    </row>
    <row r="223" spans="1:22" ht="18.75" x14ac:dyDescent="0.4">
      <c r="A223" s="51" t="s">
        <v>538</v>
      </c>
      <c r="C223" s="42">
        <v>0</v>
      </c>
      <c r="D223" s="45">
        <v>0</v>
      </c>
      <c r="E223" s="42">
        <v>0</v>
      </c>
      <c r="F223" s="45"/>
      <c r="G223" s="42">
        <v>0</v>
      </c>
      <c r="H223" s="45"/>
      <c r="I223" s="42">
        <f t="shared" si="6"/>
        <v>0</v>
      </c>
      <c r="J223" s="54">
        <v>0</v>
      </c>
      <c r="K223" s="55">
        <f>(I223/درآمد!$F$13)*100</f>
        <v>0</v>
      </c>
      <c r="L223" s="45"/>
      <c r="M223" s="42">
        <v>0</v>
      </c>
      <c r="N223" s="45"/>
      <c r="O223" s="118">
        <v>0</v>
      </c>
      <c r="P223" s="118"/>
      <c r="Q223" s="45"/>
      <c r="R223" s="42">
        <v>-7490688734</v>
      </c>
      <c r="S223" s="45"/>
      <c r="T223" s="42">
        <f t="shared" si="7"/>
        <v>-7490688734</v>
      </c>
      <c r="U223" s="45"/>
      <c r="V223" s="55">
        <f>(T223/درآمد!$F$13)*100</f>
        <v>-0.56770078596038387</v>
      </c>
    </row>
    <row r="224" spans="1:22" ht="18.75" x14ac:dyDescent="0.4">
      <c r="A224" s="51" t="s">
        <v>539</v>
      </c>
      <c r="C224" s="42">
        <v>0</v>
      </c>
      <c r="D224" s="45">
        <v>0</v>
      </c>
      <c r="E224" s="42">
        <v>0</v>
      </c>
      <c r="F224" s="45"/>
      <c r="G224" s="42">
        <v>0</v>
      </c>
      <c r="H224" s="45"/>
      <c r="I224" s="42">
        <f t="shared" si="6"/>
        <v>0</v>
      </c>
      <c r="J224" s="54">
        <v>0</v>
      </c>
      <c r="K224" s="55">
        <f>(I224/درآمد!$F$13)*100</f>
        <v>0</v>
      </c>
      <c r="L224" s="45"/>
      <c r="M224" s="42">
        <v>0</v>
      </c>
      <c r="N224" s="45"/>
      <c r="O224" s="118">
        <v>0</v>
      </c>
      <c r="P224" s="118"/>
      <c r="Q224" s="45"/>
      <c r="R224" s="42">
        <v>16539301468</v>
      </c>
      <c r="S224" s="45"/>
      <c r="T224" s="42">
        <f t="shared" si="7"/>
        <v>16539301468</v>
      </c>
      <c r="U224" s="45"/>
      <c r="V224" s="55">
        <f>(T224/درآمد!$F$13)*100</f>
        <v>1.2534727814815287</v>
      </c>
    </row>
    <row r="225" spans="1:22" ht="18.75" x14ac:dyDescent="0.4">
      <c r="A225" s="51" t="s">
        <v>540</v>
      </c>
      <c r="C225" s="42">
        <v>0</v>
      </c>
      <c r="D225" s="45">
        <v>0</v>
      </c>
      <c r="E225" s="42">
        <v>0</v>
      </c>
      <c r="F225" s="45"/>
      <c r="G225" s="42">
        <v>0</v>
      </c>
      <c r="H225" s="45"/>
      <c r="I225" s="42">
        <f t="shared" si="6"/>
        <v>0</v>
      </c>
      <c r="J225" s="54">
        <v>0</v>
      </c>
      <c r="K225" s="55">
        <f>(I225/درآمد!$F$13)*100</f>
        <v>0</v>
      </c>
      <c r="L225" s="45"/>
      <c r="M225" s="42">
        <v>0</v>
      </c>
      <c r="N225" s="45"/>
      <c r="O225" s="118">
        <v>0</v>
      </c>
      <c r="P225" s="118"/>
      <c r="Q225" s="45"/>
      <c r="R225" s="42">
        <v>5355597613</v>
      </c>
      <c r="S225" s="45"/>
      <c r="T225" s="42">
        <f t="shared" si="7"/>
        <v>5355597613</v>
      </c>
      <c r="U225" s="45"/>
      <c r="V225" s="55">
        <f>(T225/درآمد!$F$13)*100</f>
        <v>0.40588750676389485</v>
      </c>
    </row>
    <row r="226" spans="1:22" ht="18.75" x14ac:dyDescent="0.4">
      <c r="A226" s="51" t="s">
        <v>866</v>
      </c>
      <c r="C226" s="42">
        <v>0</v>
      </c>
      <c r="D226" s="45">
        <v>0</v>
      </c>
      <c r="E226" s="42">
        <v>0</v>
      </c>
      <c r="F226" s="45"/>
      <c r="G226" s="42">
        <v>0</v>
      </c>
      <c r="H226" s="45"/>
      <c r="I226" s="42">
        <f t="shared" si="6"/>
        <v>0</v>
      </c>
      <c r="J226" s="54">
        <v>0</v>
      </c>
      <c r="K226" s="55">
        <f>(I226/درآمد!$F$13)*100</f>
        <v>0</v>
      </c>
      <c r="L226" s="45"/>
      <c r="M226" s="42">
        <v>0</v>
      </c>
      <c r="N226" s="45"/>
      <c r="O226" s="118">
        <v>0</v>
      </c>
      <c r="P226" s="118"/>
      <c r="Q226" s="45"/>
      <c r="R226" s="42">
        <v>-172827076</v>
      </c>
      <c r="S226" s="45"/>
      <c r="T226" s="42">
        <f t="shared" si="7"/>
        <v>-172827076</v>
      </c>
      <c r="U226" s="45"/>
      <c r="V226" s="55">
        <f>(T226/درآمد!$F$13)*100</f>
        <v>-1.3098136949022903E-2</v>
      </c>
    </row>
    <row r="227" spans="1:22" ht="18.75" x14ac:dyDescent="0.4">
      <c r="A227" s="51" t="s">
        <v>541</v>
      </c>
      <c r="C227" s="42">
        <v>0</v>
      </c>
      <c r="D227" s="45">
        <v>0</v>
      </c>
      <c r="E227" s="42">
        <v>0</v>
      </c>
      <c r="F227" s="45"/>
      <c r="G227" s="42">
        <v>0</v>
      </c>
      <c r="H227" s="45"/>
      <c r="I227" s="42">
        <f t="shared" si="6"/>
        <v>0</v>
      </c>
      <c r="J227" s="54">
        <v>0</v>
      </c>
      <c r="K227" s="55">
        <f>(I227/درآمد!$F$13)*100</f>
        <v>0</v>
      </c>
      <c r="L227" s="45"/>
      <c r="M227" s="42">
        <v>0</v>
      </c>
      <c r="N227" s="45"/>
      <c r="O227" s="118">
        <v>0</v>
      </c>
      <c r="P227" s="118"/>
      <c r="Q227" s="45"/>
      <c r="R227" s="42">
        <v>-9453370113</v>
      </c>
      <c r="S227" s="45"/>
      <c r="T227" s="42">
        <f t="shared" si="7"/>
        <v>-9453370113</v>
      </c>
      <c r="U227" s="45"/>
      <c r="V227" s="55">
        <f>(T227/درآمد!$F$13)*100</f>
        <v>-0.71644755692027173</v>
      </c>
    </row>
    <row r="228" spans="1:22" ht="18.75" x14ac:dyDescent="0.4">
      <c r="A228" s="51" t="s">
        <v>542</v>
      </c>
      <c r="C228" s="42">
        <v>0</v>
      </c>
      <c r="D228" s="45">
        <v>0</v>
      </c>
      <c r="E228" s="42">
        <v>0</v>
      </c>
      <c r="F228" s="45"/>
      <c r="G228" s="42">
        <v>0</v>
      </c>
      <c r="H228" s="45"/>
      <c r="I228" s="42">
        <f t="shared" si="6"/>
        <v>0</v>
      </c>
      <c r="J228" s="54">
        <v>0</v>
      </c>
      <c r="K228" s="55">
        <f>(I228/درآمد!$F$13)*100</f>
        <v>0</v>
      </c>
      <c r="L228" s="45"/>
      <c r="M228" s="42">
        <v>0</v>
      </c>
      <c r="N228" s="45"/>
      <c r="O228" s="118">
        <v>0</v>
      </c>
      <c r="P228" s="118"/>
      <c r="Q228" s="45"/>
      <c r="R228" s="42">
        <v>-4853260249</v>
      </c>
      <c r="S228" s="45"/>
      <c r="T228" s="42">
        <f t="shared" si="7"/>
        <v>-4853260249</v>
      </c>
      <c r="U228" s="45"/>
      <c r="V228" s="55">
        <f>(T228/درآمد!$F$13)*100</f>
        <v>-0.36781659946992912</v>
      </c>
    </row>
    <row r="229" spans="1:22" ht="18.75" x14ac:dyDescent="0.4">
      <c r="A229" s="51" t="s">
        <v>543</v>
      </c>
      <c r="C229" s="42">
        <v>0</v>
      </c>
      <c r="D229" s="45">
        <v>0</v>
      </c>
      <c r="E229" s="42">
        <v>0</v>
      </c>
      <c r="F229" s="45"/>
      <c r="G229" s="42">
        <v>0</v>
      </c>
      <c r="H229" s="45"/>
      <c r="I229" s="42">
        <f t="shared" si="6"/>
        <v>0</v>
      </c>
      <c r="J229" s="54">
        <v>0</v>
      </c>
      <c r="K229" s="55">
        <f>(I229/درآمد!$F$13)*100</f>
        <v>0</v>
      </c>
      <c r="L229" s="45"/>
      <c r="M229" s="42">
        <v>0</v>
      </c>
      <c r="N229" s="45"/>
      <c r="O229" s="118">
        <v>0</v>
      </c>
      <c r="P229" s="118"/>
      <c r="Q229" s="45"/>
      <c r="R229" s="42">
        <v>-10959068614</v>
      </c>
      <c r="S229" s="45"/>
      <c r="T229" s="42">
        <f t="shared" si="7"/>
        <v>-10959068614</v>
      </c>
      <c r="U229" s="45"/>
      <c r="V229" s="55">
        <f>(T229/درآمد!$F$13)*100</f>
        <v>-0.83056072498681066</v>
      </c>
    </row>
    <row r="230" spans="1:22" ht="18.75" x14ac:dyDescent="0.4">
      <c r="A230" s="51" t="s">
        <v>544</v>
      </c>
      <c r="C230" s="42">
        <v>0</v>
      </c>
      <c r="D230" s="45">
        <v>0</v>
      </c>
      <c r="E230" s="42">
        <v>0</v>
      </c>
      <c r="F230" s="45"/>
      <c r="G230" s="42">
        <v>0</v>
      </c>
      <c r="H230" s="45"/>
      <c r="I230" s="42">
        <f t="shared" si="6"/>
        <v>0</v>
      </c>
      <c r="J230" s="54">
        <v>0</v>
      </c>
      <c r="K230" s="55">
        <f>(I230/درآمد!$F$13)*100</f>
        <v>0</v>
      </c>
      <c r="L230" s="45"/>
      <c r="M230" s="42">
        <v>0</v>
      </c>
      <c r="N230" s="45"/>
      <c r="O230" s="118">
        <v>0</v>
      </c>
      <c r="P230" s="118"/>
      <c r="Q230" s="45"/>
      <c r="R230" s="42">
        <v>1329754370</v>
      </c>
      <c r="S230" s="45"/>
      <c r="T230" s="42">
        <f t="shared" si="7"/>
        <v>1329754370</v>
      </c>
      <c r="U230" s="45"/>
      <c r="V230" s="55">
        <f>(T230/درآمد!$F$13)*100</f>
        <v>0.1007787972228476</v>
      </c>
    </row>
    <row r="231" spans="1:22" ht="18.75" x14ac:dyDescent="0.4">
      <c r="A231" s="51" t="s">
        <v>545</v>
      </c>
      <c r="C231" s="42">
        <v>0</v>
      </c>
      <c r="D231" s="45">
        <v>0</v>
      </c>
      <c r="E231" s="42">
        <v>0</v>
      </c>
      <c r="F231" s="45"/>
      <c r="G231" s="42">
        <v>0</v>
      </c>
      <c r="H231" s="45"/>
      <c r="I231" s="42">
        <f t="shared" si="6"/>
        <v>0</v>
      </c>
      <c r="J231" s="54">
        <v>0</v>
      </c>
      <c r="K231" s="55">
        <f>(I231/درآمد!$F$13)*100</f>
        <v>0</v>
      </c>
      <c r="L231" s="45"/>
      <c r="M231" s="42">
        <v>0</v>
      </c>
      <c r="N231" s="45"/>
      <c r="O231" s="118">
        <v>0</v>
      </c>
      <c r="P231" s="118"/>
      <c r="Q231" s="45"/>
      <c r="R231" s="42">
        <v>-4458759314</v>
      </c>
      <c r="S231" s="45"/>
      <c r="T231" s="42">
        <f t="shared" si="7"/>
        <v>-4458759314</v>
      </c>
      <c r="U231" s="45"/>
      <c r="V231" s="55">
        <f>(T231/درآمد!$F$13)*100</f>
        <v>-0.33791834861282621</v>
      </c>
    </row>
    <row r="232" spans="1:22" ht="18.75" x14ac:dyDescent="0.4">
      <c r="A232" s="51" t="s">
        <v>546</v>
      </c>
      <c r="C232" s="42">
        <v>0</v>
      </c>
      <c r="D232" s="45">
        <v>0</v>
      </c>
      <c r="E232" s="42">
        <v>0</v>
      </c>
      <c r="F232" s="45"/>
      <c r="G232" s="42">
        <v>0</v>
      </c>
      <c r="H232" s="45"/>
      <c r="I232" s="42">
        <f t="shared" si="6"/>
        <v>0</v>
      </c>
      <c r="J232" s="54">
        <v>0</v>
      </c>
      <c r="K232" s="55">
        <f>(I232/درآمد!$F$13)*100</f>
        <v>0</v>
      </c>
      <c r="L232" s="45"/>
      <c r="M232" s="42">
        <v>0</v>
      </c>
      <c r="N232" s="45"/>
      <c r="O232" s="118">
        <v>0</v>
      </c>
      <c r="P232" s="118"/>
      <c r="Q232" s="45"/>
      <c r="R232" s="42">
        <v>49016471</v>
      </c>
      <c r="S232" s="45"/>
      <c r="T232" s="42">
        <f t="shared" si="7"/>
        <v>49016471</v>
      </c>
      <c r="U232" s="45"/>
      <c r="V232" s="55">
        <f>(T232/درآمد!$F$13)*100</f>
        <v>3.7148371931942517E-3</v>
      </c>
    </row>
    <row r="233" spans="1:22" ht="18.75" x14ac:dyDescent="0.4">
      <c r="A233" s="51" t="s">
        <v>547</v>
      </c>
      <c r="C233" s="42">
        <v>0</v>
      </c>
      <c r="D233" s="45">
        <v>0</v>
      </c>
      <c r="E233" s="42">
        <v>0</v>
      </c>
      <c r="F233" s="45"/>
      <c r="G233" s="42">
        <v>0</v>
      </c>
      <c r="H233" s="45"/>
      <c r="I233" s="42">
        <f t="shared" si="6"/>
        <v>0</v>
      </c>
      <c r="J233" s="54">
        <v>0</v>
      </c>
      <c r="K233" s="55">
        <f>(I233/درآمد!$F$13)*100</f>
        <v>0</v>
      </c>
      <c r="L233" s="45"/>
      <c r="M233" s="42">
        <v>0</v>
      </c>
      <c r="N233" s="45"/>
      <c r="O233" s="118">
        <v>0</v>
      </c>
      <c r="P233" s="118"/>
      <c r="Q233" s="45"/>
      <c r="R233" s="42">
        <v>602258</v>
      </c>
      <c r="S233" s="45"/>
      <c r="T233" s="42">
        <f t="shared" si="7"/>
        <v>602258</v>
      </c>
      <c r="U233" s="45"/>
      <c r="V233" s="55">
        <f>(T233/درآمد!$F$13)*100</f>
        <v>4.5643645343190531E-5</v>
      </c>
    </row>
    <row r="234" spans="1:22" ht="18.75" x14ac:dyDescent="0.4">
      <c r="A234" s="51" t="s">
        <v>868</v>
      </c>
      <c r="C234" s="42">
        <v>0</v>
      </c>
      <c r="D234" s="45">
        <v>0</v>
      </c>
      <c r="E234" s="42">
        <v>0</v>
      </c>
      <c r="F234" s="45"/>
      <c r="G234" s="42">
        <v>0</v>
      </c>
      <c r="H234" s="45"/>
      <c r="I234" s="42">
        <f t="shared" si="6"/>
        <v>0</v>
      </c>
      <c r="J234" s="54">
        <v>0</v>
      </c>
      <c r="K234" s="55">
        <f>(I234/درآمد!$F$13)*100</f>
        <v>0</v>
      </c>
      <c r="L234" s="45"/>
      <c r="M234" s="42">
        <v>0</v>
      </c>
      <c r="N234" s="45"/>
      <c r="O234" s="118">
        <v>0</v>
      </c>
      <c r="P234" s="118"/>
      <c r="Q234" s="45"/>
      <c r="R234" s="42">
        <v>-262165315</v>
      </c>
      <c r="S234" s="45"/>
      <c r="T234" s="42">
        <f t="shared" si="7"/>
        <v>-262165315</v>
      </c>
      <c r="U234" s="45"/>
      <c r="V234" s="55">
        <f>(T234/درآمد!$F$13)*100</f>
        <v>-1.986886128394447E-2</v>
      </c>
    </row>
    <row r="235" spans="1:22" ht="18.75" x14ac:dyDescent="0.4">
      <c r="A235" s="51" t="s">
        <v>869</v>
      </c>
      <c r="C235" s="42">
        <v>0</v>
      </c>
      <c r="D235" s="45">
        <v>0</v>
      </c>
      <c r="E235" s="42">
        <v>0</v>
      </c>
      <c r="F235" s="45"/>
      <c r="G235" s="42">
        <v>0</v>
      </c>
      <c r="H235" s="45"/>
      <c r="I235" s="42">
        <f t="shared" si="6"/>
        <v>0</v>
      </c>
      <c r="J235" s="54">
        <v>0</v>
      </c>
      <c r="K235" s="55">
        <f>(I235/درآمد!$F$13)*100</f>
        <v>0</v>
      </c>
      <c r="L235" s="45"/>
      <c r="M235" s="42">
        <v>0</v>
      </c>
      <c r="N235" s="45"/>
      <c r="O235" s="118">
        <v>0</v>
      </c>
      <c r="P235" s="118"/>
      <c r="Q235" s="45"/>
      <c r="R235" s="42">
        <v>920116954</v>
      </c>
      <c r="S235" s="45"/>
      <c r="T235" s="42">
        <f t="shared" si="7"/>
        <v>920116954</v>
      </c>
      <c r="U235" s="45"/>
      <c r="V235" s="55">
        <f>(T235/درآمد!$F$13)*100</f>
        <v>6.9733389880471092E-2</v>
      </c>
    </row>
    <row r="236" spans="1:22" ht="18.75" x14ac:dyDescent="0.4">
      <c r="A236" s="51" t="s">
        <v>870</v>
      </c>
      <c r="C236" s="42">
        <v>0</v>
      </c>
      <c r="D236" s="45">
        <v>0</v>
      </c>
      <c r="E236" s="42">
        <v>0</v>
      </c>
      <c r="F236" s="45"/>
      <c r="G236" s="42">
        <v>0</v>
      </c>
      <c r="H236" s="45"/>
      <c r="I236" s="42">
        <f t="shared" si="6"/>
        <v>0</v>
      </c>
      <c r="J236" s="54">
        <v>0</v>
      </c>
      <c r="K236" s="55">
        <f>(I236/درآمد!$F$13)*100</f>
        <v>0</v>
      </c>
      <c r="L236" s="45"/>
      <c r="M236" s="42">
        <v>0</v>
      </c>
      <c r="N236" s="45"/>
      <c r="O236" s="118">
        <v>0</v>
      </c>
      <c r="P236" s="118"/>
      <c r="Q236" s="45"/>
      <c r="R236" s="42">
        <v>149614</v>
      </c>
      <c r="S236" s="45"/>
      <c r="T236" s="42">
        <f t="shared" si="7"/>
        <v>149614</v>
      </c>
      <c r="U236" s="45"/>
      <c r="V236" s="55">
        <f>(T236/درآمد!$F$13)*100</f>
        <v>1.1338875289952326E-5</v>
      </c>
    </row>
    <row r="237" spans="1:22" ht="18.75" x14ac:dyDescent="0.4">
      <c r="A237" s="51" t="s">
        <v>548</v>
      </c>
      <c r="C237" s="42">
        <v>0</v>
      </c>
      <c r="D237" s="45">
        <v>0</v>
      </c>
      <c r="E237" s="42">
        <v>0</v>
      </c>
      <c r="F237" s="45"/>
      <c r="G237" s="42">
        <v>0</v>
      </c>
      <c r="H237" s="45"/>
      <c r="I237" s="42">
        <f t="shared" si="6"/>
        <v>0</v>
      </c>
      <c r="J237" s="54">
        <v>0</v>
      </c>
      <c r="K237" s="55">
        <f>(I237/درآمد!$F$13)*100</f>
        <v>0</v>
      </c>
      <c r="L237" s="45"/>
      <c r="M237" s="42">
        <v>0</v>
      </c>
      <c r="N237" s="45"/>
      <c r="O237" s="118">
        <v>0</v>
      </c>
      <c r="P237" s="118"/>
      <c r="Q237" s="45"/>
      <c r="R237" s="42">
        <v>167799949</v>
      </c>
      <c r="S237" s="45"/>
      <c r="T237" s="42">
        <f t="shared" si="7"/>
        <v>167799949</v>
      </c>
      <c r="U237" s="45"/>
      <c r="V237" s="55">
        <f>(T237/درآمد!$F$13)*100</f>
        <v>1.2717143418205252E-2</v>
      </c>
    </row>
    <row r="238" spans="1:22" ht="18.75" x14ac:dyDescent="0.4">
      <c r="A238" s="51" t="s">
        <v>549</v>
      </c>
      <c r="C238" s="42">
        <v>0</v>
      </c>
      <c r="D238" s="45">
        <v>0</v>
      </c>
      <c r="E238" s="42">
        <v>0</v>
      </c>
      <c r="F238" s="45"/>
      <c r="G238" s="42">
        <v>0</v>
      </c>
      <c r="H238" s="45"/>
      <c r="I238" s="42">
        <f t="shared" si="6"/>
        <v>0</v>
      </c>
      <c r="J238" s="54">
        <v>0</v>
      </c>
      <c r="K238" s="55">
        <f>(I238/درآمد!$F$13)*100</f>
        <v>0</v>
      </c>
      <c r="L238" s="45"/>
      <c r="M238" s="42">
        <v>0</v>
      </c>
      <c r="N238" s="45"/>
      <c r="O238" s="118">
        <v>0</v>
      </c>
      <c r="P238" s="118"/>
      <c r="Q238" s="45"/>
      <c r="R238" s="42">
        <v>-4997862384</v>
      </c>
      <c r="S238" s="45"/>
      <c r="T238" s="42">
        <f t="shared" si="7"/>
        <v>-4997862384</v>
      </c>
      <c r="U238" s="45"/>
      <c r="V238" s="55">
        <f>(T238/درآمد!$F$13)*100</f>
        <v>-0.37877563789832386</v>
      </c>
    </row>
    <row r="239" spans="1:22" ht="18.75" x14ac:dyDescent="0.4">
      <c r="A239" s="51" t="s">
        <v>871</v>
      </c>
      <c r="C239" s="42">
        <v>0</v>
      </c>
      <c r="D239" s="45">
        <v>0</v>
      </c>
      <c r="E239" s="42">
        <v>0</v>
      </c>
      <c r="F239" s="45"/>
      <c r="G239" s="42">
        <v>0</v>
      </c>
      <c r="H239" s="45"/>
      <c r="I239" s="42">
        <f t="shared" si="6"/>
        <v>0</v>
      </c>
      <c r="J239" s="54">
        <v>0</v>
      </c>
      <c r="K239" s="55">
        <f>(I239/درآمد!$F$13)*100</f>
        <v>0</v>
      </c>
      <c r="L239" s="45"/>
      <c r="M239" s="42">
        <v>0</v>
      </c>
      <c r="N239" s="45"/>
      <c r="O239" s="118">
        <v>0</v>
      </c>
      <c r="P239" s="118"/>
      <c r="Q239" s="45"/>
      <c r="R239" s="42">
        <v>1961552705</v>
      </c>
      <c r="S239" s="45"/>
      <c r="T239" s="42">
        <f t="shared" si="7"/>
        <v>1961552705</v>
      </c>
      <c r="U239" s="45"/>
      <c r="V239" s="55">
        <f>(T239/درآمد!$F$13)*100</f>
        <v>0.14866123154693842</v>
      </c>
    </row>
    <row r="240" spans="1:22" ht="18.75" x14ac:dyDescent="0.4">
      <c r="A240" s="51" t="s">
        <v>550</v>
      </c>
      <c r="C240" s="42">
        <v>0</v>
      </c>
      <c r="D240" s="45">
        <v>0</v>
      </c>
      <c r="E240" s="42">
        <v>0</v>
      </c>
      <c r="F240" s="45"/>
      <c r="G240" s="42">
        <v>0</v>
      </c>
      <c r="H240" s="45"/>
      <c r="I240" s="42">
        <f t="shared" si="6"/>
        <v>0</v>
      </c>
      <c r="J240" s="54">
        <v>0</v>
      </c>
      <c r="K240" s="55">
        <f>(I240/درآمد!$F$13)*100</f>
        <v>0</v>
      </c>
      <c r="L240" s="45"/>
      <c r="M240" s="42">
        <v>0</v>
      </c>
      <c r="N240" s="45"/>
      <c r="O240" s="118">
        <v>0</v>
      </c>
      <c r="P240" s="118"/>
      <c r="Q240" s="45"/>
      <c r="R240" s="42">
        <v>-1012923697</v>
      </c>
      <c r="S240" s="45"/>
      <c r="T240" s="42">
        <f t="shared" si="7"/>
        <v>-1012923697</v>
      </c>
      <c r="U240" s="45"/>
      <c r="V240" s="55">
        <f>(T240/درآمد!$F$13)*100</f>
        <v>-7.676698356116711E-2</v>
      </c>
    </row>
    <row r="241" spans="1:22" ht="18.75" x14ac:dyDescent="0.4">
      <c r="A241" s="51" t="s">
        <v>872</v>
      </c>
      <c r="C241" s="42">
        <v>0</v>
      </c>
      <c r="D241" s="45">
        <v>0</v>
      </c>
      <c r="E241" s="42">
        <v>0</v>
      </c>
      <c r="F241" s="45"/>
      <c r="G241" s="42">
        <v>0</v>
      </c>
      <c r="H241" s="45"/>
      <c r="I241" s="42">
        <f t="shared" si="6"/>
        <v>0</v>
      </c>
      <c r="J241" s="54">
        <v>0</v>
      </c>
      <c r="K241" s="55">
        <f>(I241/درآمد!$F$13)*100</f>
        <v>0</v>
      </c>
      <c r="L241" s="45"/>
      <c r="M241" s="42">
        <v>0</v>
      </c>
      <c r="N241" s="45"/>
      <c r="O241" s="118">
        <v>0</v>
      </c>
      <c r="P241" s="118"/>
      <c r="Q241" s="45"/>
      <c r="R241" s="42">
        <v>6140473973</v>
      </c>
      <c r="S241" s="45"/>
      <c r="T241" s="42">
        <f t="shared" si="7"/>
        <v>6140473973</v>
      </c>
      <c r="U241" s="45"/>
      <c r="V241" s="55">
        <f>(T241/درآمد!$F$13)*100</f>
        <v>0.46537134627137228</v>
      </c>
    </row>
    <row r="242" spans="1:22" ht="18.75" x14ac:dyDescent="0.4">
      <c r="A242" s="51" t="s">
        <v>873</v>
      </c>
      <c r="C242" s="42">
        <v>0</v>
      </c>
      <c r="D242" s="45">
        <v>0</v>
      </c>
      <c r="E242" s="42">
        <v>0</v>
      </c>
      <c r="F242" s="45"/>
      <c r="G242" s="42">
        <v>0</v>
      </c>
      <c r="H242" s="45"/>
      <c r="I242" s="42">
        <f t="shared" si="6"/>
        <v>0</v>
      </c>
      <c r="J242" s="54">
        <v>0</v>
      </c>
      <c r="K242" s="55">
        <f>(I242/درآمد!$F$13)*100</f>
        <v>0</v>
      </c>
      <c r="L242" s="45"/>
      <c r="M242" s="42">
        <v>0</v>
      </c>
      <c r="N242" s="45"/>
      <c r="O242" s="118">
        <v>0</v>
      </c>
      <c r="P242" s="118"/>
      <c r="Q242" s="45"/>
      <c r="R242" s="42">
        <v>11881528</v>
      </c>
      <c r="S242" s="45"/>
      <c r="T242" s="42">
        <f t="shared" si="7"/>
        <v>11881528</v>
      </c>
      <c r="U242" s="45"/>
      <c r="V242" s="55">
        <f>(T242/درآمد!$F$13)*100</f>
        <v>9.0047164199925597E-4</v>
      </c>
    </row>
    <row r="243" spans="1:22" ht="18.75" x14ac:dyDescent="0.4">
      <c r="A243" s="51" t="s">
        <v>874</v>
      </c>
      <c r="C243" s="42">
        <v>0</v>
      </c>
      <c r="D243" s="45">
        <v>0</v>
      </c>
      <c r="E243" s="42">
        <v>0</v>
      </c>
      <c r="F243" s="45"/>
      <c r="G243" s="42">
        <v>0</v>
      </c>
      <c r="H243" s="45"/>
      <c r="I243" s="42">
        <f t="shared" si="6"/>
        <v>0</v>
      </c>
      <c r="J243" s="54">
        <v>0</v>
      </c>
      <c r="K243" s="55">
        <f>(I243/درآمد!$F$13)*100</f>
        <v>0</v>
      </c>
      <c r="L243" s="45"/>
      <c r="M243" s="42">
        <v>0</v>
      </c>
      <c r="N243" s="45"/>
      <c r="O243" s="118">
        <v>0</v>
      </c>
      <c r="P243" s="118"/>
      <c r="Q243" s="45"/>
      <c r="R243" s="42">
        <v>239838348</v>
      </c>
      <c r="S243" s="45"/>
      <c r="T243" s="42">
        <f t="shared" si="7"/>
        <v>239838348</v>
      </c>
      <c r="U243" s="45"/>
      <c r="V243" s="55">
        <f>(T243/درآمد!$F$13)*100</f>
        <v>1.8176755635971143E-2</v>
      </c>
    </row>
    <row r="244" spans="1:22" ht="18.75" x14ac:dyDescent="0.4">
      <c r="A244" s="51" t="s">
        <v>551</v>
      </c>
      <c r="C244" s="42">
        <v>0</v>
      </c>
      <c r="D244" s="45">
        <v>0</v>
      </c>
      <c r="E244" s="42">
        <v>0</v>
      </c>
      <c r="F244" s="45"/>
      <c r="G244" s="42">
        <v>0</v>
      </c>
      <c r="H244" s="45"/>
      <c r="I244" s="42">
        <f t="shared" si="6"/>
        <v>0</v>
      </c>
      <c r="J244" s="54">
        <v>0</v>
      </c>
      <c r="K244" s="55">
        <f>(I244/درآمد!$F$13)*100</f>
        <v>0</v>
      </c>
      <c r="L244" s="45"/>
      <c r="M244" s="42">
        <v>0</v>
      </c>
      <c r="N244" s="45"/>
      <c r="O244" s="118">
        <v>0</v>
      </c>
      <c r="P244" s="118"/>
      <c r="Q244" s="45"/>
      <c r="R244" s="42">
        <v>-4270570172</v>
      </c>
      <c r="S244" s="45"/>
      <c r="T244" s="42">
        <f t="shared" si="7"/>
        <v>-4270570172</v>
      </c>
      <c r="U244" s="45"/>
      <c r="V244" s="55">
        <f>(T244/درآمد!$F$13)*100</f>
        <v>-0.32365595864891156</v>
      </c>
    </row>
    <row r="245" spans="1:22" ht="18.75" x14ac:dyDescent="0.4">
      <c r="A245" s="51" t="s">
        <v>552</v>
      </c>
      <c r="C245" s="42">
        <v>0</v>
      </c>
      <c r="D245" s="45">
        <v>0</v>
      </c>
      <c r="E245" s="42">
        <v>0</v>
      </c>
      <c r="F245" s="45"/>
      <c r="G245" s="42">
        <v>0</v>
      </c>
      <c r="H245" s="45"/>
      <c r="I245" s="42">
        <f t="shared" si="6"/>
        <v>0</v>
      </c>
      <c r="J245" s="54">
        <v>0</v>
      </c>
      <c r="K245" s="55">
        <f>(I245/درآمد!$F$13)*100</f>
        <v>0</v>
      </c>
      <c r="L245" s="45"/>
      <c r="M245" s="42">
        <v>0</v>
      </c>
      <c r="N245" s="45"/>
      <c r="O245" s="118">
        <v>0</v>
      </c>
      <c r="P245" s="118"/>
      <c r="Q245" s="45"/>
      <c r="R245" s="42">
        <v>-157032977</v>
      </c>
      <c r="S245" s="45"/>
      <c r="T245" s="42">
        <f t="shared" si="7"/>
        <v>-157032977</v>
      </c>
      <c r="U245" s="45"/>
      <c r="V245" s="55">
        <f>(T245/درآمد!$F$13)*100</f>
        <v>-1.1901141220827943E-2</v>
      </c>
    </row>
    <row r="246" spans="1:22" ht="18.75" x14ac:dyDescent="0.4">
      <c r="A246" s="51" t="s">
        <v>553</v>
      </c>
      <c r="C246" s="42">
        <v>0</v>
      </c>
      <c r="D246" s="45">
        <v>0</v>
      </c>
      <c r="E246" s="42">
        <v>0</v>
      </c>
      <c r="F246" s="45"/>
      <c r="G246" s="42">
        <v>0</v>
      </c>
      <c r="H246" s="45"/>
      <c r="I246" s="42">
        <f t="shared" si="6"/>
        <v>0</v>
      </c>
      <c r="J246" s="54">
        <v>0</v>
      </c>
      <c r="K246" s="55">
        <f>(I246/درآمد!$F$13)*100</f>
        <v>0</v>
      </c>
      <c r="L246" s="45"/>
      <c r="M246" s="42">
        <v>0</v>
      </c>
      <c r="N246" s="45"/>
      <c r="O246" s="118">
        <v>0</v>
      </c>
      <c r="P246" s="118"/>
      <c r="Q246" s="45"/>
      <c r="R246" s="42">
        <v>-7841980</v>
      </c>
      <c r="S246" s="45"/>
      <c r="T246" s="42">
        <f t="shared" si="7"/>
        <v>-7841980</v>
      </c>
      <c r="U246" s="45"/>
      <c r="V246" s="55">
        <f>(T246/درآمد!$F$13)*100</f>
        <v>-5.943242827963983E-4</v>
      </c>
    </row>
    <row r="247" spans="1:22" ht="18.75" x14ac:dyDescent="0.4">
      <c r="A247" s="51" t="s">
        <v>554</v>
      </c>
      <c r="C247" s="42">
        <v>0</v>
      </c>
      <c r="D247" s="45">
        <v>0</v>
      </c>
      <c r="E247" s="42">
        <v>0</v>
      </c>
      <c r="F247" s="45"/>
      <c r="G247" s="42">
        <v>0</v>
      </c>
      <c r="H247" s="45"/>
      <c r="I247" s="42">
        <f t="shared" si="6"/>
        <v>0</v>
      </c>
      <c r="J247" s="54">
        <v>0</v>
      </c>
      <c r="K247" s="55">
        <f>(I247/درآمد!$F$13)*100</f>
        <v>0</v>
      </c>
      <c r="L247" s="45"/>
      <c r="M247" s="42">
        <v>0</v>
      </c>
      <c r="N247" s="45"/>
      <c r="O247" s="118">
        <v>0</v>
      </c>
      <c r="P247" s="118"/>
      <c r="Q247" s="45"/>
      <c r="R247" s="42">
        <v>-1824855334</v>
      </c>
      <c r="S247" s="45"/>
      <c r="T247" s="42">
        <f t="shared" si="7"/>
        <v>-1824855334</v>
      </c>
      <c r="U247" s="45"/>
      <c r="V247" s="55">
        <f>(T247/درآمد!$F$13)*100</f>
        <v>-0.13830127564552983</v>
      </c>
    </row>
    <row r="248" spans="1:22" ht="18.75" x14ac:dyDescent="0.4">
      <c r="A248" s="51" t="s">
        <v>555</v>
      </c>
      <c r="C248" s="42">
        <v>0</v>
      </c>
      <c r="D248" s="45">
        <v>0</v>
      </c>
      <c r="E248" s="42">
        <v>0</v>
      </c>
      <c r="F248" s="45"/>
      <c r="G248" s="42">
        <v>0</v>
      </c>
      <c r="H248" s="45"/>
      <c r="I248" s="42">
        <f t="shared" si="6"/>
        <v>0</v>
      </c>
      <c r="J248" s="54">
        <v>0</v>
      </c>
      <c r="K248" s="55">
        <f>(I248/درآمد!$F$13)*100</f>
        <v>0</v>
      </c>
      <c r="L248" s="45"/>
      <c r="M248" s="42">
        <v>0</v>
      </c>
      <c r="N248" s="45"/>
      <c r="O248" s="118">
        <v>0</v>
      </c>
      <c r="P248" s="118"/>
      <c r="Q248" s="45"/>
      <c r="R248" s="42">
        <v>842780072</v>
      </c>
      <c r="S248" s="45"/>
      <c r="T248" s="42">
        <f t="shared" si="7"/>
        <v>842780072</v>
      </c>
      <c r="U248" s="45"/>
      <c r="V248" s="55">
        <f>(T248/درآمد!$F$13)*100</f>
        <v>6.3872218731302166E-2</v>
      </c>
    </row>
    <row r="249" spans="1:22" ht="18.75" x14ac:dyDescent="0.4">
      <c r="A249" s="51" t="s">
        <v>556</v>
      </c>
      <c r="C249" s="42">
        <v>0</v>
      </c>
      <c r="D249" s="45">
        <v>0</v>
      </c>
      <c r="E249" s="42">
        <v>0</v>
      </c>
      <c r="F249" s="45"/>
      <c r="G249" s="42">
        <v>0</v>
      </c>
      <c r="H249" s="45"/>
      <c r="I249" s="42">
        <f t="shared" si="6"/>
        <v>0</v>
      </c>
      <c r="J249" s="54">
        <v>0</v>
      </c>
      <c r="K249" s="55">
        <f>(I249/درآمد!$F$13)*100</f>
        <v>0</v>
      </c>
      <c r="L249" s="45"/>
      <c r="M249" s="42">
        <v>0</v>
      </c>
      <c r="N249" s="45"/>
      <c r="O249" s="118">
        <v>0</v>
      </c>
      <c r="P249" s="118"/>
      <c r="Q249" s="45"/>
      <c r="R249" s="42">
        <v>2108510724</v>
      </c>
      <c r="S249" s="45"/>
      <c r="T249" s="42">
        <f t="shared" si="7"/>
        <v>2108510724</v>
      </c>
      <c r="U249" s="45"/>
      <c r="V249" s="55">
        <f>(T249/درآمد!$F$13)*100</f>
        <v>0.15979881660114087</v>
      </c>
    </row>
    <row r="250" spans="1:22" ht="18.75" x14ac:dyDescent="0.4">
      <c r="A250" s="51" t="s">
        <v>557</v>
      </c>
      <c r="C250" s="42">
        <v>0</v>
      </c>
      <c r="D250" s="45">
        <v>0</v>
      </c>
      <c r="E250" s="42">
        <v>0</v>
      </c>
      <c r="F250" s="45"/>
      <c r="G250" s="42">
        <v>0</v>
      </c>
      <c r="H250" s="45"/>
      <c r="I250" s="42">
        <f t="shared" si="6"/>
        <v>0</v>
      </c>
      <c r="J250" s="54">
        <v>0</v>
      </c>
      <c r="K250" s="55">
        <f>(I250/درآمد!$F$13)*100</f>
        <v>0</v>
      </c>
      <c r="L250" s="45"/>
      <c r="M250" s="42">
        <v>0</v>
      </c>
      <c r="N250" s="45"/>
      <c r="O250" s="118">
        <v>0</v>
      </c>
      <c r="P250" s="118"/>
      <c r="Q250" s="45"/>
      <c r="R250" s="42">
        <v>3283994</v>
      </c>
      <c r="S250" s="45"/>
      <c r="T250" s="42">
        <f t="shared" si="7"/>
        <v>3283994</v>
      </c>
      <c r="U250" s="45"/>
      <c r="V250" s="55">
        <f>(T250/درآمد!$F$13)*100</f>
        <v>2.4888578888975432E-4</v>
      </c>
    </row>
    <row r="251" spans="1:22" ht="18.75" x14ac:dyDescent="0.4">
      <c r="A251" s="51" t="s">
        <v>559</v>
      </c>
      <c r="C251" s="42">
        <v>0</v>
      </c>
      <c r="D251" s="45">
        <v>0</v>
      </c>
      <c r="E251" s="42">
        <v>0</v>
      </c>
      <c r="F251" s="45"/>
      <c r="G251" s="42">
        <v>0</v>
      </c>
      <c r="H251" s="45"/>
      <c r="I251" s="42">
        <f t="shared" si="6"/>
        <v>0</v>
      </c>
      <c r="J251" s="54">
        <v>0</v>
      </c>
      <c r="K251" s="55">
        <f>(I251/درآمد!$F$13)*100</f>
        <v>0</v>
      </c>
      <c r="L251" s="45"/>
      <c r="M251" s="42">
        <v>0</v>
      </c>
      <c r="N251" s="45"/>
      <c r="O251" s="118">
        <v>0</v>
      </c>
      <c r="P251" s="118"/>
      <c r="Q251" s="45"/>
      <c r="R251" s="42">
        <v>336682098</v>
      </c>
      <c r="S251" s="45"/>
      <c r="T251" s="42">
        <f t="shared" si="7"/>
        <v>336682098</v>
      </c>
      <c r="U251" s="45"/>
      <c r="V251" s="55">
        <f>(T251/درآمد!$F$13)*100</f>
        <v>2.5516304099760096E-2</v>
      </c>
    </row>
    <row r="252" spans="1:22" ht="18.75" x14ac:dyDescent="0.4">
      <c r="A252" s="51" t="s">
        <v>560</v>
      </c>
      <c r="C252" s="42">
        <v>0</v>
      </c>
      <c r="D252" s="45">
        <v>0</v>
      </c>
      <c r="E252" s="42">
        <v>0</v>
      </c>
      <c r="F252" s="45"/>
      <c r="G252" s="42">
        <v>0</v>
      </c>
      <c r="H252" s="45"/>
      <c r="I252" s="42">
        <f t="shared" si="6"/>
        <v>0</v>
      </c>
      <c r="J252" s="54">
        <v>0</v>
      </c>
      <c r="K252" s="55">
        <f>(I252/درآمد!$F$13)*100</f>
        <v>0</v>
      </c>
      <c r="L252" s="45"/>
      <c r="M252" s="42">
        <v>0</v>
      </c>
      <c r="N252" s="45"/>
      <c r="O252" s="118">
        <v>0</v>
      </c>
      <c r="P252" s="118"/>
      <c r="Q252" s="45"/>
      <c r="R252" s="42">
        <v>566998236</v>
      </c>
      <c r="S252" s="45"/>
      <c r="T252" s="42">
        <f t="shared" si="7"/>
        <v>566998236</v>
      </c>
      <c r="U252" s="45"/>
      <c r="V252" s="55">
        <f>(T252/درآمد!$F$13)*100</f>
        <v>4.2971394973912586E-2</v>
      </c>
    </row>
    <row r="253" spans="1:22" ht="18.75" x14ac:dyDescent="0.4">
      <c r="A253" s="51" t="s">
        <v>561</v>
      </c>
      <c r="C253" s="42">
        <v>0</v>
      </c>
      <c r="D253" s="45">
        <v>0</v>
      </c>
      <c r="E253" s="42">
        <v>0</v>
      </c>
      <c r="F253" s="45"/>
      <c r="G253" s="42">
        <v>0</v>
      </c>
      <c r="H253" s="45"/>
      <c r="I253" s="42">
        <f t="shared" si="6"/>
        <v>0</v>
      </c>
      <c r="J253" s="54">
        <v>0</v>
      </c>
      <c r="K253" s="55">
        <f>(I253/درآمد!$F$13)*100</f>
        <v>0</v>
      </c>
      <c r="L253" s="45"/>
      <c r="M253" s="42">
        <v>0</v>
      </c>
      <c r="N253" s="45"/>
      <c r="O253" s="118">
        <v>0</v>
      </c>
      <c r="P253" s="118"/>
      <c r="Q253" s="45"/>
      <c r="R253" s="42">
        <v>-405388239</v>
      </c>
      <c r="S253" s="45"/>
      <c r="T253" s="42">
        <f t="shared" si="7"/>
        <v>-405388239</v>
      </c>
      <c r="U253" s="45"/>
      <c r="V253" s="55">
        <f>(T253/درآمد!$F$13)*100</f>
        <v>-3.0723372719360407E-2</v>
      </c>
    </row>
    <row r="254" spans="1:22" ht="18.75" x14ac:dyDescent="0.4">
      <c r="A254" s="51" t="s">
        <v>562</v>
      </c>
      <c r="C254" s="42">
        <v>0</v>
      </c>
      <c r="D254" s="45">
        <v>0</v>
      </c>
      <c r="E254" s="42">
        <v>0</v>
      </c>
      <c r="F254" s="45"/>
      <c r="G254" s="42">
        <v>0</v>
      </c>
      <c r="H254" s="45"/>
      <c r="I254" s="42">
        <f t="shared" si="6"/>
        <v>0</v>
      </c>
      <c r="J254" s="54">
        <v>0</v>
      </c>
      <c r="K254" s="55">
        <f>(I254/درآمد!$F$13)*100</f>
        <v>0</v>
      </c>
      <c r="L254" s="45"/>
      <c r="M254" s="42">
        <v>0</v>
      </c>
      <c r="N254" s="45"/>
      <c r="O254" s="118">
        <v>0</v>
      </c>
      <c r="P254" s="118"/>
      <c r="Q254" s="45"/>
      <c r="R254" s="42">
        <v>-3049291370</v>
      </c>
      <c r="S254" s="45"/>
      <c r="T254" s="42">
        <f t="shared" si="7"/>
        <v>-3049291370</v>
      </c>
      <c r="U254" s="45"/>
      <c r="V254" s="55">
        <f>(T254/درآمد!$F$13)*100</f>
        <v>-0.23109825662810884</v>
      </c>
    </row>
    <row r="255" spans="1:22" ht="18.75" x14ac:dyDescent="0.4">
      <c r="A255" s="51" t="s">
        <v>563</v>
      </c>
      <c r="C255" s="42">
        <v>0</v>
      </c>
      <c r="D255" s="45">
        <v>0</v>
      </c>
      <c r="E255" s="42">
        <v>0</v>
      </c>
      <c r="F255" s="45"/>
      <c r="G255" s="42">
        <v>0</v>
      </c>
      <c r="H255" s="45"/>
      <c r="I255" s="42">
        <f t="shared" si="6"/>
        <v>0</v>
      </c>
      <c r="J255" s="54">
        <v>0</v>
      </c>
      <c r="K255" s="55">
        <f>(I255/درآمد!$F$13)*100</f>
        <v>0</v>
      </c>
      <c r="L255" s="45"/>
      <c r="M255" s="42">
        <v>0</v>
      </c>
      <c r="N255" s="45"/>
      <c r="O255" s="118">
        <v>0</v>
      </c>
      <c r="P255" s="118"/>
      <c r="Q255" s="45"/>
      <c r="R255" s="42">
        <v>-5461638010</v>
      </c>
      <c r="S255" s="45"/>
      <c r="T255" s="42">
        <f t="shared" si="7"/>
        <v>-5461638010</v>
      </c>
      <c r="U255" s="45"/>
      <c r="V255" s="55">
        <f>(T255/درآمد!$F$13)*100</f>
        <v>-0.41392404637435937</v>
      </c>
    </row>
    <row r="256" spans="1:22" ht="18.75" x14ac:dyDescent="0.4">
      <c r="A256" s="51" t="s">
        <v>564</v>
      </c>
      <c r="C256" s="42">
        <v>0</v>
      </c>
      <c r="D256" s="45">
        <v>0</v>
      </c>
      <c r="E256" s="42">
        <v>0</v>
      </c>
      <c r="F256" s="45"/>
      <c r="G256" s="42">
        <v>0</v>
      </c>
      <c r="H256" s="45"/>
      <c r="I256" s="42">
        <f t="shared" si="6"/>
        <v>0</v>
      </c>
      <c r="J256" s="54">
        <v>0</v>
      </c>
      <c r="K256" s="55">
        <f>(I256/درآمد!$F$13)*100</f>
        <v>0</v>
      </c>
      <c r="L256" s="45"/>
      <c r="M256" s="42">
        <v>0</v>
      </c>
      <c r="N256" s="45"/>
      <c r="O256" s="118">
        <v>0</v>
      </c>
      <c r="P256" s="118"/>
      <c r="Q256" s="45"/>
      <c r="R256" s="42">
        <v>290587099</v>
      </c>
      <c r="S256" s="45"/>
      <c r="T256" s="42">
        <f t="shared" si="7"/>
        <v>290587099</v>
      </c>
      <c r="U256" s="45"/>
      <c r="V256" s="55">
        <f>(T256/درآمد!$F$13)*100</f>
        <v>2.2022878049046412E-2</v>
      </c>
    </row>
    <row r="257" spans="1:22" ht="18.75" x14ac:dyDescent="0.4">
      <c r="A257" s="51" t="s">
        <v>565</v>
      </c>
      <c r="C257" s="42">
        <v>0</v>
      </c>
      <c r="D257" s="45">
        <v>0</v>
      </c>
      <c r="E257" s="42">
        <v>0</v>
      </c>
      <c r="F257" s="45"/>
      <c r="G257" s="42">
        <v>0</v>
      </c>
      <c r="H257" s="45"/>
      <c r="I257" s="42">
        <f t="shared" si="6"/>
        <v>0</v>
      </c>
      <c r="J257" s="54">
        <v>0</v>
      </c>
      <c r="K257" s="55">
        <f>(I257/درآمد!$F$13)*100</f>
        <v>0</v>
      </c>
      <c r="L257" s="45"/>
      <c r="M257" s="42">
        <v>0</v>
      </c>
      <c r="N257" s="45"/>
      <c r="O257" s="118">
        <v>0</v>
      </c>
      <c r="P257" s="118"/>
      <c r="Q257" s="45"/>
      <c r="R257" s="42">
        <v>115301162</v>
      </c>
      <c r="S257" s="45"/>
      <c r="T257" s="42">
        <f t="shared" si="7"/>
        <v>115301162</v>
      </c>
      <c r="U257" s="45"/>
      <c r="V257" s="55">
        <f>(T257/درآمد!$F$13)*100</f>
        <v>8.7383901018928054E-3</v>
      </c>
    </row>
    <row r="258" spans="1:22" ht="18.75" x14ac:dyDescent="0.4">
      <c r="A258" s="51" t="s">
        <v>566</v>
      </c>
      <c r="C258" s="42">
        <v>0</v>
      </c>
      <c r="D258" s="45">
        <v>0</v>
      </c>
      <c r="E258" s="42">
        <v>0</v>
      </c>
      <c r="F258" s="45"/>
      <c r="G258" s="42">
        <v>0</v>
      </c>
      <c r="H258" s="45"/>
      <c r="I258" s="42">
        <f t="shared" si="6"/>
        <v>0</v>
      </c>
      <c r="J258" s="54">
        <v>0</v>
      </c>
      <c r="K258" s="55">
        <f>(I258/درآمد!$F$13)*100</f>
        <v>0</v>
      </c>
      <c r="L258" s="45"/>
      <c r="M258" s="42">
        <v>0</v>
      </c>
      <c r="N258" s="45"/>
      <c r="O258" s="118">
        <v>0</v>
      </c>
      <c r="P258" s="118"/>
      <c r="Q258" s="45"/>
      <c r="R258" s="42">
        <v>1277432388</v>
      </c>
      <c r="S258" s="45"/>
      <c r="T258" s="42">
        <f t="shared" si="7"/>
        <v>1277432388</v>
      </c>
      <c r="U258" s="45"/>
      <c r="V258" s="55">
        <f>(T258/درآمد!$F$13)*100</f>
        <v>9.6813443520512729E-2</v>
      </c>
    </row>
    <row r="259" spans="1:22" ht="18.75" x14ac:dyDescent="0.4">
      <c r="A259" s="51" t="s">
        <v>567</v>
      </c>
      <c r="C259" s="42">
        <v>0</v>
      </c>
      <c r="D259" s="45">
        <v>0</v>
      </c>
      <c r="E259" s="42">
        <v>0</v>
      </c>
      <c r="F259" s="45"/>
      <c r="G259" s="42">
        <v>0</v>
      </c>
      <c r="H259" s="45"/>
      <c r="I259" s="42">
        <f t="shared" si="6"/>
        <v>0</v>
      </c>
      <c r="J259" s="54">
        <v>0</v>
      </c>
      <c r="K259" s="55">
        <f>(I259/درآمد!$F$13)*100</f>
        <v>0</v>
      </c>
      <c r="L259" s="45"/>
      <c r="M259" s="42">
        <v>0</v>
      </c>
      <c r="N259" s="45"/>
      <c r="O259" s="118">
        <v>0</v>
      </c>
      <c r="P259" s="118"/>
      <c r="Q259" s="45"/>
      <c r="R259" s="42">
        <v>87582040</v>
      </c>
      <c r="S259" s="45"/>
      <c r="T259" s="42">
        <f t="shared" si="7"/>
        <v>87582040</v>
      </c>
      <c r="U259" s="45"/>
      <c r="V259" s="55">
        <f>(T259/درآمد!$F$13)*100</f>
        <v>6.6376263531462048E-3</v>
      </c>
    </row>
    <row r="260" spans="1:22" ht="18.75" x14ac:dyDescent="0.4">
      <c r="A260" s="51" t="s">
        <v>568</v>
      </c>
      <c r="C260" s="42">
        <v>0</v>
      </c>
      <c r="D260" s="45">
        <v>0</v>
      </c>
      <c r="E260" s="42">
        <v>0</v>
      </c>
      <c r="F260" s="45"/>
      <c r="G260" s="42">
        <v>0</v>
      </c>
      <c r="H260" s="45"/>
      <c r="I260" s="42">
        <f t="shared" si="6"/>
        <v>0</v>
      </c>
      <c r="J260" s="54">
        <v>0</v>
      </c>
      <c r="K260" s="55">
        <f>(I260/درآمد!$F$13)*100</f>
        <v>0</v>
      </c>
      <c r="L260" s="45"/>
      <c r="M260" s="42">
        <v>0</v>
      </c>
      <c r="N260" s="45"/>
      <c r="O260" s="118">
        <v>0</v>
      </c>
      <c r="P260" s="118"/>
      <c r="Q260" s="45"/>
      <c r="R260" s="42">
        <v>98343054</v>
      </c>
      <c r="S260" s="45"/>
      <c r="T260" s="42">
        <f t="shared" si="7"/>
        <v>98343054</v>
      </c>
      <c r="U260" s="45"/>
      <c r="V260" s="55">
        <f>(T260/درآمد!$F$13)*100</f>
        <v>7.453177008428671E-3</v>
      </c>
    </row>
    <row r="261" spans="1:22" ht="18.75" x14ac:dyDescent="0.4">
      <c r="A261" s="51" t="s">
        <v>569</v>
      </c>
      <c r="C261" s="42">
        <v>0</v>
      </c>
      <c r="D261" s="45">
        <v>0</v>
      </c>
      <c r="E261" s="42">
        <v>0</v>
      </c>
      <c r="F261" s="45"/>
      <c r="G261" s="42">
        <v>0</v>
      </c>
      <c r="H261" s="45"/>
      <c r="I261" s="42">
        <f t="shared" si="6"/>
        <v>0</v>
      </c>
      <c r="J261" s="54">
        <v>0</v>
      </c>
      <c r="K261" s="55">
        <f>(I261/درآمد!$F$13)*100</f>
        <v>0</v>
      </c>
      <c r="L261" s="45"/>
      <c r="M261" s="42">
        <v>0</v>
      </c>
      <c r="N261" s="45"/>
      <c r="O261" s="118">
        <v>0</v>
      </c>
      <c r="P261" s="118"/>
      <c r="Q261" s="45"/>
      <c r="R261" s="42">
        <v>3919982</v>
      </c>
      <c r="S261" s="45"/>
      <c r="T261" s="42">
        <f t="shared" si="7"/>
        <v>3919982</v>
      </c>
      <c r="U261" s="45"/>
      <c r="V261" s="55">
        <f>(T261/درآمد!$F$13)*100</f>
        <v>2.9708574756946477E-4</v>
      </c>
    </row>
    <row r="262" spans="1:22" ht="18.75" x14ac:dyDescent="0.4">
      <c r="A262" s="51" t="s">
        <v>570</v>
      </c>
      <c r="C262" s="42">
        <v>0</v>
      </c>
      <c r="D262" s="45">
        <v>0</v>
      </c>
      <c r="E262" s="42">
        <v>0</v>
      </c>
      <c r="F262" s="45"/>
      <c r="G262" s="42">
        <v>0</v>
      </c>
      <c r="H262" s="45"/>
      <c r="I262" s="42">
        <f t="shared" si="6"/>
        <v>0</v>
      </c>
      <c r="J262" s="54">
        <v>0</v>
      </c>
      <c r="K262" s="55">
        <f>(I262/درآمد!$F$13)*100</f>
        <v>0</v>
      </c>
      <c r="L262" s="45"/>
      <c r="M262" s="42">
        <v>0</v>
      </c>
      <c r="N262" s="45"/>
      <c r="O262" s="118">
        <v>0</v>
      </c>
      <c r="P262" s="118"/>
      <c r="Q262" s="45"/>
      <c r="R262" s="42">
        <v>80737215</v>
      </c>
      <c r="S262" s="45"/>
      <c r="T262" s="42">
        <f t="shared" si="7"/>
        <v>80737215</v>
      </c>
      <c r="U262" s="45"/>
      <c r="V262" s="55">
        <f>(T262/درآمد!$F$13)*100</f>
        <v>6.1188739833375767E-3</v>
      </c>
    </row>
    <row r="263" spans="1:22" ht="18.75" x14ac:dyDescent="0.4">
      <c r="A263" s="51" t="s">
        <v>571</v>
      </c>
      <c r="C263" s="42">
        <v>0</v>
      </c>
      <c r="D263" s="45">
        <v>0</v>
      </c>
      <c r="E263" s="42">
        <v>0</v>
      </c>
      <c r="F263" s="45"/>
      <c r="G263" s="42">
        <v>0</v>
      </c>
      <c r="H263" s="45"/>
      <c r="I263" s="42">
        <f t="shared" si="6"/>
        <v>0</v>
      </c>
      <c r="J263" s="54">
        <v>0</v>
      </c>
      <c r="K263" s="55">
        <f>(I263/درآمد!$F$13)*100</f>
        <v>0</v>
      </c>
      <c r="L263" s="45"/>
      <c r="M263" s="42">
        <v>0</v>
      </c>
      <c r="N263" s="45"/>
      <c r="O263" s="118">
        <v>0</v>
      </c>
      <c r="P263" s="118"/>
      <c r="Q263" s="45"/>
      <c r="R263" s="42">
        <v>1477027408</v>
      </c>
      <c r="S263" s="45"/>
      <c r="T263" s="42">
        <f t="shared" si="7"/>
        <v>1477027408</v>
      </c>
      <c r="U263" s="45"/>
      <c r="V263" s="55">
        <f>(T263/درآمد!$F$13)*100</f>
        <v>0.11194025678849259</v>
      </c>
    </row>
    <row r="264" spans="1:22" ht="18.75" x14ac:dyDescent="0.4">
      <c r="A264" s="51" t="s">
        <v>572</v>
      </c>
      <c r="C264" s="42">
        <v>0</v>
      </c>
      <c r="D264" s="45">
        <v>0</v>
      </c>
      <c r="E264" s="42">
        <v>0</v>
      </c>
      <c r="F264" s="45"/>
      <c r="G264" s="42">
        <v>0</v>
      </c>
      <c r="H264" s="45"/>
      <c r="I264" s="42">
        <f t="shared" si="6"/>
        <v>0</v>
      </c>
      <c r="J264" s="54">
        <v>0</v>
      </c>
      <c r="K264" s="55">
        <f>(I264/درآمد!$F$13)*100</f>
        <v>0</v>
      </c>
      <c r="L264" s="45"/>
      <c r="M264" s="42">
        <v>0</v>
      </c>
      <c r="N264" s="45"/>
      <c r="O264" s="118">
        <v>0</v>
      </c>
      <c r="P264" s="118"/>
      <c r="Q264" s="45"/>
      <c r="R264" s="42">
        <v>517518000</v>
      </c>
      <c r="S264" s="45"/>
      <c r="T264" s="42">
        <f t="shared" si="7"/>
        <v>517518000</v>
      </c>
      <c r="U264" s="45"/>
      <c r="V264" s="55">
        <f>(T264/درآمد!$F$13)*100</f>
        <v>3.9221410177560576E-2</v>
      </c>
    </row>
    <row r="265" spans="1:22" ht="18.75" x14ac:dyDescent="0.4">
      <c r="A265" s="51" t="s">
        <v>875</v>
      </c>
      <c r="C265" s="42">
        <v>0</v>
      </c>
      <c r="D265" s="45">
        <v>0</v>
      </c>
      <c r="E265" s="42">
        <v>0</v>
      </c>
      <c r="F265" s="45"/>
      <c r="G265" s="42">
        <v>0</v>
      </c>
      <c r="H265" s="45"/>
      <c r="I265" s="42">
        <f t="shared" si="6"/>
        <v>0</v>
      </c>
      <c r="J265" s="54">
        <v>0</v>
      </c>
      <c r="K265" s="55">
        <f>(I265/درآمد!$F$13)*100</f>
        <v>0</v>
      </c>
      <c r="L265" s="45"/>
      <c r="M265" s="42">
        <v>0</v>
      </c>
      <c r="N265" s="45"/>
      <c r="O265" s="118">
        <v>0</v>
      </c>
      <c r="P265" s="118"/>
      <c r="Q265" s="45"/>
      <c r="R265" s="42">
        <v>14999717</v>
      </c>
      <c r="S265" s="45"/>
      <c r="T265" s="42">
        <f t="shared" si="7"/>
        <v>14999717</v>
      </c>
      <c r="U265" s="45"/>
      <c r="V265" s="55">
        <f>(T265/درآمد!$F$13)*100</f>
        <v>1.1367914797250113E-3</v>
      </c>
    </row>
    <row r="266" spans="1:22" ht="18.75" x14ac:dyDescent="0.4">
      <c r="A266" s="51" t="s">
        <v>573</v>
      </c>
      <c r="C266" s="42">
        <v>0</v>
      </c>
      <c r="D266" s="45">
        <v>0</v>
      </c>
      <c r="E266" s="42">
        <v>0</v>
      </c>
      <c r="F266" s="45"/>
      <c r="G266" s="42">
        <v>0</v>
      </c>
      <c r="H266" s="45"/>
      <c r="I266" s="42">
        <f t="shared" ref="I266:I329" si="8">C266+E266+G266</f>
        <v>0</v>
      </c>
      <c r="J266" s="54">
        <v>0</v>
      </c>
      <c r="K266" s="55">
        <f>(I266/درآمد!$F$13)*100</f>
        <v>0</v>
      </c>
      <c r="L266" s="45"/>
      <c r="M266" s="42">
        <v>0</v>
      </c>
      <c r="N266" s="45"/>
      <c r="O266" s="118">
        <v>0</v>
      </c>
      <c r="P266" s="118"/>
      <c r="Q266" s="45"/>
      <c r="R266" s="42">
        <v>9745918</v>
      </c>
      <c r="S266" s="45"/>
      <c r="T266" s="42">
        <f t="shared" ref="T266:T329" si="9">M266+O266+R266</f>
        <v>9745918</v>
      </c>
      <c r="U266" s="45"/>
      <c r="V266" s="55">
        <f>(T266/درآمد!$F$13)*100</f>
        <v>7.3861903824576304E-4</v>
      </c>
    </row>
    <row r="267" spans="1:22" ht="18.75" x14ac:dyDescent="0.4">
      <c r="A267" s="51" t="s">
        <v>574</v>
      </c>
      <c r="C267" s="42">
        <v>0</v>
      </c>
      <c r="D267" s="45">
        <v>0</v>
      </c>
      <c r="E267" s="42">
        <v>0</v>
      </c>
      <c r="F267" s="45"/>
      <c r="G267" s="42">
        <v>0</v>
      </c>
      <c r="H267" s="45"/>
      <c r="I267" s="42">
        <f t="shared" si="8"/>
        <v>0</v>
      </c>
      <c r="J267" s="54">
        <v>0</v>
      </c>
      <c r="K267" s="55">
        <f>(I267/درآمد!$F$13)*100</f>
        <v>0</v>
      </c>
      <c r="L267" s="45"/>
      <c r="M267" s="42">
        <v>0</v>
      </c>
      <c r="N267" s="45"/>
      <c r="O267" s="118">
        <v>0</v>
      </c>
      <c r="P267" s="118"/>
      <c r="Q267" s="45"/>
      <c r="R267" s="42">
        <v>30928449</v>
      </c>
      <c r="S267" s="45"/>
      <c r="T267" s="42">
        <f t="shared" si="9"/>
        <v>30928449</v>
      </c>
      <c r="U267" s="45"/>
      <c r="V267" s="55">
        <f>(T267/درآمد!$F$13)*100</f>
        <v>2.3439907102453697E-3</v>
      </c>
    </row>
    <row r="268" spans="1:22" ht="18.75" x14ac:dyDescent="0.4">
      <c r="A268" s="51" t="s">
        <v>575</v>
      </c>
      <c r="C268" s="42">
        <v>0</v>
      </c>
      <c r="D268" s="45">
        <v>0</v>
      </c>
      <c r="E268" s="42">
        <v>0</v>
      </c>
      <c r="F268" s="45"/>
      <c r="G268" s="42">
        <v>0</v>
      </c>
      <c r="H268" s="45"/>
      <c r="I268" s="42">
        <f t="shared" si="8"/>
        <v>0</v>
      </c>
      <c r="J268" s="54">
        <v>0</v>
      </c>
      <c r="K268" s="55">
        <f>(I268/درآمد!$F$13)*100</f>
        <v>0</v>
      </c>
      <c r="L268" s="45"/>
      <c r="M268" s="42">
        <v>0</v>
      </c>
      <c r="N268" s="45"/>
      <c r="O268" s="118">
        <v>0</v>
      </c>
      <c r="P268" s="118"/>
      <c r="Q268" s="45"/>
      <c r="R268" s="42">
        <v>96876</v>
      </c>
      <c r="S268" s="45"/>
      <c r="T268" s="42">
        <f t="shared" si="9"/>
        <v>96876</v>
      </c>
      <c r="U268" s="45"/>
      <c r="V268" s="55">
        <f>(T268/درآمد!$F$13)*100</f>
        <v>7.3419926115832844E-6</v>
      </c>
    </row>
    <row r="269" spans="1:22" ht="18.75" x14ac:dyDescent="0.4">
      <c r="A269" s="51" t="s">
        <v>576</v>
      </c>
      <c r="C269" s="42">
        <v>0</v>
      </c>
      <c r="D269" s="45">
        <v>0</v>
      </c>
      <c r="E269" s="42">
        <v>0</v>
      </c>
      <c r="F269" s="45"/>
      <c r="G269" s="42">
        <v>0</v>
      </c>
      <c r="H269" s="45"/>
      <c r="I269" s="42">
        <f t="shared" si="8"/>
        <v>0</v>
      </c>
      <c r="J269" s="54">
        <v>0</v>
      </c>
      <c r="K269" s="55">
        <f>(I269/درآمد!$F$13)*100</f>
        <v>0</v>
      </c>
      <c r="L269" s="45"/>
      <c r="M269" s="42">
        <v>0</v>
      </c>
      <c r="N269" s="45"/>
      <c r="O269" s="118">
        <v>0</v>
      </c>
      <c r="P269" s="118"/>
      <c r="Q269" s="45"/>
      <c r="R269" s="42">
        <v>7825220</v>
      </c>
      <c r="S269" s="45"/>
      <c r="T269" s="42">
        <f t="shared" si="9"/>
        <v>7825220</v>
      </c>
      <c r="U269" s="45"/>
      <c r="V269" s="55">
        <f>(T269/درآمد!$F$13)*100</f>
        <v>5.9305408381863159E-4</v>
      </c>
    </row>
    <row r="270" spans="1:22" ht="18.75" x14ac:dyDescent="0.4">
      <c r="A270" s="51" t="s">
        <v>876</v>
      </c>
      <c r="C270" s="42">
        <v>0</v>
      </c>
      <c r="D270" s="45">
        <v>0</v>
      </c>
      <c r="E270" s="42">
        <v>0</v>
      </c>
      <c r="F270" s="45"/>
      <c r="G270" s="42">
        <v>0</v>
      </c>
      <c r="H270" s="45"/>
      <c r="I270" s="42">
        <f t="shared" si="8"/>
        <v>0</v>
      </c>
      <c r="J270" s="54">
        <v>0</v>
      </c>
      <c r="K270" s="55">
        <f>(I270/درآمد!$F$13)*100</f>
        <v>0</v>
      </c>
      <c r="L270" s="45"/>
      <c r="M270" s="42">
        <v>0</v>
      </c>
      <c r="N270" s="45"/>
      <c r="O270" s="118">
        <v>0</v>
      </c>
      <c r="P270" s="118"/>
      <c r="Q270" s="45"/>
      <c r="R270" s="42">
        <v>10526066</v>
      </c>
      <c r="S270" s="45"/>
      <c r="T270" s="42">
        <f t="shared" si="9"/>
        <v>10526066</v>
      </c>
      <c r="U270" s="45"/>
      <c r="V270" s="55">
        <f>(T270/درآمد!$F$13)*100</f>
        <v>7.9774452703495211E-4</v>
      </c>
    </row>
    <row r="271" spans="1:22" ht="18.75" x14ac:dyDescent="0.4">
      <c r="A271" s="51" t="s">
        <v>577</v>
      </c>
      <c r="C271" s="42">
        <v>0</v>
      </c>
      <c r="D271" s="45">
        <v>0</v>
      </c>
      <c r="E271" s="42">
        <v>0</v>
      </c>
      <c r="F271" s="45"/>
      <c r="G271" s="42">
        <v>0</v>
      </c>
      <c r="H271" s="45"/>
      <c r="I271" s="42">
        <f t="shared" si="8"/>
        <v>0</v>
      </c>
      <c r="J271" s="54">
        <v>0</v>
      </c>
      <c r="K271" s="55">
        <f>(I271/درآمد!$F$13)*100</f>
        <v>0</v>
      </c>
      <c r="L271" s="45"/>
      <c r="M271" s="42">
        <v>0</v>
      </c>
      <c r="N271" s="45"/>
      <c r="O271" s="118">
        <v>0</v>
      </c>
      <c r="P271" s="118"/>
      <c r="Q271" s="45"/>
      <c r="R271" s="42">
        <v>2298409</v>
      </c>
      <c r="S271" s="45"/>
      <c r="T271" s="42">
        <f t="shared" si="9"/>
        <v>2298409</v>
      </c>
      <c r="U271" s="45"/>
      <c r="V271" s="55">
        <f>(T271/درآمد!$F$13)*100</f>
        <v>1.7419073760680174E-4</v>
      </c>
    </row>
    <row r="272" spans="1:22" ht="18.75" x14ac:dyDescent="0.4">
      <c r="A272" s="51" t="s">
        <v>877</v>
      </c>
      <c r="C272" s="42">
        <v>0</v>
      </c>
      <c r="D272" s="45">
        <v>0</v>
      </c>
      <c r="E272" s="42">
        <v>0</v>
      </c>
      <c r="F272" s="45"/>
      <c r="G272" s="42">
        <v>0</v>
      </c>
      <c r="H272" s="45"/>
      <c r="I272" s="42">
        <f t="shared" si="8"/>
        <v>0</v>
      </c>
      <c r="J272" s="54">
        <v>0</v>
      </c>
      <c r="K272" s="55">
        <f>(I272/درآمد!$F$13)*100</f>
        <v>0</v>
      </c>
      <c r="L272" s="45"/>
      <c r="M272" s="42">
        <v>0</v>
      </c>
      <c r="N272" s="45"/>
      <c r="O272" s="118">
        <v>0</v>
      </c>
      <c r="P272" s="118"/>
      <c r="Q272" s="45"/>
      <c r="R272" s="42">
        <v>5055569599</v>
      </c>
      <c r="S272" s="45"/>
      <c r="T272" s="42">
        <f t="shared" si="9"/>
        <v>5055569599</v>
      </c>
      <c r="U272" s="45"/>
      <c r="V272" s="55">
        <f>(T272/درآمد!$F$13)*100</f>
        <v>0.38314912510015969</v>
      </c>
    </row>
    <row r="273" spans="1:22" ht="18.75" x14ac:dyDescent="0.4">
      <c r="A273" s="51" t="s">
        <v>578</v>
      </c>
      <c r="C273" s="42">
        <v>0</v>
      </c>
      <c r="D273" s="45">
        <v>0</v>
      </c>
      <c r="E273" s="42">
        <v>0</v>
      </c>
      <c r="F273" s="45"/>
      <c r="G273" s="42">
        <v>0</v>
      </c>
      <c r="H273" s="45"/>
      <c r="I273" s="42">
        <f t="shared" si="8"/>
        <v>0</v>
      </c>
      <c r="J273" s="54">
        <v>0</v>
      </c>
      <c r="K273" s="55">
        <f>(I273/درآمد!$F$13)*100</f>
        <v>0</v>
      </c>
      <c r="L273" s="45"/>
      <c r="M273" s="42">
        <v>0</v>
      </c>
      <c r="N273" s="45"/>
      <c r="O273" s="118">
        <v>0</v>
      </c>
      <c r="P273" s="118"/>
      <c r="Q273" s="45"/>
      <c r="R273" s="42">
        <v>61544149</v>
      </c>
      <c r="S273" s="45"/>
      <c r="T273" s="42">
        <f t="shared" si="9"/>
        <v>61544149</v>
      </c>
      <c r="U273" s="45"/>
      <c r="V273" s="55">
        <f>(T273/درآمد!$F$13)*100</f>
        <v>4.6642789467378999E-3</v>
      </c>
    </row>
    <row r="274" spans="1:22" ht="18.75" x14ac:dyDescent="0.4">
      <c r="A274" s="51" t="s">
        <v>579</v>
      </c>
      <c r="C274" s="42">
        <v>0</v>
      </c>
      <c r="D274" s="45">
        <v>0</v>
      </c>
      <c r="E274" s="42">
        <v>0</v>
      </c>
      <c r="F274" s="45"/>
      <c r="G274" s="42">
        <v>0</v>
      </c>
      <c r="H274" s="45"/>
      <c r="I274" s="42">
        <f t="shared" si="8"/>
        <v>0</v>
      </c>
      <c r="J274" s="54">
        <v>0</v>
      </c>
      <c r="K274" s="55">
        <f>(I274/درآمد!$F$13)*100</f>
        <v>0</v>
      </c>
      <c r="L274" s="45"/>
      <c r="M274" s="42">
        <v>0</v>
      </c>
      <c r="N274" s="45"/>
      <c r="O274" s="118">
        <v>0</v>
      </c>
      <c r="P274" s="118"/>
      <c r="Q274" s="45"/>
      <c r="R274" s="42">
        <v>980748</v>
      </c>
      <c r="S274" s="45"/>
      <c r="T274" s="42">
        <f t="shared" si="9"/>
        <v>980748</v>
      </c>
      <c r="U274" s="45"/>
      <c r="V274" s="55">
        <f>(T274/درآمد!$F$13)*100</f>
        <v>7.4328467007567231E-5</v>
      </c>
    </row>
    <row r="275" spans="1:22" ht="18.75" x14ac:dyDescent="0.4">
      <c r="A275" s="51" t="s">
        <v>580</v>
      </c>
      <c r="C275" s="42">
        <v>0</v>
      </c>
      <c r="D275" s="45">
        <v>0</v>
      </c>
      <c r="E275" s="42">
        <v>0</v>
      </c>
      <c r="F275" s="45"/>
      <c r="G275" s="42">
        <v>0</v>
      </c>
      <c r="H275" s="45"/>
      <c r="I275" s="42">
        <f t="shared" si="8"/>
        <v>0</v>
      </c>
      <c r="J275" s="54">
        <v>0</v>
      </c>
      <c r="K275" s="55">
        <f>(I275/درآمد!$F$13)*100</f>
        <v>0</v>
      </c>
      <c r="L275" s="45"/>
      <c r="M275" s="42">
        <v>0</v>
      </c>
      <c r="N275" s="45"/>
      <c r="O275" s="118">
        <v>0</v>
      </c>
      <c r="P275" s="118"/>
      <c r="Q275" s="45"/>
      <c r="R275" s="42">
        <v>36536756</v>
      </c>
      <c r="S275" s="45"/>
      <c r="T275" s="42">
        <f t="shared" si="9"/>
        <v>36536756</v>
      </c>
      <c r="U275" s="45"/>
      <c r="V275" s="55">
        <f>(T275/درآمد!$F$13)*100</f>
        <v>2.7690304368803548E-3</v>
      </c>
    </row>
    <row r="276" spans="1:22" ht="18.75" x14ac:dyDescent="0.4">
      <c r="A276" s="51" t="s">
        <v>581</v>
      </c>
      <c r="C276" s="42">
        <v>0</v>
      </c>
      <c r="D276" s="45">
        <v>0</v>
      </c>
      <c r="E276" s="42">
        <v>0</v>
      </c>
      <c r="F276" s="45"/>
      <c r="G276" s="42">
        <v>0</v>
      </c>
      <c r="H276" s="45"/>
      <c r="I276" s="42">
        <f t="shared" si="8"/>
        <v>0</v>
      </c>
      <c r="J276" s="54">
        <v>0</v>
      </c>
      <c r="K276" s="55">
        <f>(I276/درآمد!$F$13)*100</f>
        <v>0</v>
      </c>
      <c r="L276" s="45"/>
      <c r="M276" s="42">
        <v>0</v>
      </c>
      <c r="N276" s="45"/>
      <c r="O276" s="118">
        <v>0</v>
      </c>
      <c r="P276" s="118"/>
      <c r="Q276" s="45"/>
      <c r="R276" s="42">
        <v>534819068</v>
      </c>
      <c r="S276" s="45"/>
      <c r="T276" s="42">
        <f t="shared" si="9"/>
        <v>534819068</v>
      </c>
      <c r="U276" s="45"/>
      <c r="V276" s="55">
        <f>(T276/درآمد!$F$13)*100</f>
        <v>4.053261536180125E-2</v>
      </c>
    </row>
    <row r="277" spans="1:22" ht="18.75" x14ac:dyDescent="0.4">
      <c r="A277" s="51" t="s">
        <v>582</v>
      </c>
      <c r="C277" s="42">
        <v>0</v>
      </c>
      <c r="D277" s="45">
        <v>0</v>
      </c>
      <c r="E277" s="42">
        <v>0</v>
      </c>
      <c r="F277" s="45"/>
      <c r="G277" s="42">
        <v>0</v>
      </c>
      <c r="H277" s="45"/>
      <c r="I277" s="42">
        <f t="shared" si="8"/>
        <v>0</v>
      </c>
      <c r="J277" s="54">
        <v>0</v>
      </c>
      <c r="K277" s="55">
        <f>(I277/درآمد!$F$13)*100</f>
        <v>0</v>
      </c>
      <c r="L277" s="45"/>
      <c r="M277" s="42">
        <v>0</v>
      </c>
      <c r="N277" s="45"/>
      <c r="O277" s="118">
        <v>0</v>
      </c>
      <c r="P277" s="118"/>
      <c r="Q277" s="45"/>
      <c r="R277" s="42">
        <v>49820000</v>
      </c>
      <c r="S277" s="45"/>
      <c r="T277" s="42">
        <f t="shared" si="9"/>
        <v>49820000</v>
      </c>
      <c r="U277" s="45"/>
      <c r="V277" s="55">
        <f>(T277/درآمد!$F$13)*100</f>
        <v>3.7757346701874483E-3</v>
      </c>
    </row>
    <row r="278" spans="1:22" ht="18.75" x14ac:dyDescent="0.4">
      <c r="A278" s="51" t="s">
        <v>583</v>
      </c>
      <c r="C278" s="42">
        <v>0</v>
      </c>
      <c r="D278" s="45">
        <v>0</v>
      </c>
      <c r="E278" s="42">
        <v>0</v>
      </c>
      <c r="F278" s="45"/>
      <c r="G278" s="42">
        <v>0</v>
      </c>
      <c r="H278" s="45"/>
      <c r="I278" s="42">
        <f t="shared" si="8"/>
        <v>0</v>
      </c>
      <c r="J278" s="54">
        <v>0</v>
      </c>
      <c r="K278" s="55">
        <f>(I278/درآمد!$F$13)*100</f>
        <v>0</v>
      </c>
      <c r="L278" s="45"/>
      <c r="M278" s="42">
        <v>0</v>
      </c>
      <c r="N278" s="45"/>
      <c r="O278" s="118">
        <v>0</v>
      </c>
      <c r="P278" s="118"/>
      <c r="Q278" s="45"/>
      <c r="R278" s="42">
        <v>-24176586</v>
      </c>
      <c r="S278" s="45"/>
      <c r="T278" s="42">
        <f t="shared" si="9"/>
        <v>-24176586</v>
      </c>
      <c r="U278" s="45"/>
      <c r="V278" s="55">
        <f>(T278/درآمد!$F$13)*100</f>
        <v>-1.8322837006617518E-3</v>
      </c>
    </row>
    <row r="279" spans="1:22" ht="18.75" x14ac:dyDescent="0.4">
      <c r="A279" s="51" t="s">
        <v>584</v>
      </c>
      <c r="C279" s="42">
        <v>0</v>
      </c>
      <c r="D279" s="45">
        <v>0</v>
      </c>
      <c r="E279" s="42">
        <v>0</v>
      </c>
      <c r="F279" s="45"/>
      <c r="G279" s="42">
        <v>0</v>
      </c>
      <c r="H279" s="45"/>
      <c r="I279" s="42">
        <f t="shared" si="8"/>
        <v>0</v>
      </c>
      <c r="J279" s="54">
        <v>0</v>
      </c>
      <c r="K279" s="55">
        <f>(I279/درآمد!$F$13)*100</f>
        <v>0</v>
      </c>
      <c r="L279" s="45"/>
      <c r="M279" s="42">
        <v>0</v>
      </c>
      <c r="N279" s="45"/>
      <c r="O279" s="118">
        <v>0</v>
      </c>
      <c r="P279" s="118"/>
      <c r="Q279" s="45"/>
      <c r="R279" s="42">
        <v>-274261533</v>
      </c>
      <c r="S279" s="45"/>
      <c r="T279" s="42">
        <f t="shared" si="9"/>
        <v>-274261533</v>
      </c>
      <c r="U279" s="45"/>
      <c r="V279" s="55">
        <f>(T279/درآمد!$F$13)*100</f>
        <v>-2.0785603750438759E-2</v>
      </c>
    </row>
    <row r="280" spans="1:22" ht="18.75" x14ac:dyDescent="0.4">
      <c r="A280" s="51" t="s">
        <v>585</v>
      </c>
      <c r="C280" s="42">
        <v>0</v>
      </c>
      <c r="D280" s="45">
        <v>0</v>
      </c>
      <c r="E280" s="42">
        <v>0</v>
      </c>
      <c r="F280" s="45"/>
      <c r="G280" s="42">
        <v>0</v>
      </c>
      <c r="H280" s="45"/>
      <c r="I280" s="42">
        <f t="shared" si="8"/>
        <v>0</v>
      </c>
      <c r="J280" s="54">
        <v>0</v>
      </c>
      <c r="K280" s="55">
        <f>(I280/درآمد!$F$13)*100</f>
        <v>0</v>
      </c>
      <c r="L280" s="45"/>
      <c r="M280" s="42">
        <v>0</v>
      </c>
      <c r="N280" s="45"/>
      <c r="O280" s="118">
        <v>0</v>
      </c>
      <c r="P280" s="118"/>
      <c r="Q280" s="45"/>
      <c r="R280" s="42">
        <v>-34543016566</v>
      </c>
      <c r="S280" s="45"/>
      <c r="T280" s="42">
        <f t="shared" si="9"/>
        <v>-34543016566</v>
      </c>
      <c r="U280" s="45"/>
      <c r="V280" s="55">
        <f>(T280/درآمد!$F$13)*100</f>
        <v>-2.6179298526918018</v>
      </c>
    </row>
    <row r="281" spans="1:22" ht="18.75" x14ac:dyDescent="0.4">
      <c r="A281" s="51" t="s">
        <v>586</v>
      </c>
      <c r="C281" s="42">
        <v>0</v>
      </c>
      <c r="D281" s="45">
        <v>0</v>
      </c>
      <c r="E281" s="42">
        <v>0</v>
      </c>
      <c r="F281" s="45"/>
      <c r="G281" s="42">
        <v>0</v>
      </c>
      <c r="H281" s="45"/>
      <c r="I281" s="42">
        <f t="shared" si="8"/>
        <v>0</v>
      </c>
      <c r="J281" s="54">
        <v>0</v>
      </c>
      <c r="K281" s="55">
        <f>(I281/درآمد!$F$13)*100</f>
        <v>0</v>
      </c>
      <c r="L281" s="45"/>
      <c r="M281" s="42">
        <v>0</v>
      </c>
      <c r="N281" s="45"/>
      <c r="O281" s="118">
        <v>0</v>
      </c>
      <c r="P281" s="118"/>
      <c r="Q281" s="45"/>
      <c r="R281" s="42">
        <v>-10386860177</v>
      </c>
      <c r="S281" s="45"/>
      <c r="T281" s="42">
        <f t="shared" si="9"/>
        <v>-10386860177</v>
      </c>
      <c r="U281" s="45"/>
      <c r="V281" s="55">
        <f>(T281/درآمد!$F$13)*100</f>
        <v>-0.78719446175608654</v>
      </c>
    </row>
    <row r="282" spans="1:22" ht="18.75" x14ac:dyDescent="0.4">
      <c r="A282" s="51" t="s">
        <v>587</v>
      </c>
      <c r="C282" s="42">
        <v>0</v>
      </c>
      <c r="D282" s="45">
        <v>0</v>
      </c>
      <c r="E282" s="42">
        <v>0</v>
      </c>
      <c r="F282" s="45"/>
      <c r="G282" s="42">
        <v>0</v>
      </c>
      <c r="H282" s="45"/>
      <c r="I282" s="42">
        <f t="shared" si="8"/>
        <v>0</v>
      </c>
      <c r="J282" s="54">
        <v>0</v>
      </c>
      <c r="K282" s="55">
        <f>(I282/درآمد!$F$13)*100</f>
        <v>0</v>
      </c>
      <c r="L282" s="45"/>
      <c r="M282" s="42">
        <v>0</v>
      </c>
      <c r="N282" s="45"/>
      <c r="O282" s="118">
        <v>0</v>
      </c>
      <c r="P282" s="118"/>
      <c r="Q282" s="45"/>
      <c r="R282" s="42">
        <v>-10349584530</v>
      </c>
      <c r="S282" s="45"/>
      <c r="T282" s="42">
        <f t="shared" si="9"/>
        <v>-10349584530</v>
      </c>
      <c r="U282" s="45"/>
      <c r="V282" s="55">
        <f>(T282/درآمد!$F$13)*100</f>
        <v>-0.78436943259648073</v>
      </c>
    </row>
    <row r="283" spans="1:22" ht="18.75" x14ac:dyDescent="0.4">
      <c r="A283" s="51" t="s">
        <v>588</v>
      </c>
      <c r="C283" s="42">
        <v>0</v>
      </c>
      <c r="D283" s="45">
        <v>0</v>
      </c>
      <c r="E283" s="42">
        <v>0</v>
      </c>
      <c r="F283" s="45"/>
      <c r="G283" s="42">
        <v>0</v>
      </c>
      <c r="H283" s="45"/>
      <c r="I283" s="42">
        <f t="shared" si="8"/>
        <v>0</v>
      </c>
      <c r="J283" s="54">
        <v>0</v>
      </c>
      <c r="K283" s="55">
        <f>(I283/درآمد!$F$13)*100</f>
        <v>0</v>
      </c>
      <c r="L283" s="45"/>
      <c r="M283" s="42">
        <v>0</v>
      </c>
      <c r="N283" s="45"/>
      <c r="O283" s="118">
        <v>0</v>
      </c>
      <c r="P283" s="118"/>
      <c r="Q283" s="45"/>
      <c r="R283" s="42">
        <v>5723124140</v>
      </c>
      <c r="S283" s="45"/>
      <c r="T283" s="42">
        <f t="shared" si="9"/>
        <v>5723124140</v>
      </c>
      <c r="U283" s="45"/>
      <c r="V283" s="55">
        <f>(T283/درآمد!$F$13)*100</f>
        <v>0.43374143390575515</v>
      </c>
    </row>
    <row r="284" spans="1:22" ht="18.75" x14ac:dyDescent="0.4">
      <c r="A284" s="51" t="s">
        <v>589</v>
      </c>
      <c r="C284" s="42">
        <v>0</v>
      </c>
      <c r="D284" s="45">
        <v>0</v>
      </c>
      <c r="E284" s="42">
        <v>0</v>
      </c>
      <c r="F284" s="45"/>
      <c r="G284" s="42">
        <v>0</v>
      </c>
      <c r="H284" s="45"/>
      <c r="I284" s="42">
        <f t="shared" si="8"/>
        <v>0</v>
      </c>
      <c r="J284" s="54">
        <v>0</v>
      </c>
      <c r="K284" s="55">
        <f>(I284/درآمد!$F$13)*100</f>
        <v>0</v>
      </c>
      <c r="L284" s="45"/>
      <c r="M284" s="42">
        <v>0</v>
      </c>
      <c r="N284" s="45"/>
      <c r="O284" s="118">
        <v>0</v>
      </c>
      <c r="P284" s="118"/>
      <c r="Q284" s="45"/>
      <c r="R284" s="42">
        <v>4431037185</v>
      </c>
      <c r="S284" s="45"/>
      <c r="T284" s="42">
        <f t="shared" si="9"/>
        <v>4431037185</v>
      </c>
      <c r="U284" s="45"/>
      <c r="V284" s="55">
        <f>(T284/درآمد!$F$13)*100</f>
        <v>0.33581735697098142</v>
      </c>
    </row>
    <row r="285" spans="1:22" ht="18.75" x14ac:dyDescent="0.4">
      <c r="A285" s="51" t="s">
        <v>590</v>
      </c>
      <c r="C285" s="42">
        <v>0</v>
      </c>
      <c r="D285" s="45">
        <v>0</v>
      </c>
      <c r="E285" s="42">
        <v>0</v>
      </c>
      <c r="F285" s="45"/>
      <c r="G285" s="42">
        <v>0</v>
      </c>
      <c r="H285" s="45"/>
      <c r="I285" s="42">
        <f t="shared" si="8"/>
        <v>0</v>
      </c>
      <c r="J285" s="54">
        <v>0</v>
      </c>
      <c r="K285" s="55">
        <f>(I285/درآمد!$F$13)*100</f>
        <v>0</v>
      </c>
      <c r="L285" s="45"/>
      <c r="M285" s="42">
        <v>0</v>
      </c>
      <c r="N285" s="45"/>
      <c r="O285" s="118">
        <v>0</v>
      </c>
      <c r="P285" s="118"/>
      <c r="Q285" s="45"/>
      <c r="R285" s="42">
        <v>16655179998</v>
      </c>
      <c r="S285" s="45"/>
      <c r="T285" s="42">
        <f t="shared" si="9"/>
        <v>16655179998</v>
      </c>
      <c r="U285" s="45"/>
      <c r="V285" s="55">
        <f>(T285/درآمد!$F$13)*100</f>
        <v>1.2622549288771803</v>
      </c>
    </row>
    <row r="286" spans="1:22" ht="18.75" x14ac:dyDescent="0.4">
      <c r="A286" s="51" t="s">
        <v>593</v>
      </c>
      <c r="C286" s="42">
        <v>0</v>
      </c>
      <c r="D286" s="45">
        <v>0</v>
      </c>
      <c r="E286" s="42">
        <v>0</v>
      </c>
      <c r="F286" s="45"/>
      <c r="G286" s="42">
        <v>0</v>
      </c>
      <c r="H286" s="45"/>
      <c r="I286" s="42">
        <f t="shared" si="8"/>
        <v>0</v>
      </c>
      <c r="J286" s="54">
        <v>0</v>
      </c>
      <c r="K286" s="55">
        <f>(I286/درآمد!$F$13)*100</f>
        <v>0</v>
      </c>
      <c r="L286" s="45"/>
      <c r="M286" s="42">
        <v>0</v>
      </c>
      <c r="N286" s="45"/>
      <c r="O286" s="118">
        <v>0</v>
      </c>
      <c r="P286" s="118"/>
      <c r="Q286" s="45"/>
      <c r="R286" s="42">
        <v>-2198857477</v>
      </c>
      <c r="S286" s="45"/>
      <c r="T286" s="42">
        <f t="shared" si="9"/>
        <v>-2198857477</v>
      </c>
      <c r="U286" s="45"/>
      <c r="V286" s="55">
        <f>(T286/درآمد!$F$13)*100</f>
        <v>-0.1666459737195865</v>
      </c>
    </row>
    <row r="287" spans="1:22" ht="18.75" x14ac:dyDescent="0.4">
      <c r="A287" s="51" t="s">
        <v>594</v>
      </c>
      <c r="C287" s="42">
        <v>0</v>
      </c>
      <c r="D287" s="45">
        <v>0</v>
      </c>
      <c r="E287" s="42">
        <v>0</v>
      </c>
      <c r="F287" s="45"/>
      <c r="G287" s="42">
        <v>0</v>
      </c>
      <c r="H287" s="45"/>
      <c r="I287" s="42">
        <f t="shared" si="8"/>
        <v>0</v>
      </c>
      <c r="J287" s="54">
        <v>0</v>
      </c>
      <c r="K287" s="55">
        <f>(I287/درآمد!$F$13)*100</f>
        <v>0</v>
      </c>
      <c r="L287" s="45"/>
      <c r="M287" s="42">
        <v>0</v>
      </c>
      <c r="N287" s="45"/>
      <c r="O287" s="118">
        <v>0</v>
      </c>
      <c r="P287" s="118"/>
      <c r="Q287" s="45"/>
      <c r="R287" s="42">
        <v>-281693605</v>
      </c>
      <c r="S287" s="45"/>
      <c r="T287" s="42">
        <f t="shared" si="9"/>
        <v>-281693605</v>
      </c>
      <c r="U287" s="45"/>
      <c r="V287" s="55">
        <f>(T287/درآمد!$F$13)*100</f>
        <v>-2.1348862119000167E-2</v>
      </c>
    </row>
    <row r="288" spans="1:22" ht="18.75" x14ac:dyDescent="0.4">
      <c r="A288" s="51" t="s">
        <v>595</v>
      </c>
      <c r="C288" s="42">
        <v>0</v>
      </c>
      <c r="D288" s="45">
        <v>0</v>
      </c>
      <c r="E288" s="42">
        <v>0</v>
      </c>
      <c r="F288" s="45"/>
      <c r="G288" s="42">
        <v>0</v>
      </c>
      <c r="H288" s="45"/>
      <c r="I288" s="42">
        <f t="shared" si="8"/>
        <v>0</v>
      </c>
      <c r="J288" s="54">
        <v>0</v>
      </c>
      <c r="K288" s="55">
        <f>(I288/درآمد!$F$13)*100</f>
        <v>0</v>
      </c>
      <c r="L288" s="45"/>
      <c r="M288" s="42">
        <v>0</v>
      </c>
      <c r="N288" s="45"/>
      <c r="O288" s="118">
        <v>0</v>
      </c>
      <c r="P288" s="118"/>
      <c r="Q288" s="45"/>
      <c r="R288" s="42">
        <v>6674386</v>
      </c>
      <c r="S288" s="45"/>
      <c r="T288" s="42">
        <f t="shared" si="9"/>
        <v>6674386</v>
      </c>
      <c r="U288" s="45"/>
      <c r="V288" s="55">
        <f>(T288/درآمد!$F$13)*100</f>
        <v>5.0583521923752955E-4</v>
      </c>
    </row>
    <row r="289" spans="1:22" ht="18.75" x14ac:dyDescent="0.4">
      <c r="A289" s="51" t="s">
        <v>596</v>
      </c>
      <c r="C289" s="42">
        <v>0</v>
      </c>
      <c r="D289" s="45">
        <v>0</v>
      </c>
      <c r="E289" s="42">
        <v>0</v>
      </c>
      <c r="F289" s="45"/>
      <c r="G289" s="42">
        <v>0</v>
      </c>
      <c r="H289" s="45"/>
      <c r="I289" s="42">
        <f t="shared" si="8"/>
        <v>0</v>
      </c>
      <c r="J289" s="54">
        <v>0</v>
      </c>
      <c r="K289" s="55">
        <f>(I289/درآمد!$F$13)*100</f>
        <v>0</v>
      </c>
      <c r="L289" s="45"/>
      <c r="M289" s="42">
        <v>0</v>
      </c>
      <c r="N289" s="45"/>
      <c r="O289" s="118">
        <v>0</v>
      </c>
      <c r="P289" s="118"/>
      <c r="Q289" s="45"/>
      <c r="R289" s="42">
        <v>138482382</v>
      </c>
      <c r="S289" s="45"/>
      <c r="T289" s="42">
        <f t="shared" si="9"/>
        <v>138482382</v>
      </c>
      <c r="U289" s="45"/>
      <c r="V289" s="55">
        <f>(T289/درآمد!$F$13)*100</f>
        <v>1.0495237473455283E-2</v>
      </c>
    </row>
    <row r="290" spans="1:22" ht="18.75" x14ac:dyDescent="0.4">
      <c r="A290" s="51" t="s">
        <v>597</v>
      </c>
      <c r="C290" s="42">
        <v>0</v>
      </c>
      <c r="D290" s="45">
        <v>0</v>
      </c>
      <c r="E290" s="42">
        <v>0</v>
      </c>
      <c r="F290" s="45"/>
      <c r="G290" s="42">
        <v>0</v>
      </c>
      <c r="H290" s="45"/>
      <c r="I290" s="42">
        <f t="shared" si="8"/>
        <v>0</v>
      </c>
      <c r="J290" s="54">
        <v>0</v>
      </c>
      <c r="K290" s="55">
        <f>(I290/درآمد!$F$13)*100</f>
        <v>0</v>
      </c>
      <c r="L290" s="45"/>
      <c r="M290" s="42">
        <v>0</v>
      </c>
      <c r="N290" s="45"/>
      <c r="O290" s="118">
        <v>0</v>
      </c>
      <c r="P290" s="118"/>
      <c r="Q290" s="45"/>
      <c r="R290" s="42">
        <v>-22595148</v>
      </c>
      <c r="S290" s="45"/>
      <c r="T290" s="42">
        <f t="shared" si="9"/>
        <v>-22595148</v>
      </c>
      <c r="U290" s="45"/>
      <c r="V290" s="55">
        <f>(T290/درآمد!$F$13)*100</f>
        <v>-1.7124304231556924E-3</v>
      </c>
    </row>
    <row r="291" spans="1:22" ht="18.75" x14ac:dyDescent="0.4">
      <c r="A291" s="51" t="s">
        <v>598</v>
      </c>
      <c r="C291" s="42">
        <v>0</v>
      </c>
      <c r="D291" s="45">
        <v>0</v>
      </c>
      <c r="E291" s="42">
        <v>0</v>
      </c>
      <c r="F291" s="45"/>
      <c r="G291" s="42">
        <v>0</v>
      </c>
      <c r="H291" s="45"/>
      <c r="I291" s="42">
        <f t="shared" si="8"/>
        <v>0</v>
      </c>
      <c r="J291" s="54">
        <v>0</v>
      </c>
      <c r="K291" s="55">
        <f>(I291/درآمد!$F$13)*100</f>
        <v>0</v>
      </c>
      <c r="L291" s="45"/>
      <c r="M291" s="42">
        <v>0</v>
      </c>
      <c r="N291" s="45"/>
      <c r="O291" s="118">
        <v>0</v>
      </c>
      <c r="P291" s="118"/>
      <c r="Q291" s="45"/>
      <c r="R291" s="42">
        <v>718985085</v>
      </c>
      <c r="S291" s="45"/>
      <c r="T291" s="42">
        <f t="shared" si="9"/>
        <v>718985085</v>
      </c>
      <c r="U291" s="45"/>
      <c r="V291" s="55">
        <f>(T291/درآمد!$F$13)*100</f>
        <v>5.4490102625093725E-2</v>
      </c>
    </row>
    <row r="292" spans="1:22" ht="18.75" x14ac:dyDescent="0.4">
      <c r="A292" s="51" t="s">
        <v>599</v>
      </c>
      <c r="C292" s="42">
        <v>0</v>
      </c>
      <c r="D292" s="45">
        <v>0</v>
      </c>
      <c r="E292" s="42">
        <v>0</v>
      </c>
      <c r="F292" s="45"/>
      <c r="G292" s="42">
        <v>0</v>
      </c>
      <c r="H292" s="45"/>
      <c r="I292" s="42">
        <f t="shared" si="8"/>
        <v>0</v>
      </c>
      <c r="J292" s="54">
        <v>0</v>
      </c>
      <c r="K292" s="55">
        <f>(I292/درآمد!$F$13)*100</f>
        <v>0</v>
      </c>
      <c r="L292" s="45"/>
      <c r="M292" s="42">
        <v>0</v>
      </c>
      <c r="N292" s="45"/>
      <c r="O292" s="118">
        <v>0</v>
      </c>
      <c r="P292" s="118"/>
      <c r="Q292" s="45"/>
      <c r="R292" s="42">
        <v>-889278886</v>
      </c>
      <c r="S292" s="45"/>
      <c r="T292" s="42">
        <f t="shared" si="9"/>
        <v>-889278886</v>
      </c>
      <c r="U292" s="45"/>
      <c r="V292" s="55">
        <f>(T292/درآمد!$F$13)*100</f>
        <v>-6.7396248922839644E-2</v>
      </c>
    </row>
    <row r="293" spans="1:22" ht="18.75" x14ac:dyDescent="0.4">
      <c r="A293" s="51" t="s">
        <v>600</v>
      </c>
      <c r="C293" s="42">
        <v>0</v>
      </c>
      <c r="D293" s="45">
        <v>0</v>
      </c>
      <c r="E293" s="42">
        <v>0</v>
      </c>
      <c r="F293" s="45"/>
      <c r="G293" s="42">
        <v>0</v>
      </c>
      <c r="H293" s="45"/>
      <c r="I293" s="42">
        <f t="shared" si="8"/>
        <v>0</v>
      </c>
      <c r="J293" s="54">
        <v>0</v>
      </c>
      <c r="K293" s="55">
        <f>(I293/درآمد!$F$13)*100</f>
        <v>0</v>
      </c>
      <c r="L293" s="45"/>
      <c r="M293" s="42">
        <v>0</v>
      </c>
      <c r="N293" s="45"/>
      <c r="O293" s="118">
        <v>0</v>
      </c>
      <c r="P293" s="118"/>
      <c r="Q293" s="45"/>
      <c r="R293" s="42">
        <v>837526145</v>
      </c>
      <c r="S293" s="45"/>
      <c r="T293" s="42">
        <f t="shared" si="9"/>
        <v>837526145</v>
      </c>
      <c r="U293" s="45"/>
      <c r="V293" s="55">
        <f>(T293/درآمد!$F$13)*100</f>
        <v>6.3474036589019261E-2</v>
      </c>
    </row>
    <row r="294" spans="1:22" ht="18.75" x14ac:dyDescent="0.4">
      <c r="A294" s="51" t="s">
        <v>601</v>
      </c>
      <c r="C294" s="42">
        <v>0</v>
      </c>
      <c r="D294" s="45">
        <v>0</v>
      </c>
      <c r="E294" s="42">
        <v>0</v>
      </c>
      <c r="F294" s="45"/>
      <c r="G294" s="42">
        <v>0</v>
      </c>
      <c r="H294" s="45"/>
      <c r="I294" s="42">
        <f t="shared" si="8"/>
        <v>0</v>
      </c>
      <c r="J294" s="54">
        <v>0</v>
      </c>
      <c r="K294" s="55">
        <f>(I294/درآمد!$F$13)*100</f>
        <v>0</v>
      </c>
      <c r="L294" s="45"/>
      <c r="M294" s="42">
        <v>0</v>
      </c>
      <c r="N294" s="45"/>
      <c r="O294" s="118">
        <v>0</v>
      </c>
      <c r="P294" s="118"/>
      <c r="Q294" s="45"/>
      <c r="R294" s="42">
        <v>429056866</v>
      </c>
      <c r="S294" s="45"/>
      <c r="T294" s="42">
        <f t="shared" si="9"/>
        <v>429056866</v>
      </c>
      <c r="U294" s="45"/>
      <c r="V294" s="55">
        <f>(T294/درآمد!$F$13)*100</f>
        <v>3.2517159462829591E-2</v>
      </c>
    </row>
    <row r="295" spans="1:22" ht="18.75" x14ac:dyDescent="0.4">
      <c r="A295" s="51" t="s">
        <v>602</v>
      </c>
      <c r="C295" s="42">
        <v>0</v>
      </c>
      <c r="D295" s="45">
        <v>0</v>
      </c>
      <c r="E295" s="42">
        <v>0</v>
      </c>
      <c r="F295" s="45"/>
      <c r="G295" s="42">
        <v>0</v>
      </c>
      <c r="H295" s="45"/>
      <c r="I295" s="42">
        <f t="shared" si="8"/>
        <v>0</v>
      </c>
      <c r="J295" s="54">
        <v>0</v>
      </c>
      <c r="K295" s="55">
        <f>(I295/درآمد!$F$13)*100</f>
        <v>0</v>
      </c>
      <c r="L295" s="45"/>
      <c r="M295" s="42">
        <v>0</v>
      </c>
      <c r="N295" s="45"/>
      <c r="O295" s="118">
        <v>0</v>
      </c>
      <c r="P295" s="118"/>
      <c r="Q295" s="45"/>
      <c r="R295" s="42">
        <v>337281204</v>
      </c>
      <c r="S295" s="45"/>
      <c r="T295" s="42">
        <f t="shared" si="9"/>
        <v>337281204</v>
      </c>
      <c r="U295" s="45"/>
      <c r="V295" s="55">
        <f>(T295/درآمد!$F$13)*100</f>
        <v>2.5561708862813438E-2</v>
      </c>
    </row>
    <row r="296" spans="1:22" ht="18.75" x14ac:dyDescent="0.4">
      <c r="A296" s="51" t="s">
        <v>603</v>
      </c>
      <c r="C296" s="42">
        <v>0</v>
      </c>
      <c r="D296" s="45">
        <v>0</v>
      </c>
      <c r="E296" s="42">
        <v>0</v>
      </c>
      <c r="F296" s="45"/>
      <c r="G296" s="42">
        <v>0</v>
      </c>
      <c r="H296" s="45"/>
      <c r="I296" s="42">
        <f t="shared" si="8"/>
        <v>0</v>
      </c>
      <c r="J296" s="54">
        <v>0</v>
      </c>
      <c r="K296" s="55">
        <f>(I296/درآمد!$F$13)*100</f>
        <v>0</v>
      </c>
      <c r="L296" s="45"/>
      <c r="M296" s="42">
        <v>0</v>
      </c>
      <c r="N296" s="45"/>
      <c r="O296" s="118">
        <v>0</v>
      </c>
      <c r="P296" s="118"/>
      <c r="Q296" s="45"/>
      <c r="R296" s="42">
        <v>3997515367</v>
      </c>
      <c r="S296" s="45"/>
      <c r="T296" s="42">
        <f t="shared" si="9"/>
        <v>3997515367</v>
      </c>
      <c r="U296" s="45"/>
      <c r="V296" s="55">
        <f>(T296/درآمد!$F$13)*100</f>
        <v>0.30296180983117227</v>
      </c>
    </row>
    <row r="297" spans="1:22" ht="18.75" x14ac:dyDescent="0.4">
      <c r="A297" s="51" t="s">
        <v>604</v>
      </c>
      <c r="C297" s="42">
        <v>0</v>
      </c>
      <c r="D297" s="45">
        <v>0</v>
      </c>
      <c r="E297" s="42">
        <v>0</v>
      </c>
      <c r="F297" s="45"/>
      <c r="G297" s="42">
        <v>0</v>
      </c>
      <c r="H297" s="45"/>
      <c r="I297" s="42">
        <f t="shared" si="8"/>
        <v>0</v>
      </c>
      <c r="J297" s="54">
        <v>0</v>
      </c>
      <c r="K297" s="55">
        <f>(I297/درآمد!$F$13)*100</f>
        <v>0</v>
      </c>
      <c r="L297" s="45"/>
      <c r="M297" s="42">
        <v>0</v>
      </c>
      <c r="N297" s="45"/>
      <c r="O297" s="118">
        <v>0</v>
      </c>
      <c r="P297" s="118"/>
      <c r="Q297" s="45"/>
      <c r="R297" s="42">
        <v>412295378</v>
      </c>
      <c r="S297" s="45"/>
      <c r="T297" s="42">
        <f t="shared" si="9"/>
        <v>412295378</v>
      </c>
      <c r="U297" s="45"/>
      <c r="V297" s="55">
        <f>(T297/درآمد!$F$13)*100</f>
        <v>3.124684771322038E-2</v>
      </c>
    </row>
    <row r="298" spans="1:22" ht="18.75" x14ac:dyDescent="0.4">
      <c r="A298" s="51" t="s">
        <v>605</v>
      </c>
      <c r="C298" s="42">
        <v>0</v>
      </c>
      <c r="D298" s="45">
        <v>0</v>
      </c>
      <c r="E298" s="42">
        <v>0</v>
      </c>
      <c r="F298" s="45"/>
      <c r="G298" s="42">
        <v>0</v>
      </c>
      <c r="H298" s="45"/>
      <c r="I298" s="42">
        <f t="shared" si="8"/>
        <v>0</v>
      </c>
      <c r="J298" s="54">
        <v>0</v>
      </c>
      <c r="K298" s="55">
        <f>(I298/درآمد!$F$13)*100</f>
        <v>0</v>
      </c>
      <c r="L298" s="45"/>
      <c r="M298" s="42">
        <v>0</v>
      </c>
      <c r="N298" s="45"/>
      <c r="O298" s="118">
        <v>0</v>
      </c>
      <c r="P298" s="118"/>
      <c r="Q298" s="45"/>
      <c r="R298" s="42">
        <v>2616006358</v>
      </c>
      <c r="S298" s="45"/>
      <c r="T298" s="42">
        <f t="shared" si="9"/>
        <v>2616006358</v>
      </c>
      <c r="U298" s="45"/>
      <c r="V298" s="55">
        <f>(T298/درآمد!$F$13)*100</f>
        <v>0.19826065642977514</v>
      </c>
    </row>
    <row r="299" spans="1:22" ht="18.75" x14ac:dyDescent="0.4">
      <c r="A299" s="51" t="s">
        <v>606</v>
      </c>
      <c r="C299" s="42">
        <v>0</v>
      </c>
      <c r="D299" s="45">
        <v>0</v>
      </c>
      <c r="E299" s="42">
        <v>0</v>
      </c>
      <c r="F299" s="45"/>
      <c r="G299" s="42">
        <v>0</v>
      </c>
      <c r="H299" s="45"/>
      <c r="I299" s="42">
        <f t="shared" si="8"/>
        <v>0</v>
      </c>
      <c r="J299" s="54">
        <v>0</v>
      </c>
      <c r="K299" s="55">
        <f>(I299/درآمد!$F$13)*100</f>
        <v>0</v>
      </c>
      <c r="L299" s="45"/>
      <c r="M299" s="42">
        <v>0</v>
      </c>
      <c r="N299" s="45"/>
      <c r="O299" s="118">
        <v>0</v>
      </c>
      <c r="P299" s="118"/>
      <c r="Q299" s="45"/>
      <c r="R299" s="42">
        <v>3830111134</v>
      </c>
      <c r="S299" s="45"/>
      <c r="T299" s="42">
        <f t="shared" si="9"/>
        <v>3830111134</v>
      </c>
      <c r="U299" s="45"/>
      <c r="V299" s="55">
        <f>(T299/درآمد!$F$13)*100</f>
        <v>0.29027465675059744</v>
      </c>
    </row>
    <row r="300" spans="1:22" ht="18.75" x14ac:dyDescent="0.4">
      <c r="A300" s="51" t="s">
        <v>607</v>
      </c>
      <c r="C300" s="42">
        <v>0</v>
      </c>
      <c r="D300" s="45">
        <v>0</v>
      </c>
      <c r="E300" s="42">
        <v>0</v>
      </c>
      <c r="F300" s="45"/>
      <c r="G300" s="42">
        <v>0</v>
      </c>
      <c r="H300" s="45"/>
      <c r="I300" s="42">
        <f t="shared" si="8"/>
        <v>0</v>
      </c>
      <c r="J300" s="54">
        <v>0</v>
      </c>
      <c r="K300" s="55">
        <f>(I300/درآمد!$F$13)*100</f>
        <v>0</v>
      </c>
      <c r="L300" s="45"/>
      <c r="M300" s="42">
        <v>0</v>
      </c>
      <c r="N300" s="45"/>
      <c r="O300" s="118">
        <v>0</v>
      </c>
      <c r="P300" s="118"/>
      <c r="Q300" s="45"/>
      <c r="R300" s="42">
        <v>36255649465</v>
      </c>
      <c r="S300" s="45"/>
      <c r="T300" s="42">
        <f t="shared" si="9"/>
        <v>36255649465</v>
      </c>
      <c r="U300" s="45"/>
      <c r="V300" s="55">
        <f>(T300/درآمد!$F$13)*100</f>
        <v>2.7477260673457149</v>
      </c>
    </row>
    <row r="301" spans="1:22" ht="18.75" x14ac:dyDescent="0.4">
      <c r="A301" s="51" t="s">
        <v>608</v>
      </c>
      <c r="C301" s="42">
        <v>0</v>
      </c>
      <c r="D301" s="45">
        <v>0</v>
      </c>
      <c r="E301" s="42">
        <v>0</v>
      </c>
      <c r="F301" s="45"/>
      <c r="G301" s="42">
        <v>0</v>
      </c>
      <c r="H301" s="45"/>
      <c r="I301" s="42">
        <f t="shared" si="8"/>
        <v>0</v>
      </c>
      <c r="J301" s="54">
        <v>0</v>
      </c>
      <c r="K301" s="55">
        <f>(I301/درآمد!$F$13)*100</f>
        <v>0</v>
      </c>
      <c r="L301" s="45"/>
      <c r="M301" s="42">
        <v>0</v>
      </c>
      <c r="N301" s="45"/>
      <c r="O301" s="118">
        <v>0</v>
      </c>
      <c r="P301" s="118"/>
      <c r="Q301" s="45"/>
      <c r="R301" s="42">
        <v>2184129107</v>
      </c>
      <c r="S301" s="45"/>
      <c r="T301" s="42">
        <f t="shared" si="9"/>
        <v>2184129107</v>
      </c>
      <c r="U301" s="45"/>
      <c r="V301" s="55">
        <f>(T301/درآمد!$F$13)*100</f>
        <v>0.16552974695835912</v>
      </c>
    </row>
    <row r="302" spans="1:22" ht="18.75" x14ac:dyDescent="0.4">
      <c r="A302" s="51" t="s">
        <v>609</v>
      </c>
      <c r="C302" s="42">
        <v>0</v>
      </c>
      <c r="D302" s="45">
        <v>0</v>
      </c>
      <c r="E302" s="42">
        <v>0</v>
      </c>
      <c r="F302" s="45"/>
      <c r="G302" s="42">
        <v>0</v>
      </c>
      <c r="H302" s="45"/>
      <c r="I302" s="42">
        <f t="shared" si="8"/>
        <v>0</v>
      </c>
      <c r="J302" s="54">
        <v>0</v>
      </c>
      <c r="K302" s="55">
        <f>(I302/درآمد!$F$13)*100</f>
        <v>0</v>
      </c>
      <c r="L302" s="45"/>
      <c r="M302" s="42">
        <v>0</v>
      </c>
      <c r="N302" s="45"/>
      <c r="O302" s="118">
        <v>0</v>
      </c>
      <c r="P302" s="118"/>
      <c r="Q302" s="45"/>
      <c r="R302" s="42">
        <v>331626677</v>
      </c>
      <c r="S302" s="45"/>
      <c r="T302" s="42">
        <f t="shared" si="9"/>
        <v>331626677</v>
      </c>
      <c r="U302" s="45"/>
      <c r="V302" s="55">
        <f>(T302/درآمد!$F$13)*100</f>
        <v>2.5133166236610889E-2</v>
      </c>
    </row>
    <row r="303" spans="1:22" ht="18.75" x14ac:dyDescent="0.4">
      <c r="A303" s="51" t="s">
        <v>610</v>
      </c>
      <c r="C303" s="42">
        <v>0</v>
      </c>
      <c r="D303" s="45">
        <v>0</v>
      </c>
      <c r="E303" s="42">
        <v>0</v>
      </c>
      <c r="F303" s="45"/>
      <c r="G303" s="42">
        <v>0</v>
      </c>
      <c r="H303" s="45"/>
      <c r="I303" s="42">
        <f t="shared" si="8"/>
        <v>0</v>
      </c>
      <c r="J303" s="54">
        <v>0</v>
      </c>
      <c r="K303" s="55">
        <f>(I303/درآمد!$F$13)*100</f>
        <v>0</v>
      </c>
      <c r="L303" s="45"/>
      <c r="M303" s="42">
        <v>0</v>
      </c>
      <c r="N303" s="45"/>
      <c r="O303" s="118">
        <v>0</v>
      </c>
      <c r="P303" s="118"/>
      <c r="Q303" s="45"/>
      <c r="R303" s="42">
        <v>21524582</v>
      </c>
      <c r="S303" s="45"/>
      <c r="T303" s="42">
        <f t="shared" si="9"/>
        <v>21524582</v>
      </c>
      <c r="U303" s="45"/>
      <c r="V303" s="55">
        <f>(T303/درآمد!$F$13)*100</f>
        <v>1.6312948719127396E-3</v>
      </c>
    </row>
    <row r="304" spans="1:22" ht="18.75" x14ac:dyDescent="0.4">
      <c r="A304" s="51" t="s">
        <v>611</v>
      </c>
      <c r="C304" s="42">
        <v>0</v>
      </c>
      <c r="D304" s="45">
        <v>0</v>
      </c>
      <c r="E304" s="42">
        <v>0</v>
      </c>
      <c r="F304" s="45"/>
      <c r="G304" s="42">
        <v>0</v>
      </c>
      <c r="H304" s="45"/>
      <c r="I304" s="42">
        <f t="shared" si="8"/>
        <v>0</v>
      </c>
      <c r="J304" s="54">
        <v>0</v>
      </c>
      <c r="K304" s="55">
        <f>(I304/درآمد!$F$13)*100</f>
        <v>0</v>
      </c>
      <c r="L304" s="45"/>
      <c r="M304" s="42">
        <v>0</v>
      </c>
      <c r="N304" s="45"/>
      <c r="O304" s="118">
        <v>0</v>
      </c>
      <c r="P304" s="118"/>
      <c r="Q304" s="45"/>
      <c r="R304" s="42">
        <v>4641160816</v>
      </c>
      <c r="S304" s="45"/>
      <c r="T304" s="42">
        <f t="shared" si="9"/>
        <v>4641160816</v>
      </c>
      <c r="U304" s="45"/>
      <c r="V304" s="55">
        <f>(T304/درآمد!$F$13)*100</f>
        <v>0.35174210764525626</v>
      </c>
    </row>
    <row r="305" spans="1:22" ht="18.75" x14ac:dyDescent="0.4">
      <c r="A305" s="51" t="s">
        <v>612</v>
      </c>
      <c r="C305" s="42">
        <v>0</v>
      </c>
      <c r="D305" s="45">
        <v>0</v>
      </c>
      <c r="E305" s="42">
        <v>0</v>
      </c>
      <c r="F305" s="45"/>
      <c r="G305" s="42">
        <v>0</v>
      </c>
      <c r="H305" s="45"/>
      <c r="I305" s="42">
        <f t="shared" si="8"/>
        <v>0</v>
      </c>
      <c r="J305" s="54">
        <v>0</v>
      </c>
      <c r="K305" s="55">
        <f>(I305/درآمد!$F$13)*100</f>
        <v>0</v>
      </c>
      <c r="L305" s="45"/>
      <c r="M305" s="42">
        <v>0</v>
      </c>
      <c r="N305" s="45"/>
      <c r="O305" s="118">
        <v>0</v>
      </c>
      <c r="P305" s="118"/>
      <c r="Q305" s="45"/>
      <c r="R305" s="42">
        <v>45337048909</v>
      </c>
      <c r="S305" s="45"/>
      <c r="T305" s="42">
        <f t="shared" si="9"/>
        <v>45337048909</v>
      </c>
      <c r="U305" s="45"/>
      <c r="V305" s="55">
        <f>(T305/درآمد!$F$13)*100</f>
        <v>3.4359828865856148</v>
      </c>
    </row>
    <row r="306" spans="1:22" ht="18.75" x14ac:dyDescent="0.4">
      <c r="A306" s="51" t="s">
        <v>613</v>
      </c>
      <c r="C306" s="42">
        <v>0</v>
      </c>
      <c r="D306" s="45">
        <v>0</v>
      </c>
      <c r="E306" s="42">
        <v>0</v>
      </c>
      <c r="F306" s="45"/>
      <c r="G306" s="42">
        <v>0</v>
      </c>
      <c r="H306" s="45"/>
      <c r="I306" s="42">
        <f t="shared" si="8"/>
        <v>0</v>
      </c>
      <c r="J306" s="54">
        <v>0</v>
      </c>
      <c r="K306" s="55">
        <f>(I306/درآمد!$F$13)*100</f>
        <v>0</v>
      </c>
      <c r="L306" s="45"/>
      <c r="M306" s="42">
        <v>0</v>
      </c>
      <c r="N306" s="45"/>
      <c r="O306" s="118">
        <v>0</v>
      </c>
      <c r="P306" s="118"/>
      <c r="Q306" s="45"/>
      <c r="R306" s="42">
        <v>3810163689</v>
      </c>
      <c r="S306" s="45"/>
      <c r="T306" s="42">
        <f t="shared" si="9"/>
        <v>3810163689</v>
      </c>
      <c r="U306" s="45"/>
      <c r="V306" s="55">
        <f>(T306/درآمد!$F$13)*100</f>
        <v>0.28876288919403065</v>
      </c>
    </row>
    <row r="307" spans="1:22" ht="18.75" x14ac:dyDescent="0.4">
      <c r="A307" s="51" t="s">
        <v>614</v>
      </c>
      <c r="C307" s="42">
        <v>0</v>
      </c>
      <c r="D307" s="45">
        <v>0</v>
      </c>
      <c r="E307" s="42">
        <v>0</v>
      </c>
      <c r="F307" s="45"/>
      <c r="G307" s="42">
        <v>0</v>
      </c>
      <c r="H307" s="45"/>
      <c r="I307" s="42">
        <f t="shared" si="8"/>
        <v>0</v>
      </c>
      <c r="J307" s="54">
        <v>0</v>
      </c>
      <c r="K307" s="55">
        <f>(I307/درآمد!$F$13)*100</f>
        <v>0</v>
      </c>
      <c r="L307" s="45"/>
      <c r="M307" s="42">
        <v>0</v>
      </c>
      <c r="N307" s="45"/>
      <c r="O307" s="118">
        <v>0</v>
      </c>
      <c r="P307" s="118"/>
      <c r="Q307" s="45"/>
      <c r="R307" s="42">
        <v>159297623</v>
      </c>
      <c r="S307" s="45"/>
      <c r="T307" s="42">
        <f t="shared" si="9"/>
        <v>159297623</v>
      </c>
      <c r="U307" s="45"/>
      <c r="V307" s="55">
        <f>(T307/درآمد!$F$13)*100</f>
        <v>1.2072773144109785E-2</v>
      </c>
    </row>
    <row r="308" spans="1:22" ht="18.75" x14ac:dyDescent="0.4">
      <c r="A308" s="51" t="s">
        <v>615</v>
      </c>
      <c r="C308" s="42">
        <v>0</v>
      </c>
      <c r="D308" s="45">
        <v>0</v>
      </c>
      <c r="E308" s="42">
        <v>0</v>
      </c>
      <c r="F308" s="45"/>
      <c r="G308" s="42">
        <v>0</v>
      </c>
      <c r="H308" s="45"/>
      <c r="I308" s="42">
        <f t="shared" si="8"/>
        <v>0</v>
      </c>
      <c r="J308" s="54">
        <v>0</v>
      </c>
      <c r="K308" s="55">
        <f>(I308/درآمد!$F$13)*100</f>
        <v>0</v>
      </c>
      <c r="L308" s="45"/>
      <c r="M308" s="42">
        <v>0</v>
      </c>
      <c r="N308" s="45"/>
      <c r="O308" s="118">
        <v>0</v>
      </c>
      <c r="P308" s="118"/>
      <c r="Q308" s="45"/>
      <c r="R308" s="42">
        <v>-18954780</v>
      </c>
      <c r="S308" s="45"/>
      <c r="T308" s="42">
        <f t="shared" si="9"/>
        <v>-18954780</v>
      </c>
      <c r="U308" s="45"/>
      <c r="V308" s="55">
        <f>(T308/درآمد!$F$13)*100</f>
        <v>-1.4365359295820082E-3</v>
      </c>
    </row>
    <row r="309" spans="1:22" ht="18.75" x14ac:dyDescent="0.4">
      <c r="A309" s="51" t="s">
        <v>616</v>
      </c>
      <c r="C309" s="42">
        <v>0</v>
      </c>
      <c r="D309" s="45">
        <v>0</v>
      </c>
      <c r="E309" s="42">
        <v>0</v>
      </c>
      <c r="F309" s="45"/>
      <c r="G309" s="42">
        <v>0</v>
      </c>
      <c r="H309" s="45"/>
      <c r="I309" s="42">
        <f t="shared" si="8"/>
        <v>0</v>
      </c>
      <c r="J309" s="54">
        <v>0</v>
      </c>
      <c r="K309" s="55">
        <f>(I309/درآمد!$F$13)*100</f>
        <v>0</v>
      </c>
      <c r="L309" s="45"/>
      <c r="M309" s="42">
        <v>0</v>
      </c>
      <c r="N309" s="45"/>
      <c r="O309" s="118">
        <v>0</v>
      </c>
      <c r="P309" s="118"/>
      <c r="Q309" s="45"/>
      <c r="R309" s="42">
        <v>9632054668</v>
      </c>
      <c r="S309" s="45"/>
      <c r="T309" s="42">
        <f t="shared" si="9"/>
        <v>9632054668</v>
      </c>
      <c r="U309" s="45"/>
      <c r="V309" s="55">
        <f>(T309/درآمد!$F$13)*100</f>
        <v>0.72998961772598259</v>
      </c>
    </row>
    <row r="310" spans="1:22" ht="18.75" x14ac:dyDescent="0.4">
      <c r="A310" s="51" t="s">
        <v>617</v>
      </c>
      <c r="C310" s="42">
        <v>0</v>
      </c>
      <c r="D310" s="45">
        <v>0</v>
      </c>
      <c r="E310" s="42">
        <v>0</v>
      </c>
      <c r="F310" s="45"/>
      <c r="G310" s="42">
        <v>0</v>
      </c>
      <c r="H310" s="45"/>
      <c r="I310" s="42">
        <f t="shared" si="8"/>
        <v>0</v>
      </c>
      <c r="J310" s="54">
        <v>0</v>
      </c>
      <c r="K310" s="55">
        <f>(I310/درآمد!$F$13)*100</f>
        <v>0</v>
      </c>
      <c r="L310" s="45"/>
      <c r="M310" s="42">
        <v>0</v>
      </c>
      <c r="N310" s="45"/>
      <c r="O310" s="118">
        <v>0</v>
      </c>
      <c r="P310" s="118"/>
      <c r="Q310" s="45"/>
      <c r="R310" s="42">
        <v>11036702923</v>
      </c>
      <c r="S310" s="45"/>
      <c r="T310" s="42">
        <f t="shared" si="9"/>
        <v>11036702923</v>
      </c>
      <c r="U310" s="45"/>
      <c r="V310" s="55">
        <f>(T310/درآمد!$F$13)*100</f>
        <v>0.83644443739322072</v>
      </c>
    </row>
    <row r="311" spans="1:22" ht="18.75" x14ac:dyDescent="0.4">
      <c r="A311" s="51" t="s">
        <v>618</v>
      </c>
      <c r="C311" s="42">
        <v>0</v>
      </c>
      <c r="D311" s="45">
        <v>0</v>
      </c>
      <c r="E311" s="42">
        <v>0</v>
      </c>
      <c r="F311" s="45"/>
      <c r="G311" s="42">
        <v>0</v>
      </c>
      <c r="H311" s="45"/>
      <c r="I311" s="42">
        <f t="shared" si="8"/>
        <v>0</v>
      </c>
      <c r="J311" s="54">
        <v>0</v>
      </c>
      <c r="K311" s="55">
        <f>(I311/درآمد!$F$13)*100</f>
        <v>0</v>
      </c>
      <c r="L311" s="45"/>
      <c r="M311" s="42">
        <v>0</v>
      </c>
      <c r="N311" s="45"/>
      <c r="O311" s="118">
        <v>0</v>
      </c>
      <c r="P311" s="118"/>
      <c r="Q311" s="45"/>
      <c r="R311" s="42">
        <v>14483739469</v>
      </c>
      <c r="S311" s="45"/>
      <c r="T311" s="42">
        <f t="shared" si="9"/>
        <v>14483739469</v>
      </c>
      <c r="U311" s="45"/>
      <c r="V311" s="55">
        <f>(T311/درآمد!$F$13)*100</f>
        <v>1.0976868178857013</v>
      </c>
    </row>
    <row r="312" spans="1:22" ht="18.75" x14ac:dyDescent="0.4">
      <c r="A312" s="51" t="s">
        <v>619</v>
      </c>
      <c r="C312" s="42">
        <v>0</v>
      </c>
      <c r="D312" s="45">
        <v>0</v>
      </c>
      <c r="E312" s="42">
        <v>0</v>
      </c>
      <c r="F312" s="45"/>
      <c r="G312" s="42">
        <v>0</v>
      </c>
      <c r="H312" s="45"/>
      <c r="I312" s="42">
        <f t="shared" si="8"/>
        <v>0</v>
      </c>
      <c r="J312" s="54">
        <v>0</v>
      </c>
      <c r="K312" s="55">
        <f>(I312/درآمد!$F$13)*100</f>
        <v>0</v>
      </c>
      <c r="L312" s="45"/>
      <c r="M312" s="42">
        <v>0</v>
      </c>
      <c r="N312" s="45"/>
      <c r="O312" s="118">
        <v>0</v>
      </c>
      <c r="P312" s="118"/>
      <c r="Q312" s="45"/>
      <c r="R312" s="42">
        <v>2651720940</v>
      </c>
      <c r="S312" s="45"/>
      <c r="T312" s="42">
        <f t="shared" si="9"/>
        <v>2651720940</v>
      </c>
      <c r="U312" s="45"/>
      <c r="V312" s="55">
        <f>(T312/درآمد!$F$13)*100</f>
        <v>0.20096737633119333</v>
      </c>
    </row>
    <row r="313" spans="1:22" ht="18.75" x14ac:dyDescent="0.4">
      <c r="A313" s="51" t="s">
        <v>620</v>
      </c>
      <c r="C313" s="42">
        <v>0</v>
      </c>
      <c r="D313" s="45">
        <v>0</v>
      </c>
      <c r="E313" s="42">
        <v>0</v>
      </c>
      <c r="F313" s="45"/>
      <c r="G313" s="42">
        <v>0</v>
      </c>
      <c r="H313" s="45"/>
      <c r="I313" s="42">
        <f t="shared" si="8"/>
        <v>0</v>
      </c>
      <c r="J313" s="54">
        <v>0</v>
      </c>
      <c r="K313" s="55">
        <f>(I313/درآمد!$F$13)*100</f>
        <v>0</v>
      </c>
      <c r="L313" s="45"/>
      <c r="M313" s="42">
        <v>0</v>
      </c>
      <c r="N313" s="45"/>
      <c r="O313" s="118">
        <v>0</v>
      </c>
      <c r="P313" s="118"/>
      <c r="Q313" s="45"/>
      <c r="R313" s="42">
        <v>187686795</v>
      </c>
      <c r="S313" s="45"/>
      <c r="T313" s="42">
        <f t="shared" si="9"/>
        <v>187686795</v>
      </c>
      <c r="U313" s="45"/>
      <c r="V313" s="55">
        <f>(T313/درآمد!$F$13)*100</f>
        <v>1.4224318326332079E-2</v>
      </c>
    </row>
    <row r="314" spans="1:22" ht="18.75" x14ac:dyDescent="0.4">
      <c r="A314" s="51" t="s">
        <v>621</v>
      </c>
      <c r="C314" s="42">
        <v>0</v>
      </c>
      <c r="D314" s="45">
        <v>0</v>
      </c>
      <c r="E314" s="42">
        <v>0</v>
      </c>
      <c r="F314" s="45"/>
      <c r="G314" s="42">
        <v>0</v>
      </c>
      <c r="H314" s="45"/>
      <c r="I314" s="42">
        <f t="shared" si="8"/>
        <v>0</v>
      </c>
      <c r="J314" s="54">
        <v>0</v>
      </c>
      <c r="K314" s="55">
        <f>(I314/درآمد!$F$13)*100</f>
        <v>0</v>
      </c>
      <c r="L314" s="45"/>
      <c r="M314" s="42">
        <v>0</v>
      </c>
      <c r="N314" s="45"/>
      <c r="O314" s="118">
        <v>0</v>
      </c>
      <c r="P314" s="118"/>
      <c r="Q314" s="45"/>
      <c r="R314" s="42">
        <v>-621101</v>
      </c>
      <c r="S314" s="45"/>
      <c r="T314" s="42">
        <f t="shared" si="9"/>
        <v>-621101</v>
      </c>
      <c r="U314" s="45"/>
      <c r="V314" s="55">
        <f>(T314/درآمد!$F$13)*100</f>
        <v>-4.7071709742836094E-5</v>
      </c>
    </row>
    <row r="315" spans="1:22" ht="18.75" x14ac:dyDescent="0.4">
      <c r="A315" s="51" t="s">
        <v>622</v>
      </c>
      <c r="C315" s="42">
        <v>0</v>
      </c>
      <c r="D315" s="45">
        <v>0</v>
      </c>
      <c r="E315" s="42">
        <v>0</v>
      </c>
      <c r="F315" s="45"/>
      <c r="G315" s="42">
        <v>0</v>
      </c>
      <c r="H315" s="45"/>
      <c r="I315" s="42">
        <f t="shared" si="8"/>
        <v>0</v>
      </c>
      <c r="J315" s="54">
        <v>0</v>
      </c>
      <c r="K315" s="55">
        <f>(I315/درآمد!$F$13)*100</f>
        <v>0</v>
      </c>
      <c r="L315" s="45"/>
      <c r="M315" s="42">
        <v>0</v>
      </c>
      <c r="N315" s="45"/>
      <c r="O315" s="118">
        <v>0</v>
      </c>
      <c r="P315" s="118"/>
      <c r="Q315" s="45"/>
      <c r="R315" s="42">
        <v>-2117059</v>
      </c>
      <c r="S315" s="45"/>
      <c r="T315" s="42">
        <f t="shared" si="9"/>
        <v>-2117059</v>
      </c>
      <c r="U315" s="45"/>
      <c r="V315" s="55">
        <f>(T315/درآمد!$F$13)*100</f>
        <v>-1.6044666931217119E-4</v>
      </c>
    </row>
    <row r="316" spans="1:22" ht="18.75" x14ac:dyDescent="0.4">
      <c r="A316" s="51" t="s">
        <v>623</v>
      </c>
      <c r="C316" s="42">
        <v>0</v>
      </c>
      <c r="D316" s="45">
        <v>0</v>
      </c>
      <c r="E316" s="42">
        <v>0</v>
      </c>
      <c r="F316" s="45"/>
      <c r="G316" s="42">
        <v>0</v>
      </c>
      <c r="H316" s="45"/>
      <c r="I316" s="42">
        <f t="shared" si="8"/>
        <v>0</v>
      </c>
      <c r="J316" s="54">
        <v>0</v>
      </c>
      <c r="K316" s="55">
        <f>(I316/درآمد!$F$13)*100</f>
        <v>0</v>
      </c>
      <c r="L316" s="45"/>
      <c r="M316" s="42">
        <v>0</v>
      </c>
      <c r="N316" s="45"/>
      <c r="O316" s="118">
        <v>0</v>
      </c>
      <c r="P316" s="118"/>
      <c r="Q316" s="45"/>
      <c r="R316" s="42">
        <v>-3510109968</v>
      </c>
      <c r="S316" s="45"/>
      <c r="T316" s="42">
        <f t="shared" si="9"/>
        <v>-3510109968</v>
      </c>
      <c r="U316" s="45"/>
      <c r="V316" s="55">
        <f>(T316/درآمد!$F$13)*100</f>
        <v>-0.26602255926030016</v>
      </c>
    </row>
    <row r="317" spans="1:22" ht="18.75" x14ac:dyDescent="0.4">
      <c r="A317" s="51" t="s">
        <v>625</v>
      </c>
      <c r="C317" s="42">
        <v>0</v>
      </c>
      <c r="D317" s="45">
        <v>0</v>
      </c>
      <c r="E317" s="42">
        <v>0</v>
      </c>
      <c r="F317" s="45"/>
      <c r="G317" s="42">
        <v>0</v>
      </c>
      <c r="H317" s="45"/>
      <c r="I317" s="42">
        <f t="shared" si="8"/>
        <v>0</v>
      </c>
      <c r="J317" s="54">
        <v>0</v>
      </c>
      <c r="K317" s="55">
        <f>(I317/درآمد!$F$13)*100</f>
        <v>0</v>
      </c>
      <c r="L317" s="45"/>
      <c r="M317" s="42">
        <v>0</v>
      </c>
      <c r="N317" s="45"/>
      <c r="O317" s="118">
        <v>0</v>
      </c>
      <c r="P317" s="118"/>
      <c r="Q317" s="45"/>
      <c r="R317" s="42">
        <v>210612759</v>
      </c>
      <c r="S317" s="45"/>
      <c r="T317" s="42">
        <f t="shared" si="9"/>
        <v>210612759</v>
      </c>
      <c r="U317" s="45"/>
      <c r="V317" s="55">
        <f>(T317/درآمد!$F$13)*100</f>
        <v>1.5961820476518136E-2</v>
      </c>
    </row>
    <row r="318" spans="1:22" ht="18.75" x14ac:dyDescent="0.4">
      <c r="A318" s="51" t="s">
        <v>626</v>
      </c>
      <c r="C318" s="42">
        <v>0</v>
      </c>
      <c r="D318" s="45">
        <v>0</v>
      </c>
      <c r="E318" s="42">
        <v>0</v>
      </c>
      <c r="F318" s="45"/>
      <c r="G318" s="42">
        <v>0</v>
      </c>
      <c r="H318" s="45"/>
      <c r="I318" s="42">
        <f t="shared" si="8"/>
        <v>0</v>
      </c>
      <c r="J318" s="54">
        <v>0</v>
      </c>
      <c r="K318" s="55">
        <f>(I318/درآمد!$F$13)*100</f>
        <v>0</v>
      </c>
      <c r="L318" s="45"/>
      <c r="M318" s="42">
        <v>0</v>
      </c>
      <c r="N318" s="45"/>
      <c r="O318" s="118">
        <v>0</v>
      </c>
      <c r="P318" s="118"/>
      <c r="Q318" s="45"/>
      <c r="R318" s="42">
        <v>5486862</v>
      </c>
      <c r="S318" s="45"/>
      <c r="T318" s="42">
        <f t="shared" si="9"/>
        <v>5486862</v>
      </c>
      <c r="U318" s="45"/>
      <c r="V318" s="55">
        <f>(T318/درآمد!$F$13)*100</f>
        <v>4.1583571023552873E-4</v>
      </c>
    </row>
    <row r="319" spans="1:22" ht="18.75" x14ac:dyDescent="0.4">
      <c r="A319" s="51" t="s">
        <v>627</v>
      </c>
      <c r="C319" s="42">
        <v>0</v>
      </c>
      <c r="D319" s="45">
        <v>0</v>
      </c>
      <c r="E319" s="42">
        <v>0</v>
      </c>
      <c r="F319" s="45"/>
      <c r="G319" s="42">
        <v>0</v>
      </c>
      <c r="H319" s="45"/>
      <c r="I319" s="42">
        <f t="shared" si="8"/>
        <v>0</v>
      </c>
      <c r="J319" s="54">
        <v>0</v>
      </c>
      <c r="K319" s="55">
        <f>(I319/درآمد!$F$13)*100</f>
        <v>0</v>
      </c>
      <c r="L319" s="45"/>
      <c r="M319" s="42">
        <v>0</v>
      </c>
      <c r="N319" s="45"/>
      <c r="O319" s="118">
        <v>0</v>
      </c>
      <c r="P319" s="118"/>
      <c r="Q319" s="45"/>
      <c r="R319" s="42">
        <v>807643812</v>
      </c>
      <c r="S319" s="45"/>
      <c r="T319" s="42">
        <f t="shared" si="9"/>
        <v>807643812</v>
      </c>
      <c r="U319" s="45"/>
      <c r="V319" s="55">
        <f>(T319/درآمد!$F$13)*100</f>
        <v>6.1209328424944871E-2</v>
      </c>
    </row>
    <row r="320" spans="1:22" ht="18.75" x14ac:dyDescent="0.4">
      <c r="A320" s="51" t="s">
        <v>628</v>
      </c>
      <c r="C320" s="42">
        <v>0</v>
      </c>
      <c r="D320" s="45">
        <v>0</v>
      </c>
      <c r="E320" s="42">
        <v>0</v>
      </c>
      <c r="F320" s="45"/>
      <c r="G320" s="42">
        <v>0</v>
      </c>
      <c r="H320" s="45"/>
      <c r="I320" s="42">
        <f t="shared" si="8"/>
        <v>0</v>
      </c>
      <c r="J320" s="54">
        <v>0</v>
      </c>
      <c r="K320" s="55">
        <f>(I320/درآمد!$F$13)*100</f>
        <v>0</v>
      </c>
      <c r="L320" s="45"/>
      <c r="M320" s="42">
        <v>0</v>
      </c>
      <c r="N320" s="45"/>
      <c r="O320" s="118">
        <v>0</v>
      </c>
      <c r="P320" s="118"/>
      <c r="Q320" s="45"/>
      <c r="R320" s="42">
        <v>10350000</v>
      </c>
      <c r="S320" s="45"/>
      <c r="T320" s="42">
        <f t="shared" si="9"/>
        <v>10350000</v>
      </c>
      <c r="U320" s="45"/>
      <c r="V320" s="55">
        <f>(T320/درآمد!$F$13)*100</f>
        <v>7.8440092004094923E-4</v>
      </c>
    </row>
    <row r="321" spans="1:22" ht="18.75" x14ac:dyDescent="0.4">
      <c r="A321" s="51" t="s">
        <v>629</v>
      </c>
      <c r="C321" s="42">
        <v>0</v>
      </c>
      <c r="D321" s="45">
        <v>0</v>
      </c>
      <c r="E321" s="42">
        <v>0</v>
      </c>
      <c r="F321" s="45"/>
      <c r="G321" s="42">
        <v>0</v>
      </c>
      <c r="H321" s="45"/>
      <c r="I321" s="42">
        <f t="shared" si="8"/>
        <v>0</v>
      </c>
      <c r="J321" s="54">
        <v>0</v>
      </c>
      <c r="K321" s="55">
        <f>(I321/درآمد!$F$13)*100</f>
        <v>0</v>
      </c>
      <c r="L321" s="45"/>
      <c r="M321" s="42">
        <v>0</v>
      </c>
      <c r="N321" s="45"/>
      <c r="O321" s="118">
        <v>0</v>
      </c>
      <c r="P321" s="118"/>
      <c r="Q321" s="45"/>
      <c r="R321" s="42">
        <v>13914086924</v>
      </c>
      <c r="S321" s="45"/>
      <c r="T321" s="42">
        <f t="shared" si="9"/>
        <v>13914086924</v>
      </c>
      <c r="U321" s="45"/>
      <c r="V321" s="55">
        <f>(T321/درآمد!$F$13)*100</f>
        <v>1.0545142593927865</v>
      </c>
    </row>
    <row r="322" spans="1:22" ht="18.75" x14ac:dyDescent="0.4">
      <c r="A322" s="51" t="s">
        <v>630</v>
      </c>
      <c r="C322" s="42">
        <v>0</v>
      </c>
      <c r="D322" s="45">
        <v>0</v>
      </c>
      <c r="E322" s="42">
        <v>0</v>
      </c>
      <c r="F322" s="45"/>
      <c r="G322" s="42">
        <v>0</v>
      </c>
      <c r="H322" s="45"/>
      <c r="I322" s="42">
        <f t="shared" si="8"/>
        <v>0</v>
      </c>
      <c r="J322" s="54">
        <v>0</v>
      </c>
      <c r="K322" s="55">
        <f>(I322/درآمد!$F$13)*100</f>
        <v>0</v>
      </c>
      <c r="L322" s="45"/>
      <c r="M322" s="42">
        <v>0</v>
      </c>
      <c r="N322" s="45"/>
      <c r="O322" s="118">
        <v>0</v>
      </c>
      <c r="P322" s="118"/>
      <c r="Q322" s="45"/>
      <c r="R322" s="42">
        <v>10378052719</v>
      </c>
      <c r="S322" s="45"/>
      <c r="T322" s="42">
        <f t="shared" si="9"/>
        <v>10378052719</v>
      </c>
      <c r="U322" s="45"/>
      <c r="V322" s="55">
        <f>(T322/درآمد!$F$13)*100</f>
        <v>0.78652696628184293</v>
      </c>
    </row>
    <row r="323" spans="1:22" ht="18.75" x14ac:dyDescent="0.4">
      <c r="A323" s="51" t="s">
        <v>631</v>
      </c>
      <c r="C323" s="42">
        <v>0</v>
      </c>
      <c r="D323" s="45">
        <v>0</v>
      </c>
      <c r="E323" s="42">
        <v>0</v>
      </c>
      <c r="F323" s="45"/>
      <c r="G323" s="42">
        <v>0</v>
      </c>
      <c r="H323" s="45"/>
      <c r="I323" s="42">
        <f t="shared" si="8"/>
        <v>0</v>
      </c>
      <c r="J323" s="54">
        <v>0</v>
      </c>
      <c r="K323" s="55">
        <f>(I323/درآمد!$F$13)*100</f>
        <v>0</v>
      </c>
      <c r="L323" s="45"/>
      <c r="M323" s="42">
        <v>0</v>
      </c>
      <c r="N323" s="45"/>
      <c r="O323" s="118">
        <v>0</v>
      </c>
      <c r="P323" s="118"/>
      <c r="Q323" s="45"/>
      <c r="R323" s="42">
        <v>237943346</v>
      </c>
      <c r="S323" s="45"/>
      <c r="T323" s="42">
        <f t="shared" si="9"/>
        <v>237943346</v>
      </c>
      <c r="U323" s="45"/>
      <c r="V323" s="55">
        <f>(T323/درآمد!$F$13)*100</f>
        <v>1.8033138117876515E-2</v>
      </c>
    </row>
    <row r="324" spans="1:22" ht="18.75" x14ac:dyDescent="0.4">
      <c r="A324" s="51" t="s">
        <v>632</v>
      </c>
      <c r="C324" s="42">
        <v>0</v>
      </c>
      <c r="D324" s="45">
        <v>0</v>
      </c>
      <c r="E324" s="42">
        <v>0</v>
      </c>
      <c r="F324" s="45"/>
      <c r="G324" s="42">
        <v>0</v>
      </c>
      <c r="H324" s="45"/>
      <c r="I324" s="42">
        <f t="shared" si="8"/>
        <v>0</v>
      </c>
      <c r="J324" s="54">
        <v>0</v>
      </c>
      <c r="K324" s="55">
        <f>(I324/درآمد!$F$13)*100</f>
        <v>0</v>
      </c>
      <c r="L324" s="45"/>
      <c r="M324" s="42">
        <v>0</v>
      </c>
      <c r="N324" s="45"/>
      <c r="O324" s="118">
        <v>0</v>
      </c>
      <c r="P324" s="118"/>
      <c r="Q324" s="45"/>
      <c r="R324" s="42">
        <v>-158887</v>
      </c>
      <c r="S324" s="45"/>
      <c r="T324" s="42">
        <f t="shared" si="9"/>
        <v>-158887</v>
      </c>
      <c r="U324" s="45"/>
      <c r="V324" s="55">
        <f>(T324/درآمد!$F$13)*100</f>
        <v>-1.2041653041791913E-5</v>
      </c>
    </row>
    <row r="325" spans="1:22" ht="18.75" x14ac:dyDescent="0.4">
      <c r="A325" s="51" t="s">
        <v>633</v>
      </c>
      <c r="C325" s="42">
        <v>0</v>
      </c>
      <c r="D325" s="45">
        <v>0</v>
      </c>
      <c r="E325" s="42">
        <v>0</v>
      </c>
      <c r="F325" s="45"/>
      <c r="G325" s="42">
        <v>0</v>
      </c>
      <c r="H325" s="45"/>
      <c r="I325" s="42">
        <f t="shared" si="8"/>
        <v>0</v>
      </c>
      <c r="J325" s="54">
        <v>0</v>
      </c>
      <c r="K325" s="55">
        <f>(I325/درآمد!$F$13)*100</f>
        <v>0</v>
      </c>
      <c r="L325" s="45"/>
      <c r="M325" s="42">
        <v>0</v>
      </c>
      <c r="N325" s="45"/>
      <c r="O325" s="118">
        <v>0</v>
      </c>
      <c r="P325" s="118"/>
      <c r="Q325" s="45"/>
      <c r="R325" s="42">
        <v>-857775</v>
      </c>
      <c r="S325" s="45"/>
      <c r="T325" s="42">
        <f t="shared" si="9"/>
        <v>-857775</v>
      </c>
      <c r="U325" s="45"/>
      <c r="V325" s="55">
        <f>(T325/درآمد!$F$13)*100</f>
        <v>-6.5008647264553165E-5</v>
      </c>
    </row>
    <row r="326" spans="1:22" ht="18.75" x14ac:dyDescent="0.4">
      <c r="A326" s="51" t="s">
        <v>634</v>
      </c>
      <c r="C326" s="42">
        <v>0</v>
      </c>
      <c r="D326" s="45">
        <v>0</v>
      </c>
      <c r="E326" s="42">
        <v>0</v>
      </c>
      <c r="F326" s="45"/>
      <c r="G326" s="42">
        <v>0</v>
      </c>
      <c r="H326" s="45"/>
      <c r="I326" s="42">
        <f t="shared" si="8"/>
        <v>0</v>
      </c>
      <c r="J326" s="54">
        <v>0</v>
      </c>
      <c r="K326" s="55">
        <f>(I326/درآمد!$F$13)*100</f>
        <v>0</v>
      </c>
      <c r="L326" s="45"/>
      <c r="M326" s="42">
        <v>0</v>
      </c>
      <c r="N326" s="45"/>
      <c r="O326" s="118">
        <v>0</v>
      </c>
      <c r="P326" s="118"/>
      <c r="Q326" s="45"/>
      <c r="R326" s="42">
        <v>-4693604898</v>
      </c>
      <c r="S326" s="45"/>
      <c r="T326" s="42">
        <f t="shared" si="9"/>
        <v>-4693604898</v>
      </c>
      <c r="U326" s="45"/>
      <c r="V326" s="55">
        <f>(T326/درآمد!$F$13)*100</f>
        <v>-0.35571671500482177</v>
      </c>
    </row>
    <row r="327" spans="1:22" ht="18.75" x14ac:dyDescent="0.4">
      <c r="A327" s="51" t="s">
        <v>635</v>
      </c>
      <c r="C327" s="42">
        <v>0</v>
      </c>
      <c r="D327" s="45">
        <v>0</v>
      </c>
      <c r="E327" s="42">
        <v>0</v>
      </c>
      <c r="F327" s="45"/>
      <c r="G327" s="42">
        <v>0</v>
      </c>
      <c r="H327" s="45"/>
      <c r="I327" s="42">
        <f t="shared" si="8"/>
        <v>0</v>
      </c>
      <c r="J327" s="54">
        <v>0</v>
      </c>
      <c r="K327" s="55">
        <f>(I327/درآمد!$F$13)*100</f>
        <v>0</v>
      </c>
      <c r="L327" s="45"/>
      <c r="M327" s="42">
        <v>0</v>
      </c>
      <c r="N327" s="45"/>
      <c r="O327" s="118">
        <v>0</v>
      </c>
      <c r="P327" s="118"/>
      <c r="Q327" s="45"/>
      <c r="R327" s="42">
        <v>-501061632</v>
      </c>
      <c r="S327" s="45"/>
      <c r="T327" s="42">
        <f t="shared" si="9"/>
        <v>-501061632</v>
      </c>
      <c r="U327" s="45"/>
      <c r="V327" s="55">
        <f>(T327/درآمد!$F$13)*100</f>
        <v>-3.7974222718649232E-2</v>
      </c>
    </row>
    <row r="328" spans="1:22" ht="18.75" x14ac:dyDescent="0.4">
      <c r="A328" s="51" t="s">
        <v>636</v>
      </c>
      <c r="C328" s="42">
        <v>0</v>
      </c>
      <c r="D328" s="45">
        <v>0</v>
      </c>
      <c r="E328" s="42">
        <v>0</v>
      </c>
      <c r="F328" s="45"/>
      <c r="G328" s="42">
        <v>0</v>
      </c>
      <c r="H328" s="45"/>
      <c r="I328" s="42">
        <f t="shared" si="8"/>
        <v>0</v>
      </c>
      <c r="J328" s="54">
        <v>0</v>
      </c>
      <c r="K328" s="55">
        <f>(I328/درآمد!$F$13)*100</f>
        <v>0</v>
      </c>
      <c r="L328" s="45"/>
      <c r="M328" s="42">
        <v>0</v>
      </c>
      <c r="N328" s="45"/>
      <c r="O328" s="118">
        <v>0</v>
      </c>
      <c r="P328" s="118"/>
      <c r="Q328" s="45"/>
      <c r="R328" s="42">
        <v>9505565432</v>
      </c>
      <c r="S328" s="45"/>
      <c r="T328" s="42">
        <f t="shared" si="9"/>
        <v>9505565432</v>
      </c>
      <c r="U328" s="45"/>
      <c r="V328" s="55">
        <f>(T328/درآمد!$F$13)*100</f>
        <v>0.72040331114688338</v>
      </c>
    </row>
    <row r="329" spans="1:22" ht="18.75" x14ac:dyDescent="0.4">
      <c r="A329" s="51" t="s">
        <v>637</v>
      </c>
      <c r="C329" s="42">
        <v>0</v>
      </c>
      <c r="D329" s="45">
        <v>0</v>
      </c>
      <c r="E329" s="42">
        <v>0</v>
      </c>
      <c r="F329" s="45"/>
      <c r="G329" s="42">
        <v>0</v>
      </c>
      <c r="H329" s="45"/>
      <c r="I329" s="42">
        <f t="shared" si="8"/>
        <v>0</v>
      </c>
      <c r="J329" s="54">
        <v>0</v>
      </c>
      <c r="K329" s="55">
        <f>(I329/درآمد!$F$13)*100</f>
        <v>0</v>
      </c>
      <c r="L329" s="45"/>
      <c r="M329" s="42">
        <v>0</v>
      </c>
      <c r="N329" s="45"/>
      <c r="O329" s="118">
        <v>0</v>
      </c>
      <c r="P329" s="118"/>
      <c r="Q329" s="45"/>
      <c r="R329" s="42">
        <v>725743247</v>
      </c>
      <c r="S329" s="45"/>
      <c r="T329" s="42">
        <f t="shared" si="9"/>
        <v>725743247</v>
      </c>
      <c r="U329" s="45"/>
      <c r="V329" s="55">
        <f>(T329/درآمد!$F$13)*100</f>
        <v>5.500228702031941E-2</v>
      </c>
    </row>
    <row r="330" spans="1:22" ht="18.75" x14ac:dyDescent="0.4">
      <c r="A330" s="51" t="s">
        <v>638</v>
      </c>
      <c r="C330" s="42">
        <v>0</v>
      </c>
      <c r="D330" s="45">
        <v>0</v>
      </c>
      <c r="E330" s="42">
        <v>0</v>
      </c>
      <c r="F330" s="45"/>
      <c r="G330" s="42">
        <v>0</v>
      </c>
      <c r="H330" s="45"/>
      <c r="I330" s="42">
        <f t="shared" ref="I330:I393" si="10">C330+E330+G330</f>
        <v>0</v>
      </c>
      <c r="J330" s="54">
        <v>0</v>
      </c>
      <c r="K330" s="55">
        <f>(I330/درآمد!$F$13)*100</f>
        <v>0</v>
      </c>
      <c r="L330" s="45"/>
      <c r="M330" s="42">
        <v>0</v>
      </c>
      <c r="N330" s="45"/>
      <c r="O330" s="118">
        <v>0</v>
      </c>
      <c r="P330" s="118"/>
      <c r="Q330" s="45"/>
      <c r="R330" s="42">
        <v>42852374</v>
      </c>
      <c r="S330" s="45"/>
      <c r="T330" s="42">
        <f t="shared" ref="T330:T393" si="11">M330+O330+R330</f>
        <v>42852374</v>
      </c>
      <c r="U330" s="45"/>
      <c r="V330" s="55">
        <f>(T330/درآمد!$F$13)*100</f>
        <v>3.2476755160907099E-3</v>
      </c>
    </row>
    <row r="331" spans="1:22" ht="18.75" x14ac:dyDescent="0.4">
      <c r="A331" s="51" t="s">
        <v>639</v>
      </c>
      <c r="C331" s="42">
        <v>0</v>
      </c>
      <c r="D331" s="45">
        <v>0</v>
      </c>
      <c r="E331" s="42">
        <v>0</v>
      </c>
      <c r="F331" s="45"/>
      <c r="G331" s="42">
        <v>0</v>
      </c>
      <c r="H331" s="45"/>
      <c r="I331" s="42">
        <f t="shared" si="10"/>
        <v>0</v>
      </c>
      <c r="J331" s="54">
        <v>0</v>
      </c>
      <c r="K331" s="55">
        <f>(I331/درآمد!$F$13)*100</f>
        <v>0</v>
      </c>
      <c r="L331" s="45"/>
      <c r="M331" s="42">
        <v>0</v>
      </c>
      <c r="N331" s="45"/>
      <c r="O331" s="118">
        <v>0</v>
      </c>
      <c r="P331" s="118"/>
      <c r="Q331" s="45"/>
      <c r="R331" s="42">
        <v>79661327</v>
      </c>
      <c r="S331" s="45"/>
      <c r="T331" s="42">
        <f t="shared" si="11"/>
        <v>79661327</v>
      </c>
      <c r="U331" s="45"/>
      <c r="V331" s="55">
        <f>(T331/درآمد!$F$13)*100</f>
        <v>6.0373350908679143E-3</v>
      </c>
    </row>
    <row r="332" spans="1:22" ht="18.75" x14ac:dyDescent="0.4">
      <c r="A332" s="51" t="s">
        <v>640</v>
      </c>
      <c r="C332" s="42">
        <v>0</v>
      </c>
      <c r="D332" s="45">
        <v>0</v>
      </c>
      <c r="E332" s="42">
        <v>0</v>
      </c>
      <c r="F332" s="45"/>
      <c r="G332" s="42">
        <v>0</v>
      </c>
      <c r="H332" s="45"/>
      <c r="I332" s="42">
        <f t="shared" si="10"/>
        <v>0</v>
      </c>
      <c r="J332" s="54">
        <v>0</v>
      </c>
      <c r="K332" s="55">
        <f>(I332/درآمد!$F$13)*100</f>
        <v>0</v>
      </c>
      <c r="L332" s="45"/>
      <c r="M332" s="42">
        <v>0</v>
      </c>
      <c r="N332" s="45"/>
      <c r="O332" s="118">
        <v>0</v>
      </c>
      <c r="P332" s="118"/>
      <c r="Q332" s="45"/>
      <c r="R332" s="42">
        <v>17035613</v>
      </c>
      <c r="S332" s="45"/>
      <c r="T332" s="42">
        <f t="shared" si="11"/>
        <v>17035613</v>
      </c>
      <c r="U332" s="45"/>
      <c r="V332" s="55">
        <f>(T332/درآمد!$F$13)*100</f>
        <v>1.2910870058610198E-3</v>
      </c>
    </row>
    <row r="333" spans="1:22" ht="18.75" x14ac:dyDescent="0.4">
      <c r="A333" s="51" t="s">
        <v>641</v>
      </c>
      <c r="C333" s="42">
        <v>0</v>
      </c>
      <c r="D333" s="45">
        <v>0</v>
      </c>
      <c r="E333" s="42">
        <v>0</v>
      </c>
      <c r="F333" s="45"/>
      <c r="G333" s="42">
        <v>0</v>
      </c>
      <c r="H333" s="45"/>
      <c r="I333" s="42">
        <f t="shared" si="10"/>
        <v>0</v>
      </c>
      <c r="J333" s="54">
        <v>0</v>
      </c>
      <c r="K333" s="55">
        <f>(I333/درآمد!$F$13)*100</f>
        <v>0</v>
      </c>
      <c r="L333" s="45"/>
      <c r="M333" s="42">
        <v>0</v>
      </c>
      <c r="N333" s="45"/>
      <c r="O333" s="118">
        <v>0</v>
      </c>
      <c r="P333" s="118"/>
      <c r="Q333" s="45"/>
      <c r="R333" s="42">
        <v>3599073</v>
      </c>
      <c r="S333" s="45"/>
      <c r="T333" s="42">
        <f t="shared" si="11"/>
        <v>3599073</v>
      </c>
      <c r="U333" s="45"/>
      <c r="V333" s="55">
        <f>(T333/درآمد!$F$13)*100</f>
        <v>2.7276484758401344E-4</v>
      </c>
    </row>
    <row r="334" spans="1:22" ht="18.75" x14ac:dyDescent="0.4">
      <c r="A334" s="51" t="s">
        <v>642</v>
      </c>
      <c r="C334" s="42">
        <v>0</v>
      </c>
      <c r="D334" s="45">
        <v>0</v>
      </c>
      <c r="E334" s="42">
        <v>0</v>
      </c>
      <c r="F334" s="45"/>
      <c r="G334" s="42">
        <v>0</v>
      </c>
      <c r="H334" s="45"/>
      <c r="I334" s="42">
        <f t="shared" si="10"/>
        <v>0</v>
      </c>
      <c r="J334" s="54">
        <v>0</v>
      </c>
      <c r="K334" s="55">
        <f>(I334/درآمد!$F$13)*100</f>
        <v>0</v>
      </c>
      <c r="L334" s="45"/>
      <c r="M334" s="42">
        <v>0</v>
      </c>
      <c r="N334" s="45"/>
      <c r="O334" s="118">
        <v>0</v>
      </c>
      <c r="P334" s="118"/>
      <c r="Q334" s="45"/>
      <c r="R334" s="42">
        <v>20994593</v>
      </c>
      <c r="S334" s="45"/>
      <c r="T334" s="42">
        <f t="shared" si="11"/>
        <v>20994593</v>
      </c>
      <c r="U334" s="45"/>
      <c r="V334" s="55">
        <f>(T334/درآمد!$F$13)*100</f>
        <v>1.5911283154671761E-3</v>
      </c>
    </row>
    <row r="335" spans="1:22" ht="18.75" x14ac:dyDescent="0.4">
      <c r="A335" s="51" t="s">
        <v>643</v>
      </c>
      <c r="C335" s="42">
        <v>0</v>
      </c>
      <c r="D335" s="45">
        <v>0</v>
      </c>
      <c r="E335" s="42">
        <v>0</v>
      </c>
      <c r="F335" s="45"/>
      <c r="G335" s="42">
        <v>0</v>
      </c>
      <c r="H335" s="45"/>
      <c r="I335" s="42">
        <f t="shared" si="10"/>
        <v>0</v>
      </c>
      <c r="J335" s="54">
        <v>0</v>
      </c>
      <c r="K335" s="55">
        <f>(I335/درآمد!$F$13)*100</f>
        <v>0</v>
      </c>
      <c r="L335" s="45"/>
      <c r="M335" s="42">
        <v>0</v>
      </c>
      <c r="N335" s="45"/>
      <c r="O335" s="118">
        <v>0</v>
      </c>
      <c r="P335" s="118"/>
      <c r="Q335" s="45"/>
      <c r="R335" s="42">
        <v>639836</v>
      </c>
      <c r="S335" s="45"/>
      <c r="T335" s="42">
        <f t="shared" si="11"/>
        <v>639836</v>
      </c>
      <c r="U335" s="45"/>
      <c r="V335" s="55">
        <f>(T335/درآمد!$F$13)*100</f>
        <v>4.8491589089402977E-5</v>
      </c>
    </row>
    <row r="336" spans="1:22" ht="18.75" x14ac:dyDescent="0.4">
      <c r="A336" s="51" t="s">
        <v>644</v>
      </c>
      <c r="C336" s="42">
        <v>0</v>
      </c>
      <c r="D336" s="45">
        <v>0</v>
      </c>
      <c r="E336" s="42">
        <v>0</v>
      </c>
      <c r="F336" s="45"/>
      <c r="G336" s="42">
        <v>0</v>
      </c>
      <c r="H336" s="45"/>
      <c r="I336" s="42">
        <f t="shared" si="10"/>
        <v>0</v>
      </c>
      <c r="J336" s="54">
        <v>0</v>
      </c>
      <c r="K336" s="55">
        <f>(I336/درآمد!$F$13)*100</f>
        <v>0</v>
      </c>
      <c r="L336" s="45"/>
      <c r="M336" s="42">
        <v>0</v>
      </c>
      <c r="N336" s="45"/>
      <c r="O336" s="118">
        <v>0</v>
      </c>
      <c r="P336" s="118"/>
      <c r="Q336" s="45"/>
      <c r="R336" s="42">
        <v>67752550</v>
      </c>
      <c r="S336" s="45"/>
      <c r="T336" s="42">
        <f t="shared" si="11"/>
        <v>67752550</v>
      </c>
      <c r="U336" s="45"/>
      <c r="V336" s="55">
        <f>(T336/درآمد!$F$13)*100</f>
        <v>5.1347983145043881E-3</v>
      </c>
    </row>
    <row r="337" spans="1:22" ht="18.75" x14ac:dyDescent="0.4">
      <c r="A337" s="51" t="s">
        <v>878</v>
      </c>
      <c r="C337" s="42">
        <v>0</v>
      </c>
      <c r="D337" s="45">
        <v>0</v>
      </c>
      <c r="E337" s="42">
        <v>0</v>
      </c>
      <c r="F337" s="45"/>
      <c r="G337" s="42">
        <v>0</v>
      </c>
      <c r="H337" s="45"/>
      <c r="I337" s="42">
        <f t="shared" si="10"/>
        <v>0</v>
      </c>
      <c r="J337" s="54">
        <v>0</v>
      </c>
      <c r="K337" s="55">
        <f>(I337/درآمد!$F$13)*100</f>
        <v>0</v>
      </c>
      <c r="L337" s="45"/>
      <c r="M337" s="42">
        <v>0</v>
      </c>
      <c r="N337" s="45"/>
      <c r="O337" s="118">
        <v>0</v>
      </c>
      <c r="P337" s="118"/>
      <c r="Q337" s="45"/>
      <c r="R337" s="42">
        <v>92169000</v>
      </c>
      <c r="S337" s="45"/>
      <c r="T337" s="42">
        <f t="shared" si="11"/>
        <v>92169000</v>
      </c>
      <c r="U337" s="45"/>
      <c r="V337" s="55">
        <f>(T337/درآمد!$F$13)*100</f>
        <v>6.9852607149037925E-3</v>
      </c>
    </row>
    <row r="338" spans="1:22" ht="18.75" x14ac:dyDescent="0.4">
      <c r="A338" s="51" t="s">
        <v>645</v>
      </c>
      <c r="C338" s="42">
        <v>0</v>
      </c>
      <c r="D338" s="45">
        <v>0</v>
      </c>
      <c r="E338" s="42">
        <v>0</v>
      </c>
      <c r="F338" s="45"/>
      <c r="G338" s="42">
        <v>0</v>
      </c>
      <c r="H338" s="45"/>
      <c r="I338" s="42">
        <f t="shared" si="10"/>
        <v>0</v>
      </c>
      <c r="J338" s="54">
        <v>0</v>
      </c>
      <c r="K338" s="55">
        <f>(I338/درآمد!$F$13)*100</f>
        <v>0</v>
      </c>
      <c r="L338" s="45"/>
      <c r="M338" s="42">
        <v>0</v>
      </c>
      <c r="N338" s="45"/>
      <c r="O338" s="118">
        <v>0</v>
      </c>
      <c r="P338" s="118"/>
      <c r="Q338" s="45"/>
      <c r="R338" s="42">
        <v>30000</v>
      </c>
      <c r="S338" s="45"/>
      <c r="T338" s="42">
        <f t="shared" si="11"/>
        <v>30000</v>
      </c>
      <c r="U338" s="45"/>
      <c r="V338" s="55">
        <f>(T338/درآمد!$F$13)*100</f>
        <v>2.2736258551911571E-6</v>
      </c>
    </row>
    <row r="339" spans="1:22" ht="18.75" x14ac:dyDescent="0.4">
      <c r="A339" s="51" t="s">
        <v>879</v>
      </c>
      <c r="C339" s="42">
        <v>0</v>
      </c>
      <c r="D339" s="45">
        <v>0</v>
      </c>
      <c r="E339" s="42">
        <v>0</v>
      </c>
      <c r="F339" s="45"/>
      <c r="G339" s="42">
        <v>0</v>
      </c>
      <c r="H339" s="45"/>
      <c r="I339" s="42">
        <f t="shared" si="10"/>
        <v>0</v>
      </c>
      <c r="J339" s="54">
        <v>0</v>
      </c>
      <c r="K339" s="55">
        <f>(I339/درآمد!$F$13)*100</f>
        <v>0</v>
      </c>
      <c r="L339" s="45"/>
      <c r="M339" s="42">
        <v>0</v>
      </c>
      <c r="N339" s="45"/>
      <c r="O339" s="118">
        <v>0</v>
      </c>
      <c r="P339" s="118"/>
      <c r="Q339" s="45"/>
      <c r="R339" s="42">
        <v>500000</v>
      </c>
      <c r="S339" s="45"/>
      <c r="T339" s="42">
        <f t="shared" si="11"/>
        <v>500000</v>
      </c>
      <c r="U339" s="45"/>
      <c r="V339" s="55">
        <f>(T339/درآمد!$F$13)*100</f>
        <v>3.7893764253185949E-5</v>
      </c>
    </row>
    <row r="340" spans="1:22" ht="18.75" x14ac:dyDescent="0.4">
      <c r="A340" s="51" t="s">
        <v>646</v>
      </c>
      <c r="C340" s="42">
        <v>0</v>
      </c>
      <c r="D340" s="45">
        <v>0</v>
      </c>
      <c r="E340" s="42">
        <v>0</v>
      </c>
      <c r="F340" s="45"/>
      <c r="G340" s="42">
        <v>0</v>
      </c>
      <c r="H340" s="45"/>
      <c r="I340" s="42">
        <f t="shared" si="10"/>
        <v>0</v>
      </c>
      <c r="J340" s="54">
        <v>0</v>
      </c>
      <c r="K340" s="55">
        <f>(I340/درآمد!$F$13)*100</f>
        <v>0</v>
      </c>
      <c r="L340" s="45"/>
      <c r="M340" s="42">
        <v>0</v>
      </c>
      <c r="N340" s="45"/>
      <c r="O340" s="118">
        <v>0</v>
      </c>
      <c r="P340" s="118"/>
      <c r="Q340" s="45"/>
      <c r="R340" s="42">
        <v>48541550</v>
      </c>
      <c r="S340" s="45"/>
      <c r="T340" s="42">
        <f t="shared" si="11"/>
        <v>48541550</v>
      </c>
      <c r="U340" s="45"/>
      <c r="V340" s="55">
        <f>(T340/درآمد!$F$13)*100</f>
        <v>3.6788441043684771E-3</v>
      </c>
    </row>
    <row r="341" spans="1:22" ht="18.75" x14ac:dyDescent="0.4">
      <c r="A341" s="51" t="s">
        <v>880</v>
      </c>
      <c r="C341" s="42">
        <v>0</v>
      </c>
      <c r="D341" s="45">
        <v>0</v>
      </c>
      <c r="E341" s="42">
        <v>0</v>
      </c>
      <c r="F341" s="45"/>
      <c r="G341" s="42">
        <v>0</v>
      </c>
      <c r="H341" s="45"/>
      <c r="I341" s="42">
        <f t="shared" si="10"/>
        <v>0</v>
      </c>
      <c r="J341" s="54">
        <v>0</v>
      </c>
      <c r="K341" s="55">
        <f>(I341/درآمد!$F$13)*100</f>
        <v>0</v>
      </c>
      <c r="L341" s="45"/>
      <c r="M341" s="42">
        <v>0</v>
      </c>
      <c r="N341" s="45"/>
      <c r="O341" s="118">
        <v>0</v>
      </c>
      <c r="P341" s="118"/>
      <c r="Q341" s="45"/>
      <c r="R341" s="42">
        <v>8233773</v>
      </c>
      <c r="S341" s="45"/>
      <c r="T341" s="42">
        <f t="shared" si="11"/>
        <v>8233773</v>
      </c>
      <c r="U341" s="45"/>
      <c r="V341" s="55">
        <f>(T341/درآمد!$F$13)*100</f>
        <v>6.2401730595249537E-4</v>
      </c>
    </row>
    <row r="342" spans="1:22" ht="18.75" x14ac:dyDescent="0.4">
      <c r="A342" s="51" t="s">
        <v>881</v>
      </c>
      <c r="C342" s="42">
        <v>0</v>
      </c>
      <c r="D342" s="45">
        <v>0</v>
      </c>
      <c r="E342" s="42">
        <v>0</v>
      </c>
      <c r="F342" s="45"/>
      <c r="G342" s="42">
        <v>0</v>
      </c>
      <c r="H342" s="45"/>
      <c r="I342" s="42">
        <f t="shared" si="10"/>
        <v>0</v>
      </c>
      <c r="J342" s="54">
        <v>0</v>
      </c>
      <c r="K342" s="55">
        <f>(I342/درآمد!$F$13)*100</f>
        <v>0</v>
      </c>
      <c r="L342" s="45"/>
      <c r="M342" s="42">
        <v>0</v>
      </c>
      <c r="N342" s="45"/>
      <c r="O342" s="118">
        <v>0</v>
      </c>
      <c r="P342" s="118"/>
      <c r="Q342" s="45"/>
      <c r="R342" s="42">
        <v>201088312</v>
      </c>
      <c r="S342" s="45"/>
      <c r="T342" s="42">
        <f t="shared" si="11"/>
        <v>201088312</v>
      </c>
      <c r="U342" s="45"/>
      <c r="V342" s="55">
        <f>(T342/درآمد!$F$13)*100</f>
        <v>1.5239986177998207E-2</v>
      </c>
    </row>
    <row r="343" spans="1:22" ht="18.75" x14ac:dyDescent="0.4">
      <c r="A343" s="51" t="s">
        <v>647</v>
      </c>
      <c r="C343" s="42">
        <v>0</v>
      </c>
      <c r="D343" s="45">
        <v>0</v>
      </c>
      <c r="E343" s="42">
        <v>0</v>
      </c>
      <c r="F343" s="45"/>
      <c r="G343" s="42">
        <v>0</v>
      </c>
      <c r="H343" s="45"/>
      <c r="I343" s="42">
        <f t="shared" si="10"/>
        <v>0</v>
      </c>
      <c r="J343" s="54">
        <v>0</v>
      </c>
      <c r="K343" s="55">
        <f>(I343/درآمد!$F$13)*100</f>
        <v>0</v>
      </c>
      <c r="L343" s="45"/>
      <c r="M343" s="42">
        <v>0</v>
      </c>
      <c r="N343" s="45"/>
      <c r="O343" s="118">
        <v>0</v>
      </c>
      <c r="P343" s="118"/>
      <c r="Q343" s="45"/>
      <c r="R343" s="42">
        <v>120578179</v>
      </c>
      <c r="S343" s="45"/>
      <c r="T343" s="42">
        <f t="shared" si="11"/>
        <v>120578179</v>
      </c>
      <c r="U343" s="45"/>
      <c r="V343" s="55">
        <f>(T343/درآمد!$F$13)*100</f>
        <v>9.1383221782089137E-3</v>
      </c>
    </row>
    <row r="344" spans="1:22" ht="18.75" x14ac:dyDescent="0.4">
      <c r="A344" s="51" t="s">
        <v>648</v>
      </c>
      <c r="C344" s="42">
        <v>0</v>
      </c>
      <c r="D344" s="45">
        <v>0</v>
      </c>
      <c r="E344" s="42">
        <v>0</v>
      </c>
      <c r="F344" s="45"/>
      <c r="G344" s="42">
        <v>0</v>
      </c>
      <c r="H344" s="45"/>
      <c r="I344" s="42">
        <f t="shared" si="10"/>
        <v>0</v>
      </c>
      <c r="J344" s="54">
        <v>0</v>
      </c>
      <c r="K344" s="55">
        <f>(I344/درآمد!$F$13)*100</f>
        <v>0</v>
      </c>
      <c r="L344" s="45"/>
      <c r="M344" s="42">
        <v>0</v>
      </c>
      <c r="N344" s="45"/>
      <c r="O344" s="118">
        <v>0</v>
      </c>
      <c r="P344" s="118"/>
      <c r="Q344" s="45"/>
      <c r="R344" s="42">
        <v>1818800</v>
      </c>
      <c r="S344" s="45"/>
      <c r="T344" s="42">
        <f t="shared" si="11"/>
        <v>1818800</v>
      </c>
      <c r="U344" s="45"/>
      <c r="V344" s="55">
        <f>(T344/درآمد!$F$13)*100</f>
        <v>1.3784235684738923E-4</v>
      </c>
    </row>
    <row r="345" spans="1:22" ht="18.75" x14ac:dyDescent="0.4">
      <c r="A345" s="51" t="s">
        <v>649</v>
      </c>
      <c r="C345" s="42">
        <v>0</v>
      </c>
      <c r="D345" s="45">
        <v>0</v>
      </c>
      <c r="E345" s="42">
        <v>0</v>
      </c>
      <c r="F345" s="45"/>
      <c r="G345" s="42">
        <v>0</v>
      </c>
      <c r="H345" s="45"/>
      <c r="I345" s="42">
        <f t="shared" si="10"/>
        <v>0</v>
      </c>
      <c r="J345" s="54">
        <v>0</v>
      </c>
      <c r="K345" s="55">
        <f>(I345/درآمد!$F$13)*100</f>
        <v>0</v>
      </c>
      <c r="L345" s="45"/>
      <c r="M345" s="42">
        <v>0</v>
      </c>
      <c r="N345" s="45"/>
      <c r="O345" s="118">
        <v>0</v>
      </c>
      <c r="P345" s="118"/>
      <c r="Q345" s="45"/>
      <c r="R345" s="42">
        <v>208473878</v>
      </c>
      <c r="S345" s="45"/>
      <c r="T345" s="42">
        <f t="shared" si="11"/>
        <v>208473878</v>
      </c>
      <c r="U345" s="45"/>
      <c r="V345" s="55">
        <f>(T345/درآمد!$F$13)*100</f>
        <v>1.5799719971758899E-2</v>
      </c>
    </row>
    <row r="346" spans="1:22" ht="18.75" x14ac:dyDescent="0.4">
      <c r="A346" s="51" t="s">
        <v>650</v>
      </c>
      <c r="C346" s="42">
        <v>0</v>
      </c>
      <c r="D346" s="45">
        <v>0</v>
      </c>
      <c r="E346" s="42">
        <v>0</v>
      </c>
      <c r="F346" s="45"/>
      <c r="G346" s="42">
        <v>0</v>
      </c>
      <c r="H346" s="45"/>
      <c r="I346" s="42">
        <f t="shared" si="10"/>
        <v>0</v>
      </c>
      <c r="J346" s="54">
        <v>0</v>
      </c>
      <c r="K346" s="55">
        <f>(I346/درآمد!$F$13)*100</f>
        <v>0</v>
      </c>
      <c r="L346" s="45"/>
      <c r="M346" s="42">
        <v>0</v>
      </c>
      <c r="N346" s="45"/>
      <c r="O346" s="118">
        <v>0</v>
      </c>
      <c r="P346" s="118"/>
      <c r="Q346" s="45"/>
      <c r="R346" s="42">
        <v>54811108</v>
      </c>
      <c r="S346" s="45"/>
      <c r="T346" s="42">
        <f t="shared" si="11"/>
        <v>54811108</v>
      </c>
      <c r="U346" s="45"/>
      <c r="V346" s="55">
        <f>(T346/درآمد!$F$13)*100</f>
        <v>4.1539984100158293E-3</v>
      </c>
    </row>
    <row r="347" spans="1:22" ht="18.75" x14ac:dyDescent="0.4">
      <c r="A347" s="51" t="s">
        <v>651</v>
      </c>
      <c r="C347" s="42">
        <v>0</v>
      </c>
      <c r="D347" s="45">
        <v>0</v>
      </c>
      <c r="E347" s="42">
        <v>0</v>
      </c>
      <c r="F347" s="45"/>
      <c r="G347" s="42">
        <v>0</v>
      </c>
      <c r="H347" s="45"/>
      <c r="I347" s="42">
        <f t="shared" si="10"/>
        <v>0</v>
      </c>
      <c r="J347" s="54">
        <v>0</v>
      </c>
      <c r="K347" s="55">
        <f>(I347/درآمد!$F$13)*100</f>
        <v>0</v>
      </c>
      <c r="L347" s="45"/>
      <c r="M347" s="42">
        <v>0</v>
      </c>
      <c r="N347" s="45"/>
      <c r="O347" s="118">
        <v>0</v>
      </c>
      <c r="P347" s="118"/>
      <c r="Q347" s="45"/>
      <c r="R347" s="42">
        <v>13940485</v>
      </c>
      <c r="S347" s="45"/>
      <c r="T347" s="42">
        <f t="shared" si="11"/>
        <v>13940485</v>
      </c>
      <c r="U347" s="45"/>
      <c r="V347" s="55">
        <f>(T347/درآمد!$F$13)*100</f>
        <v>1.05651490433015E-3</v>
      </c>
    </row>
    <row r="348" spans="1:22" ht="18.75" x14ac:dyDescent="0.4">
      <c r="A348" s="51" t="s">
        <v>652</v>
      </c>
      <c r="C348" s="42">
        <v>0</v>
      </c>
      <c r="D348" s="45">
        <v>0</v>
      </c>
      <c r="E348" s="42">
        <v>0</v>
      </c>
      <c r="F348" s="45"/>
      <c r="G348" s="42">
        <v>0</v>
      </c>
      <c r="H348" s="45"/>
      <c r="I348" s="42">
        <f t="shared" si="10"/>
        <v>0</v>
      </c>
      <c r="J348" s="54">
        <v>0</v>
      </c>
      <c r="K348" s="55">
        <f>(I348/درآمد!$F$13)*100</f>
        <v>0</v>
      </c>
      <c r="L348" s="45"/>
      <c r="M348" s="42">
        <v>0</v>
      </c>
      <c r="N348" s="45"/>
      <c r="O348" s="118">
        <v>0</v>
      </c>
      <c r="P348" s="118"/>
      <c r="Q348" s="45"/>
      <c r="R348" s="42">
        <v>70825</v>
      </c>
      <c r="S348" s="45"/>
      <c r="T348" s="42">
        <f t="shared" si="11"/>
        <v>70825</v>
      </c>
      <c r="U348" s="45"/>
      <c r="V348" s="55">
        <f>(T348/درآمد!$F$13)*100</f>
        <v>5.3676517064637906E-6</v>
      </c>
    </row>
    <row r="349" spans="1:22" ht="18.75" x14ac:dyDescent="0.4">
      <c r="A349" s="51" t="s">
        <v>653</v>
      </c>
      <c r="C349" s="42">
        <v>0</v>
      </c>
      <c r="D349" s="45">
        <v>0</v>
      </c>
      <c r="E349" s="42">
        <v>0</v>
      </c>
      <c r="F349" s="45"/>
      <c r="G349" s="42">
        <v>0</v>
      </c>
      <c r="H349" s="45"/>
      <c r="I349" s="42">
        <f t="shared" si="10"/>
        <v>0</v>
      </c>
      <c r="J349" s="54">
        <v>0</v>
      </c>
      <c r="K349" s="55">
        <f>(I349/درآمد!$F$13)*100</f>
        <v>0</v>
      </c>
      <c r="L349" s="45"/>
      <c r="M349" s="42">
        <v>0</v>
      </c>
      <c r="N349" s="45"/>
      <c r="O349" s="118">
        <v>0</v>
      </c>
      <c r="P349" s="118"/>
      <c r="Q349" s="45"/>
      <c r="R349" s="42">
        <v>862426826</v>
      </c>
      <c r="S349" s="45"/>
      <c r="T349" s="42">
        <f t="shared" si="11"/>
        <v>862426826</v>
      </c>
      <c r="U349" s="45"/>
      <c r="V349" s="55">
        <f>(T349/درآمد!$F$13)*100</f>
        <v>6.5361197660134845E-2</v>
      </c>
    </row>
    <row r="350" spans="1:22" ht="18.75" x14ac:dyDescent="0.4">
      <c r="A350" s="51" t="s">
        <v>654</v>
      </c>
      <c r="C350" s="42">
        <v>0</v>
      </c>
      <c r="D350" s="45">
        <v>0</v>
      </c>
      <c r="E350" s="42">
        <v>0</v>
      </c>
      <c r="F350" s="45"/>
      <c r="G350" s="42">
        <v>0</v>
      </c>
      <c r="H350" s="45"/>
      <c r="I350" s="42">
        <f t="shared" si="10"/>
        <v>0</v>
      </c>
      <c r="J350" s="54">
        <v>0</v>
      </c>
      <c r="K350" s="55">
        <f>(I350/درآمد!$F$13)*100</f>
        <v>0</v>
      </c>
      <c r="L350" s="45"/>
      <c r="M350" s="42">
        <v>0</v>
      </c>
      <c r="N350" s="45"/>
      <c r="O350" s="118">
        <v>0</v>
      </c>
      <c r="P350" s="118"/>
      <c r="Q350" s="45"/>
      <c r="R350" s="42">
        <v>64655486</v>
      </c>
      <c r="S350" s="45"/>
      <c r="T350" s="42">
        <f t="shared" si="11"/>
        <v>64655486</v>
      </c>
      <c r="U350" s="45"/>
      <c r="V350" s="55">
        <f>(T350/درآمد!$F$13)*100</f>
        <v>4.9000794883183292E-3</v>
      </c>
    </row>
    <row r="351" spans="1:22" ht="18.75" x14ac:dyDescent="0.4">
      <c r="A351" s="51" t="s">
        <v>655</v>
      </c>
      <c r="C351" s="42">
        <v>0</v>
      </c>
      <c r="D351" s="45">
        <v>0</v>
      </c>
      <c r="E351" s="42">
        <v>0</v>
      </c>
      <c r="F351" s="45"/>
      <c r="G351" s="42">
        <v>0</v>
      </c>
      <c r="H351" s="45"/>
      <c r="I351" s="42">
        <f t="shared" si="10"/>
        <v>0</v>
      </c>
      <c r="J351" s="54">
        <v>0</v>
      </c>
      <c r="K351" s="55">
        <f>(I351/درآمد!$F$13)*100</f>
        <v>0</v>
      </c>
      <c r="L351" s="45"/>
      <c r="M351" s="42">
        <v>0</v>
      </c>
      <c r="N351" s="45"/>
      <c r="O351" s="118">
        <v>0</v>
      </c>
      <c r="P351" s="118"/>
      <c r="Q351" s="45"/>
      <c r="R351" s="42">
        <v>-20891247</v>
      </c>
      <c r="S351" s="45"/>
      <c r="T351" s="42">
        <f t="shared" si="11"/>
        <v>-20891247</v>
      </c>
      <c r="U351" s="45"/>
      <c r="V351" s="55">
        <f>(T351/درآمد!$F$13)*100</f>
        <v>-1.5832959775461564E-3</v>
      </c>
    </row>
    <row r="352" spans="1:22" ht="18.75" x14ac:dyDescent="0.4">
      <c r="A352" s="51" t="s">
        <v>656</v>
      </c>
      <c r="C352" s="42">
        <v>0</v>
      </c>
      <c r="D352" s="45">
        <v>0</v>
      </c>
      <c r="E352" s="42">
        <v>0</v>
      </c>
      <c r="F352" s="45"/>
      <c r="G352" s="42">
        <v>0</v>
      </c>
      <c r="H352" s="45"/>
      <c r="I352" s="42">
        <f t="shared" si="10"/>
        <v>0</v>
      </c>
      <c r="J352" s="54">
        <v>0</v>
      </c>
      <c r="K352" s="55">
        <f>(I352/درآمد!$F$13)*100</f>
        <v>0</v>
      </c>
      <c r="L352" s="45"/>
      <c r="M352" s="42">
        <v>0</v>
      </c>
      <c r="N352" s="45"/>
      <c r="O352" s="118">
        <v>0</v>
      </c>
      <c r="P352" s="118"/>
      <c r="Q352" s="45"/>
      <c r="R352" s="42">
        <v>669247914</v>
      </c>
      <c r="S352" s="45"/>
      <c r="T352" s="42">
        <f t="shared" si="11"/>
        <v>669247914</v>
      </c>
      <c r="U352" s="45"/>
      <c r="V352" s="55">
        <f>(T352/درآمد!$F$13)*100</f>
        <v>5.0720645360104934E-2</v>
      </c>
    </row>
    <row r="353" spans="1:22" ht="18.75" x14ac:dyDescent="0.4">
      <c r="A353" s="51" t="s">
        <v>657</v>
      </c>
      <c r="C353" s="42">
        <v>0</v>
      </c>
      <c r="D353" s="45">
        <v>0</v>
      </c>
      <c r="E353" s="42">
        <v>0</v>
      </c>
      <c r="F353" s="45"/>
      <c r="G353" s="42">
        <v>0</v>
      </c>
      <c r="H353" s="45"/>
      <c r="I353" s="42">
        <f t="shared" si="10"/>
        <v>0</v>
      </c>
      <c r="J353" s="54">
        <v>0</v>
      </c>
      <c r="K353" s="55">
        <f>(I353/درآمد!$F$13)*100</f>
        <v>0</v>
      </c>
      <c r="L353" s="45"/>
      <c r="M353" s="42">
        <v>0</v>
      </c>
      <c r="N353" s="45"/>
      <c r="O353" s="118">
        <v>0</v>
      </c>
      <c r="P353" s="118"/>
      <c r="Q353" s="45"/>
      <c r="R353" s="42">
        <v>-3376386333</v>
      </c>
      <c r="S353" s="45"/>
      <c r="T353" s="42">
        <f t="shared" si="11"/>
        <v>-3376386333</v>
      </c>
      <c r="U353" s="45"/>
      <c r="V353" s="55">
        <f>(T353/درآمد!$F$13)*100</f>
        <v>-0.25588797546076197</v>
      </c>
    </row>
    <row r="354" spans="1:22" ht="18.75" x14ac:dyDescent="0.4">
      <c r="A354" s="51" t="s">
        <v>658</v>
      </c>
      <c r="C354" s="42">
        <v>0</v>
      </c>
      <c r="D354" s="45">
        <v>0</v>
      </c>
      <c r="E354" s="42">
        <v>0</v>
      </c>
      <c r="F354" s="45"/>
      <c r="G354" s="42">
        <v>0</v>
      </c>
      <c r="H354" s="45"/>
      <c r="I354" s="42">
        <f t="shared" si="10"/>
        <v>0</v>
      </c>
      <c r="J354" s="54">
        <v>0</v>
      </c>
      <c r="K354" s="55">
        <f>(I354/درآمد!$F$13)*100</f>
        <v>0</v>
      </c>
      <c r="L354" s="45"/>
      <c r="M354" s="42">
        <v>0</v>
      </c>
      <c r="N354" s="45"/>
      <c r="O354" s="118">
        <v>0</v>
      </c>
      <c r="P354" s="118"/>
      <c r="Q354" s="45"/>
      <c r="R354" s="42">
        <v>28947223</v>
      </c>
      <c r="S354" s="45"/>
      <c r="T354" s="42">
        <f t="shared" si="11"/>
        <v>28947223</v>
      </c>
      <c r="U354" s="45"/>
      <c r="V354" s="55">
        <f>(T354/درآمد!$F$13)*100</f>
        <v>2.1938384882928047E-3</v>
      </c>
    </row>
    <row r="355" spans="1:22" ht="18.75" x14ac:dyDescent="0.4">
      <c r="A355" s="51" t="s">
        <v>659</v>
      </c>
      <c r="C355" s="42">
        <v>0</v>
      </c>
      <c r="D355" s="45">
        <v>0</v>
      </c>
      <c r="E355" s="42">
        <v>0</v>
      </c>
      <c r="F355" s="45"/>
      <c r="G355" s="42">
        <v>0</v>
      </c>
      <c r="H355" s="45"/>
      <c r="I355" s="42">
        <f t="shared" si="10"/>
        <v>0</v>
      </c>
      <c r="J355" s="54">
        <v>0</v>
      </c>
      <c r="K355" s="55">
        <f>(I355/درآمد!$F$13)*100</f>
        <v>0</v>
      </c>
      <c r="L355" s="45"/>
      <c r="M355" s="42">
        <v>0</v>
      </c>
      <c r="N355" s="45"/>
      <c r="O355" s="118">
        <v>0</v>
      </c>
      <c r="P355" s="118"/>
      <c r="Q355" s="45"/>
      <c r="R355" s="42">
        <v>232824</v>
      </c>
      <c r="S355" s="45"/>
      <c r="T355" s="42">
        <f t="shared" si="11"/>
        <v>232824</v>
      </c>
      <c r="U355" s="45"/>
      <c r="V355" s="55">
        <f>(T355/درآمد!$F$13)*100</f>
        <v>1.7645155536967533E-5</v>
      </c>
    </row>
    <row r="356" spans="1:22" ht="18.75" x14ac:dyDescent="0.4">
      <c r="A356" s="51" t="s">
        <v>660</v>
      </c>
      <c r="C356" s="42">
        <v>0</v>
      </c>
      <c r="D356" s="45">
        <v>0</v>
      </c>
      <c r="E356" s="42">
        <v>0</v>
      </c>
      <c r="F356" s="45"/>
      <c r="G356" s="42">
        <v>0</v>
      </c>
      <c r="H356" s="45"/>
      <c r="I356" s="42">
        <f t="shared" si="10"/>
        <v>0</v>
      </c>
      <c r="J356" s="54">
        <v>0</v>
      </c>
      <c r="K356" s="55">
        <f>(I356/درآمد!$F$13)*100</f>
        <v>0</v>
      </c>
      <c r="L356" s="45"/>
      <c r="M356" s="42">
        <v>0</v>
      </c>
      <c r="N356" s="45"/>
      <c r="O356" s="118">
        <v>0</v>
      </c>
      <c r="P356" s="118"/>
      <c r="Q356" s="45"/>
      <c r="R356" s="42">
        <v>3614561910</v>
      </c>
      <c r="S356" s="45"/>
      <c r="T356" s="42">
        <f t="shared" si="11"/>
        <v>3614561910</v>
      </c>
      <c r="U356" s="45"/>
      <c r="V356" s="55">
        <f>(T356/درآمد!$F$13)*100</f>
        <v>0.27393871379217105</v>
      </c>
    </row>
    <row r="357" spans="1:22" ht="18.75" x14ac:dyDescent="0.4">
      <c r="A357" s="51" t="s">
        <v>882</v>
      </c>
      <c r="C357" s="42">
        <v>0</v>
      </c>
      <c r="D357" s="45">
        <v>0</v>
      </c>
      <c r="E357" s="42">
        <v>0</v>
      </c>
      <c r="F357" s="45"/>
      <c r="G357" s="42">
        <v>-3</v>
      </c>
      <c r="H357" s="45"/>
      <c r="I357" s="42">
        <f t="shared" si="10"/>
        <v>-3</v>
      </c>
      <c r="J357" s="54">
        <v>0</v>
      </c>
      <c r="K357" s="55">
        <f>(I357/درآمد!$F$13)*100</f>
        <v>-2.2736258551911572E-10</v>
      </c>
      <c r="L357" s="45"/>
      <c r="M357" s="42">
        <v>0</v>
      </c>
      <c r="N357" s="45"/>
      <c r="O357" s="118">
        <v>0</v>
      </c>
      <c r="P357" s="118"/>
      <c r="Q357" s="45"/>
      <c r="R357" s="42">
        <v>3949101531</v>
      </c>
      <c r="S357" s="45"/>
      <c r="T357" s="42">
        <f t="shared" si="11"/>
        <v>3949101531</v>
      </c>
      <c r="U357" s="45"/>
      <c r="V357" s="55">
        <f>(T357/درآمد!$F$13)*100</f>
        <v>0.29929264485521945</v>
      </c>
    </row>
    <row r="358" spans="1:22" ht="18.75" x14ac:dyDescent="0.4">
      <c r="A358" s="51" t="s">
        <v>883</v>
      </c>
      <c r="C358" s="42">
        <v>0</v>
      </c>
      <c r="D358" s="45">
        <v>0</v>
      </c>
      <c r="E358" s="42">
        <v>0</v>
      </c>
      <c r="F358" s="45"/>
      <c r="G358" s="42">
        <v>0</v>
      </c>
      <c r="H358" s="45"/>
      <c r="I358" s="42">
        <f t="shared" si="10"/>
        <v>0</v>
      </c>
      <c r="J358" s="54">
        <v>0</v>
      </c>
      <c r="K358" s="55">
        <f>(I358/درآمد!$F$13)*100</f>
        <v>0</v>
      </c>
      <c r="L358" s="45"/>
      <c r="M358" s="42">
        <v>0</v>
      </c>
      <c r="N358" s="45"/>
      <c r="O358" s="118">
        <v>0</v>
      </c>
      <c r="P358" s="118"/>
      <c r="Q358" s="45"/>
      <c r="R358" s="42">
        <v>937917433</v>
      </c>
      <c r="S358" s="45"/>
      <c r="T358" s="42">
        <f t="shared" si="11"/>
        <v>937917433</v>
      </c>
      <c r="U358" s="45"/>
      <c r="V358" s="55">
        <f>(T358/درآمد!$F$13)*100</f>
        <v>7.1082444190110658E-2</v>
      </c>
    </row>
    <row r="359" spans="1:22" ht="18.75" x14ac:dyDescent="0.4">
      <c r="A359" s="51" t="s">
        <v>884</v>
      </c>
      <c r="C359" s="42">
        <v>0</v>
      </c>
      <c r="D359" s="45">
        <v>0</v>
      </c>
      <c r="E359" s="42">
        <v>0</v>
      </c>
      <c r="F359" s="45"/>
      <c r="G359" s="42">
        <v>1</v>
      </c>
      <c r="H359" s="45"/>
      <c r="I359" s="42">
        <f t="shared" si="10"/>
        <v>1</v>
      </c>
      <c r="J359" s="54">
        <v>0</v>
      </c>
      <c r="K359" s="55">
        <f>(I359/درآمد!$F$13)*100</f>
        <v>7.578752850637191E-11</v>
      </c>
      <c r="L359" s="45"/>
      <c r="M359" s="42">
        <v>0</v>
      </c>
      <c r="N359" s="45"/>
      <c r="O359" s="118">
        <v>0</v>
      </c>
      <c r="P359" s="118"/>
      <c r="Q359" s="45"/>
      <c r="R359" s="42">
        <v>4828506376</v>
      </c>
      <c r="S359" s="45"/>
      <c r="T359" s="42">
        <f t="shared" si="11"/>
        <v>4828506376</v>
      </c>
      <c r="U359" s="45"/>
      <c r="V359" s="55">
        <f>(T359/درآمد!$F$13)*100</f>
        <v>0.36594056461429852</v>
      </c>
    </row>
    <row r="360" spans="1:22" ht="18.75" x14ac:dyDescent="0.4">
      <c r="A360" s="51" t="s">
        <v>661</v>
      </c>
      <c r="C360" s="42">
        <v>0</v>
      </c>
      <c r="D360" s="45">
        <v>0</v>
      </c>
      <c r="E360" s="42">
        <v>0</v>
      </c>
      <c r="F360" s="45"/>
      <c r="G360" s="42">
        <v>0</v>
      </c>
      <c r="H360" s="45"/>
      <c r="I360" s="42">
        <f t="shared" si="10"/>
        <v>0</v>
      </c>
      <c r="J360" s="54">
        <v>0</v>
      </c>
      <c r="K360" s="55">
        <f>(I360/درآمد!$F$13)*100</f>
        <v>0</v>
      </c>
      <c r="L360" s="45"/>
      <c r="M360" s="42">
        <v>0</v>
      </c>
      <c r="N360" s="45"/>
      <c r="O360" s="118">
        <v>0</v>
      </c>
      <c r="P360" s="118"/>
      <c r="Q360" s="45"/>
      <c r="R360" s="42">
        <v>-279692006</v>
      </c>
      <c r="S360" s="45"/>
      <c r="T360" s="42">
        <f t="shared" si="11"/>
        <v>-279692006</v>
      </c>
      <c r="U360" s="45"/>
      <c r="V360" s="55">
        <f>(T360/درآمد!$F$13)*100</f>
        <v>-2.1197165877729341E-2</v>
      </c>
    </row>
    <row r="361" spans="1:22" ht="18.75" x14ac:dyDescent="0.4">
      <c r="A361" s="51" t="s">
        <v>662</v>
      </c>
      <c r="C361" s="42">
        <v>0</v>
      </c>
      <c r="D361" s="45">
        <v>0</v>
      </c>
      <c r="E361" s="42">
        <v>0</v>
      </c>
      <c r="F361" s="45"/>
      <c r="G361" s="42">
        <v>0</v>
      </c>
      <c r="H361" s="45"/>
      <c r="I361" s="42">
        <f t="shared" si="10"/>
        <v>0</v>
      </c>
      <c r="J361" s="54">
        <v>0</v>
      </c>
      <c r="K361" s="55">
        <f>(I361/درآمد!$F$13)*100</f>
        <v>0</v>
      </c>
      <c r="L361" s="45"/>
      <c r="M361" s="42">
        <v>0</v>
      </c>
      <c r="N361" s="45"/>
      <c r="O361" s="118">
        <v>0</v>
      </c>
      <c r="P361" s="118"/>
      <c r="Q361" s="45"/>
      <c r="R361" s="42">
        <v>5071714683</v>
      </c>
      <c r="S361" s="45"/>
      <c r="T361" s="42">
        <f t="shared" si="11"/>
        <v>5071714683</v>
      </c>
      <c r="U361" s="45"/>
      <c r="V361" s="55">
        <f>(T361/درآمد!$F$13)*100</f>
        <v>0.38437272111404741</v>
      </c>
    </row>
    <row r="362" spans="1:22" ht="18.75" x14ac:dyDescent="0.4">
      <c r="A362" s="51" t="s">
        <v>663</v>
      </c>
      <c r="C362" s="42">
        <v>0</v>
      </c>
      <c r="D362" s="45">
        <v>0</v>
      </c>
      <c r="E362" s="42">
        <v>0</v>
      </c>
      <c r="F362" s="45"/>
      <c r="G362" s="42">
        <v>0</v>
      </c>
      <c r="H362" s="45"/>
      <c r="I362" s="42">
        <f t="shared" si="10"/>
        <v>0</v>
      </c>
      <c r="J362" s="54">
        <v>0</v>
      </c>
      <c r="K362" s="55">
        <f>(I362/درآمد!$F$13)*100</f>
        <v>0</v>
      </c>
      <c r="L362" s="45"/>
      <c r="M362" s="42">
        <v>0</v>
      </c>
      <c r="N362" s="45"/>
      <c r="O362" s="118">
        <v>0</v>
      </c>
      <c r="P362" s="118"/>
      <c r="Q362" s="45"/>
      <c r="R362" s="42">
        <v>-247943241</v>
      </c>
      <c r="S362" s="45"/>
      <c r="T362" s="42">
        <f t="shared" si="11"/>
        <v>-247943241</v>
      </c>
      <c r="U362" s="45"/>
      <c r="V362" s="55">
        <f>(T362/درآمد!$F$13)*100</f>
        <v>-1.8791005445249739E-2</v>
      </c>
    </row>
    <row r="363" spans="1:22" ht="18.75" x14ac:dyDescent="0.4">
      <c r="A363" s="51" t="s">
        <v>664</v>
      </c>
      <c r="C363" s="42">
        <v>0</v>
      </c>
      <c r="D363" s="45">
        <v>0</v>
      </c>
      <c r="E363" s="42">
        <v>0</v>
      </c>
      <c r="F363" s="45"/>
      <c r="G363" s="42">
        <v>0</v>
      </c>
      <c r="H363" s="45"/>
      <c r="I363" s="42">
        <f t="shared" si="10"/>
        <v>0</v>
      </c>
      <c r="J363" s="54">
        <v>0</v>
      </c>
      <c r="K363" s="55">
        <f>(I363/درآمد!$F$13)*100</f>
        <v>0</v>
      </c>
      <c r="L363" s="45"/>
      <c r="M363" s="42">
        <v>0</v>
      </c>
      <c r="N363" s="45"/>
      <c r="O363" s="118">
        <v>0</v>
      </c>
      <c r="P363" s="118"/>
      <c r="Q363" s="45"/>
      <c r="R363" s="42">
        <v>13824822</v>
      </c>
      <c r="S363" s="45"/>
      <c r="T363" s="42">
        <f t="shared" si="11"/>
        <v>13824822</v>
      </c>
      <c r="U363" s="45"/>
      <c r="V363" s="55">
        <f>(T363/درآمد!$F$13)*100</f>
        <v>1.0477490914205174E-3</v>
      </c>
    </row>
    <row r="364" spans="1:22" ht="18.75" x14ac:dyDescent="0.4">
      <c r="A364" s="51" t="s">
        <v>665</v>
      </c>
      <c r="C364" s="42">
        <v>0</v>
      </c>
      <c r="D364" s="45">
        <v>0</v>
      </c>
      <c r="E364" s="42">
        <v>0</v>
      </c>
      <c r="F364" s="45"/>
      <c r="G364" s="42">
        <v>0</v>
      </c>
      <c r="H364" s="45"/>
      <c r="I364" s="42">
        <f t="shared" si="10"/>
        <v>0</v>
      </c>
      <c r="J364" s="54">
        <v>0</v>
      </c>
      <c r="K364" s="55">
        <f>(I364/درآمد!$F$13)*100</f>
        <v>0</v>
      </c>
      <c r="L364" s="45"/>
      <c r="M364" s="42">
        <v>0</v>
      </c>
      <c r="N364" s="45"/>
      <c r="O364" s="118">
        <v>0</v>
      </c>
      <c r="P364" s="118"/>
      <c r="Q364" s="45"/>
      <c r="R364" s="42">
        <v>3234886000</v>
      </c>
      <c r="S364" s="45"/>
      <c r="T364" s="42">
        <f t="shared" si="11"/>
        <v>3234886000</v>
      </c>
      <c r="U364" s="45"/>
      <c r="V364" s="55">
        <f>(T364/درآمد!$F$13)*100</f>
        <v>0.24516401493986339</v>
      </c>
    </row>
    <row r="365" spans="1:22" ht="18.75" x14ac:dyDescent="0.4">
      <c r="A365" s="51" t="s">
        <v>666</v>
      </c>
      <c r="C365" s="42">
        <v>0</v>
      </c>
      <c r="D365" s="45">
        <v>0</v>
      </c>
      <c r="E365" s="42">
        <v>0</v>
      </c>
      <c r="F365" s="45"/>
      <c r="G365" s="42">
        <v>0</v>
      </c>
      <c r="H365" s="45"/>
      <c r="I365" s="42">
        <f t="shared" si="10"/>
        <v>0</v>
      </c>
      <c r="J365" s="54">
        <v>0</v>
      </c>
      <c r="K365" s="55">
        <f>(I365/درآمد!$F$13)*100</f>
        <v>0</v>
      </c>
      <c r="L365" s="45"/>
      <c r="M365" s="42">
        <v>0</v>
      </c>
      <c r="N365" s="45"/>
      <c r="O365" s="118">
        <v>0</v>
      </c>
      <c r="P365" s="118"/>
      <c r="Q365" s="45"/>
      <c r="R365" s="42">
        <v>287440000</v>
      </c>
      <c r="S365" s="45"/>
      <c r="T365" s="42">
        <f t="shared" si="11"/>
        <v>287440000</v>
      </c>
      <c r="U365" s="45"/>
      <c r="V365" s="55">
        <f>(T365/درآمد!$F$13)*100</f>
        <v>2.1784367193871539E-2</v>
      </c>
    </row>
    <row r="366" spans="1:22" ht="18.75" x14ac:dyDescent="0.4">
      <c r="A366" s="51" t="s">
        <v>667</v>
      </c>
      <c r="C366" s="42">
        <v>0</v>
      </c>
      <c r="D366" s="45">
        <v>0</v>
      </c>
      <c r="E366" s="42">
        <v>0</v>
      </c>
      <c r="F366" s="45"/>
      <c r="G366" s="42">
        <v>0</v>
      </c>
      <c r="H366" s="45"/>
      <c r="I366" s="42">
        <f t="shared" si="10"/>
        <v>0</v>
      </c>
      <c r="J366" s="54">
        <v>0</v>
      </c>
      <c r="K366" s="55">
        <f>(I366/درآمد!$F$13)*100</f>
        <v>0</v>
      </c>
      <c r="L366" s="45"/>
      <c r="M366" s="42">
        <v>0</v>
      </c>
      <c r="N366" s="45"/>
      <c r="O366" s="118">
        <v>0</v>
      </c>
      <c r="P366" s="118"/>
      <c r="Q366" s="45"/>
      <c r="R366" s="42">
        <v>900298759</v>
      </c>
      <c r="S366" s="45"/>
      <c r="T366" s="42">
        <f t="shared" si="11"/>
        <v>900298759</v>
      </c>
      <c r="U366" s="45"/>
      <c r="V366" s="55">
        <f>(T366/درآمد!$F$13)*100</f>
        <v>6.8231417861963753E-2</v>
      </c>
    </row>
    <row r="367" spans="1:22" ht="18.75" x14ac:dyDescent="0.4">
      <c r="A367" s="51" t="s">
        <v>668</v>
      </c>
      <c r="C367" s="42">
        <v>0</v>
      </c>
      <c r="D367" s="45">
        <v>0</v>
      </c>
      <c r="E367" s="42">
        <v>0</v>
      </c>
      <c r="F367" s="45"/>
      <c r="G367" s="42">
        <v>0</v>
      </c>
      <c r="H367" s="45"/>
      <c r="I367" s="42">
        <f t="shared" si="10"/>
        <v>0</v>
      </c>
      <c r="J367" s="54">
        <v>0</v>
      </c>
      <c r="K367" s="55">
        <f>(I367/درآمد!$F$13)*100</f>
        <v>0</v>
      </c>
      <c r="L367" s="45"/>
      <c r="M367" s="42">
        <v>0</v>
      </c>
      <c r="N367" s="45"/>
      <c r="O367" s="118">
        <v>0</v>
      </c>
      <c r="P367" s="118"/>
      <c r="Q367" s="45"/>
      <c r="R367" s="42">
        <v>1943094173</v>
      </c>
      <c r="S367" s="45"/>
      <c r="T367" s="42">
        <f t="shared" si="11"/>
        <v>1943094173</v>
      </c>
      <c r="U367" s="45"/>
      <c r="V367" s="55">
        <f>(T367/درآمد!$F$13)*100</f>
        <v>0.14726230502680265</v>
      </c>
    </row>
    <row r="368" spans="1:22" ht="18.75" x14ac:dyDescent="0.4">
      <c r="A368" s="51" t="s">
        <v>669</v>
      </c>
      <c r="C368" s="42">
        <v>0</v>
      </c>
      <c r="D368" s="45">
        <v>0</v>
      </c>
      <c r="E368" s="42">
        <v>0</v>
      </c>
      <c r="F368" s="45"/>
      <c r="G368" s="42">
        <v>0</v>
      </c>
      <c r="H368" s="45"/>
      <c r="I368" s="42">
        <f t="shared" si="10"/>
        <v>0</v>
      </c>
      <c r="J368" s="54">
        <v>0</v>
      </c>
      <c r="K368" s="55">
        <f>(I368/درآمد!$F$13)*100</f>
        <v>0</v>
      </c>
      <c r="L368" s="45"/>
      <c r="M368" s="42">
        <v>0</v>
      </c>
      <c r="N368" s="45"/>
      <c r="O368" s="118">
        <v>0</v>
      </c>
      <c r="P368" s="118"/>
      <c r="Q368" s="45"/>
      <c r="R368" s="42">
        <v>6979688551</v>
      </c>
      <c r="S368" s="45"/>
      <c r="T368" s="42">
        <f t="shared" si="11"/>
        <v>6979688551</v>
      </c>
      <c r="U368" s="45"/>
      <c r="V368" s="55">
        <f>(T368/درآمد!$F$13)*100</f>
        <v>0.5289733450245101</v>
      </c>
    </row>
    <row r="369" spans="1:22" ht="18.75" x14ac:dyDescent="0.4">
      <c r="A369" s="51" t="s">
        <v>670</v>
      </c>
      <c r="C369" s="42">
        <v>0</v>
      </c>
      <c r="D369" s="45">
        <v>0</v>
      </c>
      <c r="E369" s="42">
        <v>0</v>
      </c>
      <c r="F369" s="45"/>
      <c r="G369" s="42">
        <v>0</v>
      </c>
      <c r="H369" s="45"/>
      <c r="I369" s="42">
        <f t="shared" si="10"/>
        <v>0</v>
      </c>
      <c r="J369" s="54">
        <v>0</v>
      </c>
      <c r="K369" s="55">
        <f>(I369/درآمد!$F$13)*100</f>
        <v>0</v>
      </c>
      <c r="L369" s="45"/>
      <c r="M369" s="42">
        <v>0</v>
      </c>
      <c r="N369" s="45"/>
      <c r="O369" s="118">
        <v>0</v>
      </c>
      <c r="P369" s="118"/>
      <c r="Q369" s="45"/>
      <c r="R369" s="42">
        <v>16444938642</v>
      </c>
      <c r="S369" s="45"/>
      <c r="T369" s="42">
        <f t="shared" si="11"/>
        <v>16444938642</v>
      </c>
      <c r="U369" s="45"/>
      <c r="V369" s="55">
        <f>(T369/درآمد!$F$13)*100</f>
        <v>1.2463212561161119</v>
      </c>
    </row>
    <row r="370" spans="1:22" ht="18.75" x14ac:dyDescent="0.4">
      <c r="A370" s="51" t="s">
        <v>671</v>
      </c>
      <c r="C370" s="42">
        <v>0</v>
      </c>
      <c r="D370" s="45">
        <v>0</v>
      </c>
      <c r="E370" s="42">
        <v>0</v>
      </c>
      <c r="F370" s="45"/>
      <c r="G370" s="42">
        <v>0</v>
      </c>
      <c r="H370" s="45"/>
      <c r="I370" s="42">
        <f t="shared" si="10"/>
        <v>0</v>
      </c>
      <c r="J370" s="54">
        <v>0</v>
      </c>
      <c r="K370" s="55">
        <f>(I370/درآمد!$F$13)*100</f>
        <v>0</v>
      </c>
      <c r="L370" s="45"/>
      <c r="M370" s="42">
        <v>0</v>
      </c>
      <c r="N370" s="45"/>
      <c r="O370" s="118">
        <v>0</v>
      </c>
      <c r="P370" s="118"/>
      <c r="Q370" s="45"/>
      <c r="R370" s="42">
        <v>69706371</v>
      </c>
      <c r="S370" s="45"/>
      <c r="T370" s="42">
        <f t="shared" si="11"/>
        <v>69706371</v>
      </c>
      <c r="U370" s="45"/>
      <c r="V370" s="55">
        <f>(T370/درآمد!$F$13)*100</f>
        <v>5.2828735792382359E-3</v>
      </c>
    </row>
    <row r="371" spans="1:22" ht="18.75" x14ac:dyDescent="0.4">
      <c r="A371" s="51" t="s">
        <v>672</v>
      </c>
      <c r="C371" s="42">
        <v>0</v>
      </c>
      <c r="D371" s="45">
        <v>0</v>
      </c>
      <c r="E371" s="42">
        <v>0</v>
      </c>
      <c r="F371" s="45"/>
      <c r="G371" s="42">
        <v>0</v>
      </c>
      <c r="H371" s="45"/>
      <c r="I371" s="42">
        <f t="shared" si="10"/>
        <v>0</v>
      </c>
      <c r="J371" s="54">
        <v>0</v>
      </c>
      <c r="K371" s="55">
        <f>(I371/درآمد!$F$13)*100</f>
        <v>0</v>
      </c>
      <c r="L371" s="45"/>
      <c r="M371" s="42">
        <v>0</v>
      </c>
      <c r="N371" s="45"/>
      <c r="O371" s="118">
        <v>0</v>
      </c>
      <c r="P371" s="118"/>
      <c r="Q371" s="45"/>
      <c r="R371" s="42">
        <v>2439834474</v>
      </c>
      <c r="S371" s="45"/>
      <c r="T371" s="42">
        <f t="shared" si="11"/>
        <v>2439834474</v>
      </c>
      <c r="U371" s="45"/>
      <c r="V371" s="55">
        <f>(T371/درآمد!$F$13)*100</f>
        <v>0.1849090247491039</v>
      </c>
    </row>
    <row r="372" spans="1:22" ht="18.75" x14ac:dyDescent="0.4">
      <c r="A372" s="51" t="s">
        <v>673</v>
      </c>
      <c r="C372" s="42">
        <v>0</v>
      </c>
      <c r="D372" s="45">
        <v>0</v>
      </c>
      <c r="E372" s="42">
        <v>0</v>
      </c>
      <c r="F372" s="45"/>
      <c r="G372" s="42">
        <v>0</v>
      </c>
      <c r="H372" s="45"/>
      <c r="I372" s="42">
        <f t="shared" si="10"/>
        <v>0</v>
      </c>
      <c r="J372" s="54">
        <v>0</v>
      </c>
      <c r="K372" s="55">
        <f>(I372/درآمد!$F$13)*100</f>
        <v>0</v>
      </c>
      <c r="L372" s="45"/>
      <c r="M372" s="42">
        <v>0</v>
      </c>
      <c r="N372" s="45"/>
      <c r="O372" s="118">
        <v>0</v>
      </c>
      <c r="P372" s="118"/>
      <c r="Q372" s="45"/>
      <c r="R372" s="42">
        <v>22390776496</v>
      </c>
      <c r="S372" s="45"/>
      <c r="T372" s="42">
        <f t="shared" si="11"/>
        <v>22390776496</v>
      </c>
      <c r="U372" s="45"/>
      <c r="V372" s="55">
        <f>(T372/درآمد!$F$13)*100</f>
        <v>1.6969416119704019</v>
      </c>
    </row>
    <row r="373" spans="1:22" ht="18.75" x14ac:dyDescent="0.4">
      <c r="A373" s="51" t="s">
        <v>674</v>
      </c>
      <c r="C373" s="42">
        <v>0</v>
      </c>
      <c r="D373" s="45">
        <v>0</v>
      </c>
      <c r="E373" s="42">
        <v>0</v>
      </c>
      <c r="F373" s="45"/>
      <c r="G373" s="42">
        <v>0</v>
      </c>
      <c r="H373" s="45"/>
      <c r="I373" s="42">
        <f t="shared" si="10"/>
        <v>0</v>
      </c>
      <c r="J373" s="54">
        <v>0</v>
      </c>
      <c r="K373" s="55">
        <f>(I373/درآمد!$F$13)*100</f>
        <v>0</v>
      </c>
      <c r="L373" s="45"/>
      <c r="M373" s="42">
        <v>0</v>
      </c>
      <c r="N373" s="45"/>
      <c r="O373" s="118">
        <v>0</v>
      </c>
      <c r="P373" s="118"/>
      <c r="Q373" s="45"/>
      <c r="R373" s="42">
        <v>16555509658</v>
      </c>
      <c r="S373" s="45"/>
      <c r="T373" s="42">
        <f t="shared" si="11"/>
        <v>16555509658</v>
      </c>
      <c r="U373" s="45"/>
      <c r="V373" s="55">
        <f>(T373/درآمد!$F$13)*100</f>
        <v>1.2547011601431906</v>
      </c>
    </row>
    <row r="374" spans="1:22" ht="18.75" x14ac:dyDescent="0.4">
      <c r="A374" s="51" t="s">
        <v>675</v>
      </c>
      <c r="C374" s="42">
        <v>0</v>
      </c>
      <c r="D374" s="45">
        <v>0</v>
      </c>
      <c r="E374" s="42">
        <v>0</v>
      </c>
      <c r="F374" s="45"/>
      <c r="G374" s="42">
        <v>0</v>
      </c>
      <c r="H374" s="45"/>
      <c r="I374" s="42">
        <f t="shared" si="10"/>
        <v>0</v>
      </c>
      <c r="J374" s="54">
        <v>0</v>
      </c>
      <c r="K374" s="55">
        <f>(I374/درآمد!$F$13)*100</f>
        <v>0</v>
      </c>
      <c r="L374" s="45"/>
      <c r="M374" s="42">
        <v>0</v>
      </c>
      <c r="N374" s="45"/>
      <c r="O374" s="118">
        <v>0</v>
      </c>
      <c r="P374" s="118"/>
      <c r="Q374" s="45"/>
      <c r="R374" s="42">
        <v>20194880</v>
      </c>
      <c r="S374" s="45"/>
      <c r="T374" s="42">
        <f t="shared" si="11"/>
        <v>20194880</v>
      </c>
      <c r="U374" s="45"/>
      <c r="V374" s="55">
        <f>(T374/درآمد!$F$13)*100</f>
        <v>1.5305200436827597E-3</v>
      </c>
    </row>
    <row r="375" spans="1:22" ht="18.75" x14ac:dyDescent="0.4">
      <c r="A375" s="51" t="s">
        <v>676</v>
      </c>
      <c r="C375" s="42">
        <v>0</v>
      </c>
      <c r="D375" s="45">
        <v>0</v>
      </c>
      <c r="E375" s="42">
        <v>0</v>
      </c>
      <c r="F375" s="45"/>
      <c r="G375" s="42">
        <v>0</v>
      </c>
      <c r="H375" s="45"/>
      <c r="I375" s="42">
        <f t="shared" si="10"/>
        <v>0</v>
      </c>
      <c r="J375" s="54">
        <v>0</v>
      </c>
      <c r="K375" s="55">
        <f>(I375/درآمد!$F$13)*100</f>
        <v>0</v>
      </c>
      <c r="L375" s="45"/>
      <c r="M375" s="42">
        <v>0</v>
      </c>
      <c r="N375" s="45"/>
      <c r="O375" s="118">
        <v>0</v>
      </c>
      <c r="P375" s="118"/>
      <c r="Q375" s="45"/>
      <c r="R375" s="42">
        <v>229223854</v>
      </c>
      <c r="S375" s="45"/>
      <c r="T375" s="42">
        <f t="shared" si="11"/>
        <v>229223854</v>
      </c>
      <c r="U375" s="45"/>
      <c r="V375" s="55">
        <f>(T375/درآمد!$F$13)*100</f>
        <v>1.7372309369365433E-2</v>
      </c>
    </row>
    <row r="376" spans="1:22" ht="18.75" x14ac:dyDescent="0.4">
      <c r="A376" s="51" t="s">
        <v>677</v>
      </c>
      <c r="C376" s="42">
        <v>0</v>
      </c>
      <c r="D376" s="45">
        <v>0</v>
      </c>
      <c r="E376" s="42">
        <v>0</v>
      </c>
      <c r="F376" s="45"/>
      <c r="G376" s="42">
        <v>0</v>
      </c>
      <c r="H376" s="45"/>
      <c r="I376" s="42">
        <f t="shared" si="10"/>
        <v>0</v>
      </c>
      <c r="J376" s="54">
        <v>0</v>
      </c>
      <c r="K376" s="55">
        <f>(I376/درآمد!$F$13)*100</f>
        <v>0</v>
      </c>
      <c r="L376" s="45"/>
      <c r="M376" s="42">
        <v>0</v>
      </c>
      <c r="N376" s="45"/>
      <c r="O376" s="118">
        <v>0</v>
      </c>
      <c r="P376" s="118"/>
      <c r="Q376" s="45"/>
      <c r="R376" s="42">
        <v>-5841124526</v>
      </c>
      <c r="S376" s="45"/>
      <c r="T376" s="42">
        <f t="shared" si="11"/>
        <v>-5841124526</v>
      </c>
      <c r="U376" s="45"/>
      <c r="V376" s="55">
        <f>(T376/درآمد!$F$13)*100</f>
        <v>-0.44268439152349309</v>
      </c>
    </row>
    <row r="377" spans="1:22" ht="18.75" x14ac:dyDescent="0.4">
      <c r="A377" s="51" t="s">
        <v>678</v>
      </c>
      <c r="C377" s="42">
        <v>0</v>
      </c>
      <c r="D377" s="45">
        <v>0</v>
      </c>
      <c r="E377" s="42">
        <v>0</v>
      </c>
      <c r="F377" s="45"/>
      <c r="G377" s="42">
        <v>0</v>
      </c>
      <c r="H377" s="45"/>
      <c r="I377" s="42">
        <f t="shared" si="10"/>
        <v>0</v>
      </c>
      <c r="J377" s="54">
        <v>0</v>
      </c>
      <c r="K377" s="55">
        <f>(I377/درآمد!$F$13)*100</f>
        <v>0</v>
      </c>
      <c r="L377" s="45"/>
      <c r="M377" s="42">
        <v>0</v>
      </c>
      <c r="N377" s="45"/>
      <c r="O377" s="118">
        <v>0</v>
      </c>
      <c r="P377" s="118"/>
      <c r="Q377" s="45"/>
      <c r="R377" s="42">
        <v>5723640855</v>
      </c>
      <c r="S377" s="45"/>
      <c r="T377" s="42">
        <f t="shared" si="11"/>
        <v>5723640855</v>
      </c>
      <c r="U377" s="45"/>
      <c r="V377" s="55">
        <f>(T377/درآمد!$F$13)*100</f>
        <v>0.43378059445854733</v>
      </c>
    </row>
    <row r="378" spans="1:22" ht="18.75" x14ac:dyDescent="0.4">
      <c r="A378" s="51" t="s">
        <v>679</v>
      </c>
      <c r="C378" s="42">
        <v>0</v>
      </c>
      <c r="D378" s="45">
        <v>0</v>
      </c>
      <c r="E378" s="42">
        <v>0</v>
      </c>
      <c r="F378" s="45"/>
      <c r="G378" s="42">
        <v>0</v>
      </c>
      <c r="H378" s="45"/>
      <c r="I378" s="42">
        <f t="shared" si="10"/>
        <v>0</v>
      </c>
      <c r="J378" s="54">
        <v>0</v>
      </c>
      <c r="K378" s="55">
        <f>(I378/درآمد!$F$13)*100</f>
        <v>0</v>
      </c>
      <c r="L378" s="45"/>
      <c r="M378" s="42">
        <v>0</v>
      </c>
      <c r="N378" s="45"/>
      <c r="O378" s="118">
        <v>0</v>
      </c>
      <c r="P378" s="118"/>
      <c r="Q378" s="45"/>
      <c r="R378" s="42">
        <v>42321000</v>
      </c>
      <c r="S378" s="45"/>
      <c r="T378" s="42">
        <f t="shared" si="11"/>
        <v>42321000</v>
      </c>
      <c r="U378" s="45"/>
      <c r="V378" s="55">
        <f>(T378/درآمد!$F$13)*100</f>
        <v>3.2074039939181654E-3</v>
      </c>
    </row>
    <row r="379" spans="1:22" ht="18.75" x14ac:dyDescent="0.4">
      <c r="A379" s="51" t="s">
        <v>680</v>
      </c>
      <c r="C379" s="42">
        <v>0</v>
      </c>
      <c r="D379" s="45">
        <v>0</v>
      </c>
      <c r="E379" s="42">
        <v>0</v>
      </c>
      <c r="F379" s="45"/>
      <c r="G379" s="42">
        <v>0</v>
      </c>
      <c r="H379" s="45"/>
      <c r="I379" s="42">
        <f t="shared" si="10"/>
        <v>0</v>
      </c>
      <c r="J379" s="54">
        <v>0</v>
      </c>
      <c r="K379" s="55">
        <f>(I379/درآمد!$F$13)*100</f>
        <v>0</v>
      </c>
      <c r="L379" s="45"/>
      <c r="M379" s="42">
        <v>0</v>
      </c>
      <c r="N379" s="45"/>
      <c r="O379" s="118">
        <v>0</v>
      </c>
      <c r="P379" s="118"/>
      <c r="Q379" s="45"/>
      <c r="R379" s="42">
        <v>11229706892</v>
      </c>
      <c r="S379" s="45"/>
      <c r="T379" s="42">
        <f t="shared" si="11"/>
        <v>11229706892</v>
      </c>
      <c r="U379" s="45"/>
      <c r="V379" s="55">
        <f>(T379/درآمد!$F$13)*100</f>
        <v>0.85107173119565105</v>
      </c>
    </row>
    <row r="380" spans="1:22" ht="18.75" x14ac:dyDescent="0.4">
      <c r="A380" s="51" t="s">
        <v>681</v>
      </c>
      <c r="C380" s="42">
        <v>0</v>
      </c>
      <c r="D380" s="45">
        <v>0</v>
      </c>
      <c r="E380" s="42">
        <v>0</v>
      </c>
      <c r="F380" s="45"/>
      <c r="G380" s="42">
        <v>0</v>
      </c>
      <c r="H380" s="45"/>
      <c r="I380" s="42">
        <f t="shared" si="10"/>
        <v>0</v>
      </c>
      <c r="J380" s="54">
        <v>0</v>
      </c>
      <c r="K380" s="55">
        <f>(I380/درآمد!$F$13)*100</f>
        <v>0</v>
      </c>
      <c r="L380" s="45"/>
      <c r="M380" s="42">
        <v>0</v>
      </c>
      <c r="N380" s="45"/>
      <c r="O380" s="118">
        <v>0</v>
      </c>
      <c r="P380" s="118"/>
      <c r="Q380" s="45"/>
      <c r="R380" s="42">
        <v>3870078259</v>
      </c>
      <c r="S380" s="45"/>
      <c r="T380" s="42">
        <f t="shared" si="11"/>
        <v>3870078259</v>
      </c>
      <c r="U380" s="45"/>
      <c r="V380" s="55">
        <f>(T380/درآمد!$F$13)*100</f>
        <v>0.29330366637585265</v>
      </c>
    </row>
    <row r="381" spans="1:22" ht="18.75" x14ac:dyDescent="0.4">
      <c r="A381" s="51" t="s">
        <v>682</v>
      </c>
      <c r="C381" s="42">
        <v>0</v>
      </c>
      <c r="D381" s="45">
        <v>0</v>
      </c>
      <c r="E381" s="42">
        <v>0</v>
      </c>
      <c r="F381" s="45"/>
      <c r="G381" s="42">
        <v>0</v>
      </c>
      <c r="H381" s="45"/>
      <c r="I381" s="42">
        <f t="shared" si="10"/>
        <v>0</v>
      </c>
      <c r="J381" s="54">
        <v>0</v>
      </c>
      <c r="K381" s="55">
        <f>(I381/درآمد!$F$13)*100</f>
        <v>0</v>
      </c>
      <c r="L381" s="45"/>
      <c r="M381" s="42">
        <v>0</v>
      </c>
      <c r="N381" s="45"/>
      <c r="O381" s="118">
        <v>0</v>
      </c>
      <c r="P381" s="118"/>
      <c r="Q381" s="45"/>
      <c r="R381" s="42">
        <v>357233</v>
      </c>
      <c r="S381" s="45"/>
      <c r="T381" s="42">
        <f t="shared" si="11"/>
        <v>357233</v>
      </c>
      <c r="U381" s="45"/>
      <c r="V381" s="55">
        <f>(T381/درآمد!$F$13)*100</f>
        <v>2.7073806170916756E-5</v>
      </c>
    </row>
    <row r="382" spans="1:22" ht="18.75" x14ac:dyDescent="0.4">
      <c r="A382" s="51" t="s">
        <v>683</v>
      </c>
      <c r="C382" s="42">
        <v>0</v>
      </c>
      <c r="D382" s="45">
        <v>0</v>
      </c>
      <c r="E382" s="42">
        <v>0</v>
      </c>
      <c r="F382" s="45"/>
      <c r="G382" s="42">
        <v>0</v>
      </c>
      <c r="H382" s="45"/>
      <c r="I382" s="42">
        <f t="shared" si="10"/>
        <v>0</v>
      </c>
      <c r="J382" s="54">
        <v>0</v>
      </c>
      <c r="K382" s="55">
        <f>(I382/درآمد!$F$13)*100</f>
        <v>0</v>
      </c>
      <c r="L382" s="45"/>
      <c r="M382" s="42">
        <v>0</v>
      </c>
      <c r="N382" s="45"/>
      <c r="O382" s="118">
        <v>0</v>
      </c>
      <c r="P382" s="118"/>
      <c r="Q382" s="45"/>
      <c r="R382" s="42">
        <v>-70431</v>
      </c>
      <c r="S382" s="45"/>
      <c r="T382" s="42">
        <f t="shared" si="11"/>
        <v>-70431</v>
      </c>
      <c r="U382" s="45"/>
      <c r="V382" s="55">
        <f>(T382/درآمد!$F$13)*100</f>
        <v>-5.3377914202322799E-6</v>
      </c>
    </row>
    <row r="383" spans="1:22" ht="18.75" x14ac:dyDescent="0.4">
      <c r="A383" s="51" t="s">
        <v>684</v>
      </c>
      <c r="C383" s="42">
        <v>0</v>
      </c>
      <c r="D383" s="45">
        <v>0</v>
      </c>
      <c r="E383" s="42">
        <v>0</v>
      </c>
      <c r="F383" s="45"/>
      <c r="G383" s="42">
        <v>0</v>
      </c>
      <c r="H383" s="45"/>
      <c r="I383" s="42">
        <f t="shared" si="10"/>
        <v>0</v>
      </c>
      <c r="J383" s="54">
        <v>0</v>
      </c>
      <c r="K383" s="55">
        <f>(I383/درآمد!$F$13)*100</f>
        <v>0</v>
      </c>
      <c r="L383" s="45"/>
      <c r="M383" s="42">
        <v>0</v>
      </c>
      <c r="N383" s="45"/>
      <c r="O383" s="118">
        <v>0</v>
      </c>
      <c r="P383" s="118"/>
      <c r="Q383" s="45"/>
      <c r="R383" s="42">
        <v>357233</v>
      </c>
      <c r="S383" s="45"/>
      <c r="T383" s="42">
        <f t="shared" si="11"/>
        <v>357233</v>
      </c>
      <c r="U383" s="45"/>
      <c r="V383" s="55">
        <f>(T383/درآمد!$F$13)*100</f>
        <v>2.7073806170916756E-5</v>
      </c>
    </row>
    <row r="384" spans="1:22" ht="18.75" x14ac:dyDescent="0.4">
      <c r="A384" s="51" t="s">
        <v>685</v>
      </c>
      <c r="C384" s="42">
        <v>0</v>
      </c>
      <c r="D384" s="45">
        <v>0</v>
      </c>
      <c r="E384" s="42">
        <v>0</v>
      </c>
      <c r="F384" s="45"/>
      <c r="G384" s="42">
        <v>0</v>
      </c>
      <c r="H384" s="45"/>
      <c r="I384" s="42">
        <f t="shared" si="10"/>
        <v>0</v>
      </c>
      <c r="J384" s="54">
        <v>0</v>
      </c>
      <c r="K384" s="55">
        <f>(I384/درآمد!$F$13)*100</f>
        <v>0</v>
      </c>
      <c r="L384" s="45"/>
      <c r="M384" s="42">
        <v>0</v>
      </c>
      <c r="N384" s="45"/>
      <c r="O384" s="118">
        <v>0</v>
      </c>
      <c r="P384" s="118"/>
      <c r="Q384" s="45"/>
      <c r="R384" s="42">
        <v>8478811</v>
      </c>
      <c r="S384" s="45"/>
      <c r="T384" s="42">
        <f t="shared" si="11"/>
        <v>8478811</v>
      </c>
      <c r="U384" s="45"/>
      <c r="V384" s="55">
        <f>(T384/درآمد!$F$13)*100</f>
        <v>6.4258813036263966E-4</v>
      </c>
    </row>
    <row r="385" spans="1:22" ht="18.75" x14ac:dyDescent="0.4">
      <c r="A385" s="51" t="s">
        <v>686</v>
      </c>
      <c r="C385" s="42">
        <v>0</v>
      </c>
      <c r="D385" s="45">
        <v>0</v>
      </c>
      <c r="E385" s="42">
        <v>0</v>
      </c>
      <c r="F385" s="45"/>
      <c r="G385" s="42">
        <v>0</v>
      </c>
      <c r="H385" s="45"/>
      <c r="I385" s="42">
        <f t="shared" si="10"/>
        <v>0</v>
      </c>
      <c r="J385" s="54">
        <v>0</v>
      </c>
      <c r="K385" s="55">
        <f>(I385/درآمد!$F$13)*100</f>
        <v>0</v>
      </c>
      <c r="L385" s="45"/>
      <c r="M385" s="42">
        <v>0</v>
      </c>
      <c r="N385" s="45"/>
      <c r="O385" s="118">
        <v>0</v>
      </c>
      <c r="P385" s="118"/>
      <c r="Q385" s="45"/>
      <c r="R385" s="42">
        <v>-12846853812</v>
      </c>
      <c r="S385" s="45"/>
      <c r="T385" s="42">
        <f t="shared" si="11"/>
        <v>-12846853812</v>
      </c>
      <c r="U385" s="45"/>
      <c r="V385" s="55">
        <f>(T385/درآمد!$F$13)*100</f>
        <v>-0.97363129949414251</v>
      </c>
    </row>
    <row r="386" spans="1:22" ht="18.75" x14ac:dyDescent="0.4">
      <c r="A386" s="51" t="s">
        <v>687</v>
      </c>
      <c r="C386" s="42">
        <v>0</v>
      </c>
      <c r="D386" s="45">
        <v>0</v>
      </c>
      <c r="E386" s="42">
        <v>0</v>
      </c>
      <c r="F386" s="45"/>
      <c r="G386" s="42">
        <v>0</v>
      </c>
      <c r="H386" s="45"/>
      <c r="I386" s="42">
        <f t="shared" si="10"/>
        <v>0</v>
      </c>
      <c r="J386" s="54">
        <v>0</v>
      </c>
      <c r="K386" s="55">
        <f>(I386/درآمد!$F$13)*100</f>
        <v>0</v>
      </c>
      <c r="L386" s="45"/>
      <c r="M386" s="42">
        <v>0</v>
      </c>
      <c r="N386" s="45"/>
      <c r="O386" s="118">
        <v>0</v>
      </c>
      <c r="P386" s="118"/>
      <c r="Q386" s="45"/>
      <c r="R386" s="42">
        <v>4673488897</v>
      </c>
      <c r="S386" s="45"/>
      <c r="T386" s="42">
        <f t="shared" si="11"/>
        <v>4673488897</v>
      </c>
      <c r="U386" s="45"/>
      <c r="V386" s="55">
        <f>(T386/درآمد!$F$13)*100</f>
        <v>0.35419217300560007</v>
      </c>
    </row>
    <row r="387" spans="1:22" ht="18.75" x14ac:dyDescent="0.4">
      <c r="A387" s="51" t="s">
        <v>688</v>
      </c>
      <c r="C387" s="42">
        <v>0</v>
      </c>
      <c r="D387" s="45">
        <v>0</v>
      </c>
      <c r="E387" s="42">
        <v>0</v>
      </c>
      <c r="F387" s="45"/>
      <c r="G387" s="42">
        <v>0</v>
      </c>
      <c r="H387" s="45"/>
      <c r="I387" s="42">
        <f t="shared" si="10"/>
        <v>0</v>
      </c>
      <c r="J387" s="54">
        <v>0</v>
      </c>
      <c r="K387" s="55">
        <f>(I387/درآمد!$F$13)*100</f>
        <v>0</v>
      </c>
      <c r="L387" s="45"/>
      <c r="M387" s="42">
        <v>0</v>
      </c>
      <c r="N387" s="45"/>
      <c r="O387" s="118">
        <v>0</v>
      </c>
      <c r="P387" s="118"/>
      <c r="Q387" s="45"/>
      <c r="R387" s="42">
        <v>2141071056</v>
      </c>
      <c r="S387" s="45"/>
      <c r="T387" s="42">
        <f t="shared" si="11"/>
        <v>2141071056</v>
      </c>
      <c r="U387" s="45"/>
      <c r="V387" s="55">
        <f>(T387/درآمد!$F$13)*100</f>
        <v>0.16226648369076779</v>
      </c>
    </row>
    <row r="388" spans="1:22" ht="18.75" x14ac:dyDescent="0.4">
      <c r="A388" s="51" t="s">
        <v>689</v>
      </c>
      <c r="C388" s="42">
        <v>0</v>
      </c>
      <c r="D388" s="45">
        <v>0</v>
      </c>
      <c r="E388" s="42">
        <v>0</v>
      </c>
      <c r="F388" s="45"/>
      <c r="G388" s="42">
        <v>0</v>
      </c>
      <c r="H388" s="45"/>
      <c r="I388" s="42">
        <f t="shared" si="10"/>
        <v>0</v>
      </c>
      <c r="J388" s="54">
        <v>0</v>
      </c>
      <c r="K388" s="55">
        <f>(I388/درآمد!$F$13)*100</f>
        <v>0</v>
      </c>
      <c r="L388" s="45"/>
      <c r="M388" s="42">
        <v>0</v>
      </c>
      <c r="N388" s="45"/>
      <c r="O388" s="118">
        <v>0</v>
      </c>
      <c r="P388" s="118"/>
      <c r="Q388" s="45"/>
      <c r="R388" s="42">
        <v>-40882152</v>
      </c>
      <c r="S388" s="45"/>
      <c r="T388" s="42">
        <f t="shared" si="11"/>
        <v>-40882152</v>
      </c>
      <c r="U388" s="45"/>
      <c r="V388" s="55">
        <f>(T388/درآمد!$F$13)*100</f>
        <v>-3.0983572601018289E-3</v>
      </c>
    </row>
    <row r="389" spans="1:22" ht="18.75" x14ac:dyDescent="0.4">
      <c r="A389" s="51" t="s">
        <v>690</v>
      </c>
      <c r="C389" s="42">
        <v>0</v>
      </c>
      <c r="D389" s="45">
        <v>0</v>
      </c>
      <c r="E389" s="42">
        <v>0</v>
      </c>
      <c r="F389" s="45"/>
      <c r="G389" s="42">
        <v>0</v>
      </c>
      <c r="H389" s="45"/>
      <c r="I389" s="42">
        <f t="shared" si="10"/>
        <v>0</v>
      </c>
      <c r="J389" s="54">
        <v>0</v>
      </c>
      <c r="K389" s="55">
        <f>(I389/درآمد!$F$13)*100</f>
        <v>0</v>
      </c>
      <c r="L389" s="45"/>
      <c r="M389" s="42">
        <v>0</v>
      </c>
      <c r="N389" s="45"/>
      <c r="O389" s="118">
        <v>0</v>
      </c>
      <c r="P389" s="118"/>
      <c r="Q389" s="45"/>
      <c r="R389" s="42">
        <v>-192772</v>
      </c>
      <c r="S389" s="45"/>
      <c r="T389" s="42">
        <f t="shared" si="11"/>
        <v>-192772</v>
      </c>
      <c r="U389" s="45"/>
      <c r="V389" s="55">
        <f>(T389/درآمد!$F$13)*100</f>
        <v>-1.4609713445230325E-5</v>
      </c>
    </row>
    <row r="390" spans="1:22" ht="18.75" x14ac:dyDescent="0.4">
      <c r="A390" s="51" t="s">
        <v>691</v>
      </c>
      <c r="C390" s="42">
        <v>0</v>
      </c>
      <c r="D390" s="45">
        <v>0</v>
      </c>
      <c r="E390" s="42">
        <v>0</v>
      </c>
      <c r="F390" s="45"/>
      <c r="G390" s="42">
        <v>0</v>
      </c>
      <c r="H390" s="45"/>
      <c r="I390" s="42">
        <f t="shared" si="10"/>
        <v>0</v>
      </c>
      <c r="J390" s="54">
        <v>0</v>
      </c>
      <c r="K390" s="55">
        <f>(I390/درآمد!$F$13)*100</f>
        <v>0</v>
      </c>
      <c r="L390" s="45"/>
      <c r="M390" s="42">
        <v>0</v>
      </c>
      <c r="N390" s="45"/>
      <c r="O390" s="118">
        <v>0</v>
      </c>
      <c r="P390" s="118"/>
      <c r="Q390" s="45"/>
      <c r="R390" s="42">
        <v>-5751836730</v>
      </c>
      <c r="S390" s="45"/>
      <c r="T390" s="42">
        <f t="shared" si="11"/>
        <v>-5751836730</v>
      </c>
      <c r="U390" s="45"/>
      <c r="V390" s="55">
        <f>(T390/درآمد!$F$13)*100</f>
        <v>-0.43591749013887193</v>
      </c>
    </row>
    <row r="391" spans="1:22" ht="18.75" x14ac:dyDescent="0.4">
      <c r="A391" s="51" t="s">
        <v>692</v>
      </c>
      <c r="C391" s="42">
        <v>0</v>
      </c>
      <c r="D391" s="45">
        <v>0</v>
      </c>
      <c r="E391" s="42">
        <v>0</v>
      </c>
      <c r="F391" s="45"/>
      <c r="G391" s="42">
        <v>0</v>
      </c>
      <c r="H391" s="45"/>
      <c r="I391" s="42">
        <f t="shared" si="10"/>
        <v>0</v>
      </c>
      <c r="J391" s="54">
        <v>0</v>
      </c>
      <c r="K391" s="55">
        <f>(I391/درآمد!$F$13)*100</f>
        <v>0</v>
      </c>
      <c r="L391" s="45"/>
      <c r="M391" s="42">
        <v>0</v>
      </c>
      <c r="N391" s="45"/>
      <c r="O391" s="118">
        <v>0</v>
      </c>
      <c r="P391" s="118"/>
      <c r="Q391" s="45"/>
      <c r="R391" s="42">
        <v>-2980321221</v>
      </c>
      <c r="S391" s="45"/>
      <c r="T391" s="42">
        <f t="shared" si="11"/>
        <v>-2980321221</v>
      </c>
      <c r="U391" s="45"/>
      <c r="V391" s="55">
        <f>(T391/درآمد!$F$13)*100</f>
        <v>-0.22587117949468263</v>
      </c>
    </row>
    <row r="392" spans="1:22" ht="18.75" x14ac:dyDescent="0.4">
      <c r="A392" s="51" t="s">
        <v>693</v>
      </c>
      <c r="C392" s="42">
        <v>0</v>
      </c>
      <c r="D392" s="45">
        <v>0</v>
      </c>
      <c r="E392" s="42">
        <v>0</v>
      </c>
      <c r="F392" s="45"/>
      <c r="G392" s="42">
        <v>0</v>
      </c>
      <c r="H392" s="45"/>
      <c r="I392" s="42">
        <f t="shared" si="10"/>
        <v>0</v>
      </c>
      <c r="J392" s="54">
        <v>0</v>
      </c>
      <c r="K392" s="55">
        <f>(I392/درآمد!$F$13)*100</f>
        <v>0</v>
      </c>
      <c r="L392" s="45"/>
      <c r="M392" s="42">
        <v>0</v>
      </c>
      <c r="N392" s="45"/>
      <c r="O392" s="118">
        <v>0</v>
      </c>
      <c r="P392" s="118"/>
      <c r="Q392" s="45"/>
      <c r="R392" s="42">
        <v>-2334873624</v>
      </c>
      <c r="S392" s="45"/>
      <c r="T392" s="42">
        <f t="shared" si="11"/>
        <v>-2334873624</v>
      </c>
      <c r="U392" s="45"/>
      <c r="V392" s="55">
        <f>(T392/درآمد!$F$13)*100</f>
        <v>-0.1769543013376759</v>
      </c>
    </row>
    <row r="393" spans="1:22" ht="18.75" x14ac:dyDescent="0.4">
      <c r="A393" s="51" t="s">
        <v>694</v>
      </c>
      <c r="C393" s="42">
        <v>0</v>
      </c>
      <c r="D393" s="45">
        <v>0</v>
      </c>
      <c r="E393" s="42">
        <v>0</v>
      </c>
      <c r="F393" s="45"/>
      <c r="G393" s="42">
        <v>0</v>
      </c>
      <c r="H393" s="45"/>
      <c r="I393" s="42">
        <f t="shared" si="10"/>
        <v>0</v>
      </c>
      <c r="J393" s="54">
        <v>0</v>
      </c>
      <c r="K393" s="55">
        <f>(I393/درآمد!$F$13)*100</f>
        <v>0</v>
      </c>
      <c r="L393" s="45"/>
      <c r="M393" s="42">
        <v>0</v>
      </c>
      <c r="N393" s="45"/>
      <c r="O393" s="118">
        <v>0</v>
      </c>
      <c r="P393" s="118"/>
      <c r="Q393" s="45"/>
      <c r="R393" s="42">
        <v>-200367293</v>
      </c>
      <c r="S393" s="45"/>
      <c r="T393" s="42">
        <f t="shared" si="11"/>
        <v>-200367293</v>
      </c>
      <c r="U393" s="45"/>
      <c r="V393" s="55">
        <f>(T393/درآمد!$F$13)*100</f>
        <v>-1.5185341929982072E-2</v>
      </c>
    </row>
    <row r="394" spans="1:22" ht="18.75" x14ac:dyDescent="0.4">
      <c r="A394" s="51" t="s">
        <v>695</v>
      </c>
      <c r="C394" s="42">
        <v>0</v>
      </c>
      <c r="D394" s="45">
        <v>0</v>
      </c>
      <c r="E394" s="42">
        <v>0</v>
      </c>
      <c r="F394" s="45"/>
      <c r="G394" s="42">
        <v>0</v>
      </c>
      <c r="H394" s="45"/>
      <c r="I394" s="42">
        <f t="shared" ref="I394:I457" si="12">C394+E394+G394</f>
        <v>0</v>
      </c>
      <c r="J394" s="54">
        <v>0</v>
      </c>
      <c r="K394" s="55">
        <f>(I394/درآمد!$F$13)*100</f>
        <v>0</v>
      </c>
      <c r="L394" s="45"/>
      <c r="M394" s="42">
        <v>0</v>
      </c>
      <c r="N394" s="45"/>
      <c r="O394" s="118">
        <v>0</v>
      </c>
      <c r="P394" s="118"/>
      <c r="Q394" s="45"/>
      <c r="R394" s="42">
        <v>-227218</v>
      </c>
      <c r="S394" s="45"/>
      <c r="T394" s="42">
        <f t="shared" ref="T394:T457" si="13">M394+O394+R394</f>
        <v>-227218</v>
      </c>
      <c r="U394" s="45"/>
      <c r="V394" s="55">
        <f>(T394/درآمد!$F$13)*100</f>
        <v>-1.7220290652160811E-5</v>
      </c>
    </row>
    <row r="395" spans="1:22" ht="18.75" x14ac:dyDescent="0.4">
      <c r="A395" s="51" t="s">
        <v>696</v>
      </c>
      <c r="C395" s="42">
        <v>0</v>
      </c>
      <c r="D395" s="45">
        <v>0</v>
      </c>
      <c r="E395" s="42">
        <v>0</v>
      </c>
      <c r="F395" s="45"/>
      <c r="G395" s="42">
        <v>0</v>
      </c>
      <c r="H395" s="45"/>
      <c r="I395" s="42">
        <f t="shared" si="12"/>
        <v>0</v>
      </c>
      <c r="J395" s="54">
        <v>0</v>
      </c>
      <c r="K395" s="55">
        <f>(I395/درآمد!$F$13)*100</f>
        <v>0</v>
      </c>
      <c r="L395" s="45"/>
      <c r="M395" s="42">
        <v>0</v>
      </c>
      <c r="N395" s="45"/>
      <c r="O395" s="118">
        <v>0</v>
      </c>
      <c r="P395" s="118"/>
      <c r="Q395" s="45"/>
      <c r="R395" s="42">
        <v>1539196645</v>
      </c>
      <c r="S395" s="45"/>
      <c r="T395" s="42">
        <f t="shared" si="13"/>
        <v>1539196645</v>
      </c>
      <c r="U395" s="45"/>
      <c r="V395" s="55">
        <f>(T395/درآمد!$F$13)*100</f>
        <v>0.1166519096098495</v>
      </c>
    </row>
    <row r="396" spans="1:22" ht="18.75" x14ac:dyDescent="0.4">
      <c r="A396" s="51" t="s">
        <v>697</v>
      </c>
      <c r="C396" s="42">
        <v>0</v>
      </c>
      <c r="D396" s="45">
        <v>0</v>
      </c>
      <c r="E396" s="42">
        <v>0</v>
      </c>
      <c r="F396" s="45"/>
      <c r="G396" s="42">
        <v>0</v>
      </c>
      <c r="H396" s="45"/>
      <c r="I396" s="42">
        <f t="shared" si="12"/>
        <v>0</v>
      </c>
      <c r="J396" s="54">
        <v>0</v>
      </c>
      <c r="K396" s="55">
        <f>(I396/درآمد!$F$13)*100</f>
        <v>0</v>
      </c>
      <c r="L396" s="45"/>
      <c r="M396" s="42">
        <v>0</v>
      </c>
      <c r="N396" s="45"/>
      <c r="O396" s="118">
        <v>0</v>
      </c>
      <c r="P396" s="118"/>
      <c r="Q396" s="45"/>
      <c r="R396" s="42">
        <v>-926442080</v>
      </c>
      <c r="S396" s="45"/>
      <c r="T396" s="42">
        <f t="shared" si="13"/>
        <v>-926442080</v>
      </c>
      <c r="U396" s="45"/>
      <c r="V396" s="55">
        <f>(T396/درآمد!$F$13)*100</f>
        <v>-7.0212755547502476E-2</v>
      </c>
    </row>
    <row r="397" spans="1:22" ht="18.75" x14ac:dyDescent="0.4">
      <c r="A397" s="51" t="s">
        <v>698</v>
      </c>
      <c r="C397" s="42">
        <v>0</v>
      </c>
      <c r="D397" s="45">
        <v>0</v>
      </c>
      <c r="E397" s="42">
        <v>0</v>
      </c>
      <c r="F397" s="45"/>
      <c r="G397" s="42">
        <v>0</v>
      </c>
      <c r="H397" s="45"/>
      <c r="I397" s="42">
        <f t="shared" si="12"/>
        <v>0</v>
      </c>
      <c r="J397" s="54">
        <v>0</v>
      </c>
      <c r="K397" s="55">
        <f>(I397/درآمد!$F$13)*100</f>
        <v>0</v>
      </c>
      <c r="L397" s="45"/>
      <c r="M397" s="42">
        <v>0</v>
      </c>
      <c r="N397" s="45"/>
      <c r="O397" s="118">
        <v>0</v>
      </c>
      <c r="P397" s="118"/>
      <c r="Q397" s="45"/>
      <c r="R397" s="42">
        <v>-8734603178</v>
      </c>
      <c r="S397" s="45"/>
      <c r="T397" s="42">
        <f t="shared" si="13"/>
        <v>-8734603178</v>
      </c>
      <c r="U397" s="45"/>
      <c r="V397" s="55">
        <f>(T397/درآمد!$F$13)*100</f>
        <v>-0.66197398734452162</v>
      </c>
    </row>
    <row r="398" spans="1:22" ht="18.75" x14ac:dyDescent="0.4">
      <c r="A398" s="51" t="s">
        <v>699</v>
      </c>
      <c r="C398" s="42">
        <v>0</v>
      </c>
      <c r="D398" s="45">
        <v>0</v>
      </c>
      <c r="E398" s="42">
        <v>0</v>
      </c>
      <c r="F398" s="45"/>
      <c r="G398" s="42">
        <v>0</v>
      </c>
      <c r="H398" s="45"/>
      <c r="I398" s="42">
        <f t="shared" si="12"/>
        <v>0</v>
      </c>
      <c r="J398" s="54">
        <v>0</v>
      </c>
      <c r="K398" s="55">
        <f>(I398/درآمد!$F$13)*100</f>
        <v>0</v>
      </c>
      <c r="L398" s="45"/>
      <c r="M398" s="42">
        <v>0</v>
      </c>
      <c r="N398" s="45"/>
      <c r="O398" s="118">
        <v>0</v>
      </c>
      <c r="P398" s="118"/>
      <c r="Q398" s="45"/>
      <c r="R398" s="42">
        <v>-2438452324</v>
      </c>
      <c r="S398" s="45"/>
      <c r="T398" s="42">
        <f t="shared" si="13"/>
        <v>-2438452324</v>
      </c>
      <c r="U398" s="45"/>
      <c r="V398" s="55">
        <f>(T398/درآمد!$F$13)*100</f>
        <v>-0.18480427501657881</v>
      </c>
    </row>
    <row r="399" spans="1:22" ht="18.75" x14ac:dyDescent="0.4">
      <c r="A399" s="51" t="s">
        <v>700</v>
      </c>
      <c r="C399" s="42">
        <v>0</v>
      </c>
      <c r="D399" s="45">
        <v>0</v>
      </c>
      <c r="E399" s="42">
        <v>0</v>
      </c>
      <c r="F399" s="45"/>
      <c r="G399" s="42">
        <v>0</v>
      </c>
      <c r="H399" s="45"/>
      <c r="I399" s="42">
        <f t="shared" si="12"/>
        <v>0</v>
      </c>
      <c r="J399" s="54">
        <v>0</v>
      </c>
      <c r="K399" s="55">
        <f>(I399/درآمد!$F$13)*100</f>
        <v>0</v>
      </c>
      <c r="L399" s="45"/>
      <c r="M399" s="42">
        <v>0</v>
      </c>
      <c r="N399" s="45"/>
      <c r="O399" s="118">
        <v>0</v>
      </c>
      <c r="P399" s="118"/>
      <c r="Q399" s="45"/>
      <c r="R399" s="42">
        <v>-2224714296</v>
      </c>
      <c r="S399" s="45"/>
      <c r="T399" s="42">
        <f t="shared" si="13"/>
        <v>-2224714296</v>
      </c>
      <c r="U399" s="45"/>
      <c r="V399" s="55">
        <f>(T399/درآمد!$F$13)*100</f>
        <v>-0.16860559812663312</v>
      </c>
    </row>
    <row r="400" spans="1:22" ht="18.75" x14ac:dyDescent="0.4">
      <c r="A400" s="51" t="s">
        <v>701</v>
      </c>
      <c r="C400" s="42">
        <v>0</v>
      </c>
      <c r="D400" s="45">
        <v>0</v>
      </c>
      <c r="E400" s="42">
        <v>0</v>
      </c>
      <c r="F400" s="45"/>
      <c r="G400" s="42">
        <v>0</v>
      </c>
      <c r="H400" s="45"/>
      <c r="I400" s="42">
        <f t="shared" si="12"/>
        <v>0</v>
      </c>
      <c r="J400" s="54">
        <v>0</v>
      </c>
      <c r="K400" s="55">
        <f>(I400/درآمد!$F$13)*100</f>
        <v>0</v>
      </c>
      <c r="L400" s="45"/>
      <c r="M400" s="42">
        <v>0</v>
      </c>
      <c r="N400" s="45"/>
      <c r="O400" s="118">
        <v>0</v>
      </c>
      <c r="P400" s="118"/>
      <c r="Q400" s="45"/>
      <c r="R400" s="42">
        <v>12512767383</v>
      </c>
      <c r="S400" s="45"/>
      <c r="T400" s="42">
        <f t="shared" si="13"/>
        <v>12512767383</v>
      </c>
      <c r="U400" s="45"/>
      <c r="V400" s="55">
        <f>(T400/درآمد!$F$13)*100</f>
        <v>0.94831171473271303</v>
      </c>
    </row>
    <row r="401" spans="1:22" ht="18.75" x14ac:dyDescent="0.4">
      <c r="A401" s="51" t="s">
        <v>703</v>
      </c>
      <c r="C401" s="42">
        <v>0</v>
      </c>
      <c r="D401" s="45">
        <v>0</v>
      </c>
      <c r="E401" s="42">
        <v>0</v>
      </c>
      <c r="F401" s="45"/>
      <c r="G401" s="42">
        <v>0</v>
      </c>
      <c r="H401" s="45"/>
      <c r="I401" s="42">
        <f t="shared" si="12"/>
        <v>0</v>
      </c>
      <c r="J401" s="54">
        <v>0</v>
      </c>
      <c r="K401" s="55">
        <f>(I401/درآمد!$F$13)*100</f>
        <v>0</v>
      </c>
      <c r="L401" s="45"/>
      <c r="M401" s="42">
        <v>0</v>
      </c>
      <c r="N401" s="45"/>
      <c r="O401" s="118">
        <v>0</v>
      </c>
      <c r="P401" s="118"/>
      <c r="Q401" s="45"/>
      <c r="R401" s="42">
        <v>319054300</v>
      </c>
      <c r="S401" s="45"/>
      <c r="T401" s="42">
        <f t="shared" si="13"/>
        <v>319054300</v>
      </c>
      <c r="U401" s="45"/>
      <c r="V401" s="55">
        <f>(T401/درآمد!$F$13)*100</f>
        <v>2.4180336856330531E-2</v>
      </c>
    </row>
    <row r="402" spans="1:22" ht="18.75" x14ac:dyDescent="0.4">
      <c r="A402" s="51" t="s">
        <v>704</v>
      </c>
      <c r="C402" s="42">
        <v>0</v>
      </c>
      <c r="D402" s="45">
        <v>0</v>
      </c>
      <c r="E402" s="42">
        <v>0</v>
      </c>
      <c r="F402" s="45"/>
      <c r="G402" s="42">
        <v>0</v>
      </c>
      <c r="H402" s="45"/>
      <c r="I402" s="42">
        <f t="shared" si="12"/>
        <v>0</v>
      </c>
      <c r="J402" s="54">
        <v>0</v>
      </c>
      <c r="K402" s="55">
        <f>(I402/درآمد!$F$13)*100</f>
        <v>0</v>
      </c>
      <c r="L402" s="45"/>
      <c r="M402" s="42">
        <v>0</v>
      </c>
      <c r="N402" s="45"/>
      <c r="O402" s="118">
        <v>0</v>
      </c>
      <c r="P402" s="118"/>
      <c r="Q402" s="45"/>
      <c r="R402" s="42">
        <v>39950774</v>
      </c>
      <c r="S402" s="45"/>
      <c r="T402" s="42">
        <f t="shared" si="13"/>
        <v>39950774</v>
      </c>
      <c r="U402" s="45"/>
      <c r="V402" s="55">
        <f>(T402/درآمد!$F$13)*100</f>
        <v>3.0277704233766215E-3</v>
      </c>
    </row>
    <row r="403" spans="1:22" ht="18.75" x14ac:dyDescent="0.4">
      <c r="A403" s="51" t="s">
        <v>705</v>
      </c>
      <c r="C403" s="42">
        <v>0</v>
      </c>
      <c r="D403" s="45">
        <v>0</v>
      </c>
      <c r="E403" s="42">
        <v>0</v>
      </c>
      <c r="F403" s="45"/>
      <c r="G403" s="42">
        <v>0</v>
      </c>
      <c r="H403" s="45"/>
      <c r="I403" s="42">
        <f t="shared" si="12"/>
        <v>0</v>
      </c>
      <c r="J403" s="54">
        <v>0</v>
      </c>
      <c r="K403" s="55">
        <f>(I403/درآمد!$F$13)*100</f>
        <v>0</v>
      </c>
      <c r="L403" s="45"/>
      <c r="M403" s="42">
        <v>0</v>
      </c>
      <c r="N403" s="45"/>
      <c r="O403" s="118">
        <v>0</v>
      </c>
      <c r="P403" s="118"/>
      <c r="Q403" s="45"/>
      <c r="R403" s="42">
        <v>3071351860</v>
      </c>
      <c r="S403" s="45"/>
      <c r="T403" s="42">
        <f t="shared" si="13"/>
        <v>3071351860</v>
      </c>
      <c r="U403" s="45"/>
      <c r="V403" s="55">
        <f>(T403/درآمد!$F$13)*100</f>
        <v>0.23277016664284839</v>
      </c>
    </row>
    <row r="404" spans="1:22" ht="18.75" x14ac:dyDescent="0.4">
      <c r="A404" s="51" t="s">
        <v>706</v>
      </c>
      <c r="C404" s="42">
        <v>0</v>
      </c>
      <c r="D404" s="45">
        <v>0</v>
      </c>
      <c r="E404" s="42">
        <v>0</v>
      </c>
      <c r="F404" s="45"/>
      <c r="G404" s="42">
        <v>0</v>
      </c>
      <c r="H404" s="45"/>
      <c r="I404" s="42">
        <f t="shared" si="12"/>
        <v>0</v>
      </c>
      <c r="J404" s="54">
        <v>0</v>
      </c>
      <c r="K404" s="55">
        <f>(I404/درآمد!$F$13)*100</f>
        <v>0</v>
      </c>
      <c r="L404" s="45"/>
      <c r="M404" s="42">
        <v>0</v>
      </c>
      <c r="N404" s="45"/>
      <c r="O404" s="118">
        <v>0</v>
      </c>
      <c r="P404" s="118"/>
      <c r="Q404" s="45"/>
      <c r="R404" s="42">
        <v>1725687726</v>
      </c>
      <c r="S404" s="45"/>
      <c r="T404" s="42">
        <f t="shared" si="13"/>
        <v>1725687726</v>
      </c>
      <c r="U404" s="45"/>
      <c r="V404" s="55">
        <f>(T404/درآمد!$F$13)*100</f>
        <v>0.13078560772732112</v>
      </c>
    </row>
    <row r="405" spans="1:22" ht="18.75" x14ac:dyDescent="0.4">
      <c r="A405" s="51" t="s">
        <v>707</v>
      </c>
      <c r="C405" s="42">
        <v>0</v>
      </c>
      <c r="D405" s="45">
        <v>0</v>
      </c>
      <c r="E405" s="42">
        <v>0</v>
      </c>
      <c r="F405" s="45"/>
      <c r="G405" s="42">
        <v>0</v>
      </c>
      <c r="H405" s="45"/>
      <c r="I405" s="42">
        <f t="shared" si="12"/>
        <v>0</v>
      </c>
      <c r="J405" s="54">
        <v>0</v>
      </c>
      <c r="K405" s="55">
        <f>(I405/درآمد!$F$13)*100</f>
        <v>0</v>
      </c>
      <c r="L405" s="45"/>
      <c r="M405" s="42">
        <v>0</v>
      </c>
      <c r="N405" s="45"/>
      <c r="O405" s="118">
        <v>0</v>
      </c>
      <c r="P405" s="118"/>
      <c r="Q405" s="45"/>
      <c r="R405" s="42">
        <v>4979934</v>
      </c>
      <c r="S405" s="45"/>
      <c r="T405" s="42">
        <f t="shared" si="13"/>
        <v>4979934</v>
      </c>
      <c r="U405" s="45"/>
      <c r="V405" s="55">
        <f>(T405/درآمد!$F$13)*100</f>
        <v>3.7741688998485067E-4</v>
      </c>
    </row>
    <row r="406" spans="1:22" ht="18.75" x14ac:dyDescent="0.4">
      <c r="A406" s="51" t="s">
        <v>708</v>
      </c>
      <c r="C406" s="42">
        <v>0</v>
      </c>
      <c r="D406" s="45">
        <v>0</v>
      </c>
      <c r="E406" s="42">
        <v>0</v>
      </c>
      <c r="F406" s="45"/>
      <c r="G406" s="42">
        <v>0</v>
      </c>
      <c r="H406" s="45"/>
      <c r="I406" s="42">
        <f t="shared" si="12"/>
        <v>0</v>
      </c>
      <c r="J406" s="54">
        <v>0</v>
      </c>
      <c r="K406" s="55">
        <f>(I406/درآمد!$F$13)*100</f>
        <v>0</v>
      </c>
      <c r="L406" s="45"/>
      <c r="M406" s="42">
        <v>0</v>
      </c>
      <c r="N406" s="45"/>
      <c r="O406" s="118">
        <v>0</v>
      </c>
      <c r="P406" s="118"/>
      <c r="Q406" s="45"/>
      <c r="R406" s="42">
        <v>4956872</v>
      </c>
      <c r="S406" s="45"/>
      <c r="T406" s="42">
        <f t="shared" si="13"/>
        <v>4956872</v>
      </c>
      <c r="U406" s="45"/>
      <c r="V406" s="55">
        <f>(T406/درآمد!$F$13)*100</f>
        <v>3.7566907800243667E-4</v>
      </c>
    </row>
    <row r="407" spans="1:22" ht="18.75" x14ac:dyDescent="0.4">
      <c r="A407" s="51" t="s">
        <v>709</v>
      </c>
      <c r="C407" s="42">
        <v>0</v>
      </c>
      <c r="D407" s="45">
        <v>0</v>
      </c>
      <c r="E407" s="42">
        <v>0</v>
      </c>
      <c r="F407" s="45"/>
      <c r="G407" s="42">
        <v>0</v>
      </c>
      <c r="H407" s="45"/>
      <c r="I407" s="42">
        <f t="shared" si="12"/>
        <v>0</v>
      </c>
      <c r="J407" s="54">
        <v>0</v>
      </c>
      <c r="K407" s="55">
        <f>(I407/درآمد!$F$13)*100</f>
        <v>0</v>
      </c>
      <c r="L407" s="45"/>
      <c r="M407" s="42">
        <v>0</v>
      </c>
      <c r="N407" s="45"/>
      <c r="O407" s="118">
        <v>0</v>
      </c>
      <c r="P407" s="118"/>
      <c r="Q407" s="45"/>
      <c r="R407" s="42">
        <v>25960523</v>
      </c>
      <c r="S407" s="45"/>
      <c r="T407" s="42">
        <f t="shared" si="13"/>
        <v>25960523</v>
      </c>
      <c r="U407" s="45"/>
      <c r="V407" s="55">
        <f>(T407/درآمد!$F$13)*100</f>
        <v>1.9674838769028233E-3</v>
      </c>
    </row>
    <row r="408" spans="1:22" ht="18.75" x14ac:dyDescent="0.4">
      <c r="A408" s="51" t="s">
        <v>710</v>
      </c>
      <c r="C408" s="42">
        <v>0</v>
      </c>
      <c r="D408" s="45">
        <v>0</v>
      </c>
      <c r="E408" s="42">
        <v>0</v>
      </c>
      <c r="F408" s="45"/>
      <c r="G408" s="42">
        <v>0</v>
      </c>
      <c r="H408" s="45"/>
      <c r="I408" s="42">
        <f t="shared" si="12"/>
        <v>0</v>
      </c>
      <c r="J408" s="54">
        <v>0</v>
      </c>
      <c r="K408" s="55">
        <f>(I408/درآمد!$F$13)*100</f>
        <v>0</v>
      </c>
      <c r="L408" s="45"/>
      <c r="M408" s="42">
        <v>0</v>
      </c>
      <c r="N408" s="45"/>
      <c r="O408" s="118">
        <v>0</v>
      </c>
      <c r="P408" s="118"/>
      <c r="Q408" s="45"/>
      <c r="R408" s="42">
        <v>-3183135524</v>
      </c>
      <c r="S408" s="45"/>
      <c r="T408" s="42">
        <f t="shared" si="13"/>
        <v>-3183135524</v>
      </c>
      <c r="U408" s="45"/>
      <c r="V408" s="55">
        <f>(T408/درآمد!$F$13)*100</f>
        <v>-0.24124197426479507</v>
      </c>
    </row>
    <row r="409" spans="1:22" ht="18.75" x14ac:dyDescent="0.4">
      <c r="A409" s="51" t="s">
        <v>711</v>
      </c>
      <c r="C409" s="42">
        <v>0</v>
      </c>
      <c r="D409" s="45">
        <v>0</v>
      </c>
      <c r="E409" s="42">
        <v>0</v>
      </c>
      <c r="F409" s="45"/>
      <c r="G409" s="42">
        <v>0</v>
      </c>
      <c r="H409" s="45"/>
      <c r="I409" s="42">
        <f t="shared" si="12"/>
        <v>0</v>
      </c>
      <c r="J409" s="54">
        <v>0</v>
      </c>
      <c r="K409" s="55">
        <f>(I409/درآمد!$F$13)*100</f>
        <v>0</v>
      </c>
      <c r="L409" s="45"/>
      <c r="M409" s="42">
        <v>0</v>
      </c>
      <c r="N409" s="45"/>
      <c r="O409" s="118">
        <v>0</v>
      </c>
      <c r="P409" s="118"/>
      <c r="Q409" s="45"/>
      <c r="R409" s="42">
        <v>18828873801</v>
      </c>
      <c r="S409" s="45"/>
      <c r="T409" s="42">
        <f t="shared" si="13"/>
        <v>18828873801</v>
      </c>
      <c r="U409" s="45"/>
      <c r="V409" s="55">
        <f>(T409/درآمد!$F$13)*100</f>
        <v>1.4269938099361665</v>
      </c>
    </row>
    <row r="410" spans="1:22" ht="18.75" x14ac:dyDescent="0.4">
      <c r="A410" s="51" t="s">
        <v>712</v>
      </c>
      <c r="C410" s="42">
        <v>0</v>
      </c>
      <c r="D410" s="45">
        <v>0</v>
      </c>
      <c r="E410" s="42">
        <v>0</v>
      </c>
      <c r="F410" s="45"/>
      <c r="G410" s="42">
        <v>0</v>
      </c>
      <c r="H410" s="45"/>
      <c r="I410" s="42">
        <f t="shared" si="12"/>
        <v>0</v>
      </c>
      <c r="J410" s="54">
        <v>0</v>
      </c>
      <c r="K410" s="55">
        <f>(I410/درآمد!$F$13)*100</f>
        <v>0</v>
      </c>
      <c r="L410" s="45"/>
      <c r="M410" s="42">
        <v>0</v>
      </c>
      <c r="N410" s="45"/>
      <c r="O410" s="118">
        <v>0</v>
      </c>
      <c r="P410" s="118"/>
      <c r="Q410" s="45"/>
      <c r="R410" s="42">
        <v>766520732</v>
      </c>
      <c r="S410" s="45"/>
      <c r="T410" s="42">
        <f t="shared" si="13"/>
        <v>766520732</v>
      </c>
      <c r="U410" s="45"/>
      <c r="V410" s="55">
        <f>(T410/درآمد!$F$13)*100</f>
        <v>5.8092711827175056E-2</v>
      </c>
    </row>
    <row r="411" spans="1:22" ht="18.75" x14ac:dyDescent="0.4">
      <c r="A411" s="51" t="s">
        <v>713</v>
      </c>
      <c r="C411" s="42">
        <v>0</v>
      </c>
      <c r="D411" s="45">
        <v>0</v>
      </c>
      <c r="E411" s="42">
        <v>0</v>
      </c>
      <c r="F411" s="45"/>
      <c r="G411" s="42">
        <v>0</v>
      </c>
      <c r="H411" s="45"/>
      <c r="I411" s="42">
        <f t="shared" si="12"/>
        <v>0</v>
      </c>
      <c r="J411" s="54">
        <v>0</v>
      </c>
      <c r="K411" s="55">
        <f>(I411/درآمد!$F$13)*100</f>
        <v>0</v>
      </c>
      <c r="L411" s="45"/>
      <c r="M411" s="42">
        <v>0</v>
      </c>
      <c r="N411" s="45"/>
      <c r="O411" s="118">
        <v>0</v>
      </c>
      <c r="P411" s="118"/>
      <c r="Q411" s="45"/>
      <c r="R411" s="42">
        <v>12124329</v>
      </c>
      <c r="S411" s="45"/>
      <c r="T411" s="42">
        <f t="shared" si="13"/>
        <v>12124329</v>
      </c>
      <c r="U411" s="45"/>
      <c r="V411" s="55">
        <f>(T411/درآمد!$F$13)*100</f>
        <v>9.188729297081316E-4</v>
      </c>
    </row>
    <row r="412" spans="1:22" ht="18.75" x14ac:dyDescent="0.4">
      <c r="A412" s="51" t="s">
        <v>714</v>
      </c>
      <c r="C412" s="42">
        <v>0</v>
      </c>
      <c r="D412" s="45">
        <v>0</v>
      </c>
      <c r="E412" s="42">
        <v>0</v>
      </c>
      <c r="F412" s="45"/>
      <c r="G412" s="42">
        <v>0</v>
      </c>
      <c r="H412" s="45"/>
      <c r="I412" s="42">
        <f t="shared" si="12"/>
        <v>0</v>
      </c>
      <c r="J412" s="54">
        <v>0</v>
      </c>
      <c r="K412" s="55">
        <f>(I412/درآمد!$F$13)*100</f>
        <v>0</v>
      </c>
      <c r="L412" s="45"/>
      <c r="M412" s="42">
        <v>0</v>
      </c>
      <c r="N412" s="45"/>
      <c r="O412" s="118">
        <v>0</v>
      </c>
      <c r="P412" s="118"/>
      <c r="Q412" s="45"/>
      <c r="R412" s="42">
        <v>1759386240</v>
      </c>
      <c r="S412" s="45"/>
      <c r="T412" s="42">
        <f t="shared" si="13"/>
        <v>1759386240</v>
      </c>
      <c r="U412" s="45"/>
      <c r="V412" s="55">
        <f>(T412/درآمد!$F$13)*100</f>
        <v>0.13333953481771849</v>
      </c>
    </row>
    <row r="413" spans="1:22" ht="18.75" x14ac:dyDescent="0.4">
      <c r="A413" s="51" t="s">
        <v>715</v>
      </c>
      <c r="C413" s="42">
        <v>0</v>
      </c>
      <c r="D413" s="45">
        <v>0</v>
      </c>
      <c r="E413" s="42">
        <v>0</v>
      </c>
      <c r="F413" s="45"/>
      <c r="G413" s="42">
        <v>0</v>
      </c>
      <c r="H413" s="45"/>
      <c r="I413" s="42">
        <f t="shared" si="12"/>
        <v>0</v>
      </c>
      <c r="J413" s="54">
        <v>0</v>
      </c>
      <c r="K413" s="55">
        <f>(I413/درآمد!$F$13)*100</f>
        <v>0</v>
      </c>
      <c r="L413" s="45"/>
      <c r="M413" s="42">
        <v>0</v>
      </c>
      <c r="N413" s="45"/>
      <c r="O413" s="118">
        <v>0</v>
      </c>
      <c r="P413" s="118"/>
      <c r="Q413" s="45"/>
      <c r="R413" s="42">
        <v>1227840979</v>
      </c>
      <c r="S413" s="45"/>
      <c r="T413" s="42">
        <f t="shared" si="13"/>
        <v>1227840979</v>
      </c>
      <c r="U413" s="45"/>
      <c r="V413" s="55">
        <f>(T413/درآمد!$F$13)*100</f>
        <v>9.3055033197254083E-2</v>
      </c>
    </row>
    <row r="414" spans="1:22" ht="18.75" x14ac:dyDescent="0.4">
      <c r="A414" s="51" t="s">
        <v>716</v>
      </c>
      <c r="C414" s="42">
        <v>0</v>
      </c>
      <c r="D414" s="45">
        <v>0</v>
      </c>
      <c r="E414" s="42">
        <v>0</v>
      </c>
      <c r="F414" s="45"/>
      <c r="G414" s="42">
        <v>0</v>
      </c>
      <c r="H414" s="45"/>
      <c r="I414" s="42">
        <f t="shared" si="12"/>
        <v>0</v>
      </c>
      <c r="J414" s="54">
        <v>0</v>
      </c>
      <c r="K414" s="55">
        <f>(I414/درآمد!$F$13)*100</f>
        <v>0</v>
      </c>
      <c r="L414" s="45"/>
      <c r="M414" s="42">
        <v>0</v>
      </c>
      <c r="N414" s="45"/>
      <c r="O414" s="118">
        <v>0</v>
      </c>
      <c r="P414" s="118"/>
      <c r="Q414" s="45"/>
      <c r="R414" s="42">
        <v>9457003869</v>
      </c>
      <c r="S414" s="45"/>
      <c r="T414" s="42">
        <f t="shared" si="13"/>
        <v>9457003869</v>
      </c>
      <c r="U414" s="45"/>
      <c r="V414" s="55">
        <f>(T414/درآمد!$F$13)*100</f>
        <v>0.71672295030670685</v>
      </c>
    </row>
    <row r="415" spans="1:22" ht="18.75" x14ac:dyDescent="0.4">
      <c r="A415" s="51" t="s">
        <v>717</v>
      </c>
      <c r="C415" s="42">
        <v>0</v>
      </c>
      <c r="D415" s="45">
        <v>0</v>
      </c>
      <c r="E415" s="42">
        <v>0</v>
      </c>
      <c r="F415" s="45"/>
      <c r="G415" s="42">
        <v>0</v>
      </c>
      <c r="H415" s="45"/>
      <c r="I415" s="42">
        <f t="shared" si="12"/>
        <v>0</v>
      </c>
      <c r="J415" s="54">
        <v>0</v>
      </c>
      <c r="K415" s="55">
        <f>(I415/درآمد!$F$13)*100</f>
        <v>0</v>
      </c>
      <c r="L415" s="45"/>
      <c r="M415" s="42">
        <v>0</v>
      </c>
      <c r="N415" s="45"/>
      <c r="O415" s="118">
        <v>0</v>
      </c>
      <c r="P415" s="118"/>
      <c r="Q415" s="45"/>
      <c r="R415" s="42">
        <v>1941392792</v>
      </c>
      <c r="S415" s="45"/>
      <c r="T415" s="42">
        <f t="shared" si="13"/>
        <v>1941392792</v>
      </c>
      <c r="U415" s="45"/>
      <c r="V415" s="55">
        <f>(T415/درآمد!$F$13)*100</f>
        <v>0.14713336156576495</v>
      </c>
    </row>
    <row r="416" spans="1:22" ht="18.75" x14ac:dyDescent="0.4">
      <c r="A416" s="51" t="s">
        <v>718</v>
      </c>
      <c r="C416" s="42">
        <v>0</v>
      </c>
      <c r="D416" s="45">
        <v>0</v>
      </c>
      <c r="E416" s="42">
        <v>0</v>
      </c>
      <c r="F416" s="45"/>
      <c r="G416" s="42">
        <v>0</v>
      </c>
      <c r="H416" s="45"/>
      <c r="I416" s="42">
        <f t="shared" si="12"/>
        <v>0</v>
      </c>
      <c r="J416" s="54">
        <v>0</v>
      </c>
      <c r="K416" s="55">
        <f>(I416/درآمد!$F$13)*100</f>
        <v>0</v>
      </c>
      <c r="L416" s="45"/>
      <c r="M416" s="42">
        <v>0</v>
      </c>
      <c r="N416" s="45"/>
      <c r="O416" s="118">
        <v>0</v>
      </c>
      <c r="P416" s="118"/>
      <c r="Q416" s="45"/>
      <c r="R416" s="42">
        <v>1851184080</v>
      </c>
      <c r="S416" s="45"/>
      <c r="T416" s="42">
        <f t="shared" si="13"/>
        <v>1851184080</v>
      </c>
      <c r="U416" s="45"/>
      <c r="V416" s="55">
        <f>(T416/درآمد!$F$13)*100</f>
        <v>0.14029666623354187</v>
      </c>
    </row>
    <row r="417" spans="1:22" ht="18.75" x14ac:dyDescent="0.4">
      <c r="A417" s="51" t="s">
        <v>719</v>
      </c>
      <c r="C417" s="42">
        <v>0</v>
      </c>
      <c r="D417" s="45">
        <v>0</v>
      </c>
      <c r="E417" s="42">
        <v>0</v>
      </c>
      <c r="F417" s="45"/>
      <c r="G417" s="42">
        <v>0</v>
      </c>
      <c r="H417" s="45"/>
      <c r="I417" s="42">
        <f t="shared" si="12"/>
        <v>0</v>
      </c>
      <c r="J417" s="54">
        <v>0</v>
      </c>
      <c r="K417" s="55">
        <f>(I417/درآمد!$F$13)*100</f>
        <v>0</v>
      </c>
      <c r="L417" s="45"/>
      <c r="M417" s="42">
        <v>0</v>
      </c>
      <c r="N417" s="45"/>
      <c r="O417" s="118">
        <v>0</v>
      </c>
      <c r="P417" s="118"/>
      <c r="Q417" s="45"/>
      <c r="R417" s="42">
        <v>59478472</v>
      </c>
      <c r="S417" s="45"/>
      <c r="T417" s="42">
        <f t="shared" si="13"/>
        <v>59478472</v>
      </c>
      <c r="U417" s="45"/>
      <c r="V417" s="55">
        <f>(T417/درآمد!$F$13)*100</f>
        <v>4.5077263922154434E-3</v>
      </c>
    </row>
    <row r="418" spans="1:22" ht="18.75" x14ac:dyDescent="0.4">
      <c r="A418" s="51" t="s">
        <v>720</v>
      </c>
      <c r="C418" s="42">
        <v>0</v>
      </c>
      <c r="D418" s="45">
        <v>0</v>
      </c>
      <c r="E418" s="42">
        <v>0</v>
      </c>
      <c r="F418" s="45"/>
      <c r="G418" s="42">
        <v>0</v>
      </c>
      <c r="H418" s="45"/>
      <c r="I418" s="42">
        <f t="shared" si="12"/>
        <v>0</v>
      </c>
      <c r="J418" s="54">
        <v>0</v>
      </c>
      <c r="K418" s="55">
        <f>(I418/درآمد!$F$13)*100</f>
        <v>0</v>
      </c>
      <c r="L418" s="45"/>
      <c r="M418" s="42">
        <v>0</v>
      </c>
      <c r="N418" s="45"/>
      <c r="O418" s="118">
        <v>0</v>
      </c>
      <c r="P418" s="118"/>
      <c r="Q418" s="45"/>
      <c r="R418" s="42">
        <v>38230855</v>
      </c>
      <c r="S418" s="45"/>
      <c r="T418" s="42">
        <f t="shared" si="13"/>
        <v>38230855</v>
      </c>
      <c r="U418" s="45"/>
      <c r="V418" s="55">
        <f>(T418/درآمد!$F$13)*100</f>
        <v>2.8974220131354708E-3</v>
      </c>
    </row>
    <row r="419" spans="1:22" ht="18.75" x14ac:dyDescent="0.4">
      <c r="A419" s="51" t="s">
        <v>721</v>
      </c>
      <c r="C419" s="42">
        <v>0</v>
      </c>
      <c r="D419" s="45">
        <v>0</v>
      </c>
      <c r="E419" s="42">
        <v>0</v>
      </c>
      <c r="F419" s="45"/>
      <c r="G419" s="42">
        <v>0</v>
      </c>
      <c r="H419" s="45"/>
      <c r="I419" s="42">
        <f t="shared" si="12"/>
        <v>0</v>
      </c>
      <c r="J419" s="54">
        <v>0</v>
      </c>
      <c r="K419" s="55">
        <f>(I419/درآمد!$F$13)*100</f>
        <v>0</v>
      </c>
      <c r="L419" s="45"/>
      <c r="M419" s="42">
        <v>0</v>
      </c>
      <c r="N419" s="45"/>
      <c r="O419" s="118">
        <v>0</v>
      </c>
      <c r="P419" s="118"/>
      <c r="Q419" s="45"/>
      <c r="R419" s="42">
        <v>27150281</v>
      </c>
      <c r="S419" s="45"/>
      <c r="T419" s="42">
        <f t="shared" si="13"/>
        <v>27150281</v>
      </c>
      <c r="U419" s="45"/>
      <c r="V419" s="55">
        <f>(T419/درآمد!$F$13)*100</f>
        <v>2.0576526952435074E-3</v>
      </c>
    </row>
    <row r="420" spans="1:22" ht="18.75" x14ac:dyDescent="0.4">
      <c r="A420" s="51" t="s">
        <v>722</v>
      </c>
      <c r="C420" s="42">
        <v>0</v>
      </c>
      <c r="D420" s="45">
        <v>0</v>
      </c>
      <c r="E420" s="42">
        <v>0</v>
      </c>
      <c r="F420" s="45"/>
      <c r="G420" s="42">
        <v>0</v>
      </c>
      <c r="H420" s="45"/>
      <c r="I420" s="42">
        <f t="shared" si="12"/>
        <v>0</v>
      </c>
      <c r="J420" s="54">
        <v>0</v>
      </c>
      <c r="K420" s="55">
        <f>(I420/درآمد!$F$13)*100</f>
        <v>0</v>
      </c>
      <c r="L420" s="45"/>
      <c r="M420" s="42">
        <v>0</v>
      </c>
      <c r="N420" s="45"/>
      <c r="O420" s="118">
        <v>0</v>
      </c>
      <c r="P420" s="118"/>
      <c r="Q420" s="45"/>
      <c r="R420" s="42">
        <v>96399121</v>
      </c>
      <c r="S420" s="45"/>
      <c r="T420" s="42">
        <f t="shared" si="13"/>
        <v>96399121</v>
      </c>
      <c r="U420" s="45"/>
      <c r="V420" s="55">
        <f>(T420/درآمد!$F$13)*100</f>
        <v>7.3058511307766954E-3</v>
      </c>
    </row>
    <row r="421" spans="1:22" ht="18.75" x14ac:dyDescent="0.4">
      <c r="A421" s="51" t="s">
        <v>723</v>
      </c>
      <c r="C421" s="42">
        <v>0</v>
      </c>
      <c r="D421" s="45">
        <v>0</v>
      </c>
      <c r="E421" s="42">
        <v>0</v>
      </c>
      <c r="F421" s="45"/>
      <c r="G421" s="42">
        <v>0</v>
      </c>
      <c r="H421" s="45"/>
      <c r="I421" s="42">
        <f t="shared" si="12"/>
        <v>0</v>
      </c>
      <c r="J421" s="54">
        <v>0</v>
      </c>
      <c r="K421" s="55">
        <f>(I421/درآمد!$F$13)*100</f>
        <v>0</v>
      </c>
      <c r="L421" s="45"/>
      <c r="M421" s="42">
        <v>0</v>
      </c>
      <c r="N421" s="45"/>
      <c r="O421" s="118">
        <v>0</v>
      </c>
      <c r="P421" s="118"/>
      <c r="Q421" s="45"/>
      <c r="R421" s="42">
        <v>18965168767</v>
      </c>
      <c r="S421" s="45"/>
      <c r="T421" s="42">
        <f t="shared" si="13"/>
        <v>18965168767</v>
      </c>
      <c r="U421" s="45"/>
      <c r="V421" s="55">
        <f>(T421/درآمد!$F$13)*100</f>
        <v>1.4373232685571666</v>
      </c>
    </row>
    <row r="422" spans="1:22" ht="18.75" x14ac:dyDescent="0.4">
      <c r="A422" s="51" t="s">
        <v>724</v>
      </c>
      <c r="C422" s="42">
        <v>0</v>
      </c>
      <c r="D422" s="45">
        <v>0</v>
      </c>
      <c r="E422" s="42">
        <v>0</v>
      </c>
      <c r="F422" s="45"/>
      <c r="G422" s="42">
        <v>0</v>
      </c>
      <c r="H422" s="45"/>
      <c r="I422" s="42">
        <f t="shared" si="12"/>
        <v>0</v>
      </c>
      <c r="J422" s="54">
        <v>0</v>
      </c>
      <c r="K422" s="55">
        <f>(I422/درآمد!$F$13)*100</f>
        <v>0</v>
      </c>
      <c r="L422" s="45"/>
      <c r="M422" s="42">
        <v>0</v>
      </c>
      <c r="N422" s="45"/>
      <c r="O422" s="118">
        <v>0</v>
      </c>
      <c r="P422" s="118"/>
      <c r="Q422" s="45"/>
      <c r="R422" s="42">
        <v>5772919295</v>
      </c>
      <c r="S422" s="45"/>
      <c r="T422" s="42">
        <f t="shared" si="13"/>
        <v>5772919295</v>
      </c>
      <c r="U422" s="45"/>
      <c r="V422" s="55">
        <f>(T422/درآمد!$F$13)*100</f>
        <v>0.43751528563479691</v>
      </c>
    </row>
    <row r="423" spans="1:22" ht="18.75" x14ac:dyDescent="0.4">
      <c r="A423" s="51" t="s">
        <v>725</v>
      </c>
      <c r="C423" s="42">
        <v>0</v>
      </c>
      <c r="D423" s="45">
        <v>0</v>
      </c>
      <c r="E423" s="42">
        <v>0</v>
      </c>
      <c r="F423" s="45"/>
      <c r="G423" s="42">
        <v>0</v>
      </c>
      <c r="H423" s="45"/>
      <c r="I423" s="42">
        <f t="shared" si="12"/>
        <v>0</v>
      </c>
      <c r="J423" s="54">
        <v>0</v>
      </c>
      <c r="K423" s="55">
        <f>(I423/درآمد!$F$13)*100</f>
        <v>0</v>
      </c>
      <c r="L423" s="45"/>
      <c r="M423" s="42">
        <v>0</v>
      </c>
      <c r="N423" s="45"/>
      <c r="O423" s="118">
        <v>0</v>
      </c>
      <c r="P423" s="118"/>
      <c r="Q423" s="45"/>
      <c r="R423" s="42">
        <v>6988676296</v>
      </c>
      <c r="S423" s="45"/>
      <c r="T423" s="42">
        <f t="shared" si="13"/>
        <v>6988676296</v>
      </c>
      <c r="U423" s="45"/>
      <c r="V423" s="55">
        <f>(T423/درآمد!$F$13)*100</f>
        <v>0.52965450400490555</v>
      </c>
    </row>
    <row r="424" spans="1:22" ht="18.75" x14ac:dyDescent="0.4">
      <c r="A424" s="51" t="s">
        <v>726</v>
      </c>
      <c r="C424" s="42">
        <v>0</v>
      </c>
      <c r="D424" s="45">
        <v>0</v>
      </c>
      <c r="E424" s="42">
        <v>0</v>
      </c>
      <c r="F424" s="45"/>
      <c r="G424" s="42">
        <v>0</v>
      </c>
      <c r="H424" s="45"/>
      <c r="I424" s="42">
        <f t="shared" si="12"/>
        <v>0</v>
      </c>
      <c r="J424" s="54">
        <v>0</v>
      </c>
      <c r="K424" s="55">
        <f>(I424/درآمد!$F$13)*100</f>
        <v>0</v>
      </c>
      <c r="L424" s="45"/>
      <c r="M424" s="42">
        <v>0</v>
      </c>
      <c r="N424" s="45"/>
      <c r="O424" s="118">
        <v>0</v>
      </c>
      <c r="P424" s="118"/>
      <c r="Q424" s="45"/>
      <c r="R424" s="42">
        <v>1782020640</v>
      </c>
      <c r="S424" s="45"/>
      <c r="T424" s="42">
        <f t="shared" si="13"/>
        <v>1782020640</v>
      </c>
      <c r="U424" s="45"/>
      <c r="V424" s="55">
        <f>(T424/درآمد!$F$13)*100</f>
        <v>0.13505494005294311</v>
      </c>
    </row>
    <row r="425" spans="1:22" ht="18.75" x14ac:dyDescent="0.4">
      <c r="A425" s="51" t="s">
        <v>727</v>
      </c>
      <c r="C425" s="42">
        <v>0</v>
      </c>
      <c r="D425" s="45">
        <v>0</v>
      </c>
      <c r="E425" s="42">
        <v>0</v>
      </c>
      <c r="F425" s="45"/>
      <c r="G425" s="42">
        <v>0</v>
      </c>
      <c r="H425" s="45"/>
      <c r="I425" s="42">
        <f t="shared" si="12"/>
        <v>0</v>
      </c>
      <c r="J425" s="54">
        <v>0</v>
      </c>
      <c r="K425" s="55">
        <f>(I425/درآمد!$F$13)*100</f>
        <v>0</v>
      </c>
      <c r="L425" s="45"/>
      <c r="M425" s="42">
        <v>0</v>
      </c>
      <c r="N425" s="45"/>
      <c r="O425" s="118">
        <v>0</v>
      </c>
      <c r="P425" s="118"/>
      <c r="Q425" s="45"/>
      <c r="R425" s="42">
        <v>5625028</v>
      </c>
      <c r="S425" s="45"/>
      <c r="T425" s="42">
        <f t="shared" si="13"/>
        <v>5625028</v>
      </c>
      <c r="U425" s="45"/>
      <c r="V425" s="55">
        <f>(T425/درآمد!$F$13)*100</f>
        <v>4.2630696989914011E-4</v>
      </c>
    </row>
    <row r="426" spans="1:22" ht="18.75" x14ac:dyDescent="0.4">
      <c r="A426" s="51" t="s">
        <v>728</v>
      </c>
      <c r="C426" s="42">
        <v>0</v>
      </c>
      <c r="D426" s="45">
        <v>0</v>
      </c>
      <c r="E426" s="42">
        <v>0</v>
      </c>
      <c r="F426" s="45"/>
      <c r="G426" s="42">
        <v>0</v>
      </c>
      <c r="H426" s="45"/>
      <c r="I426" s="42">
        <f t="shared" si="12"/>
        <v>0</v>
      </c>
      <c r="J426" s="54">
        <v>0</v>
      </c>
      <c r="K426" s="55">
        <f>(I426/درآمد!$F$13)*100</f>
        <v>0</v>
      </c>
      <c r="L426" s="45"/>
      <c r="M426" s="42">
        <v>0</v>
      </c>
      <c r="N426" s="45"/>
      <c r="O426" s="118">
        <v>0</v>
      </c>
      <c r="P426" s="118"/>
      <c r="Q426" s="45"/>
      <c r="R426" s="42">
        <v>6435269</v>
      </c>
      <c r="S426" s="45"/>
      <c r="T426" s="42">
        <f t="shared" si="13"/>
        <v>6435269</v>
      </c>
      <c r="U426" s="45"/>
      <c r="V426" s="55">
        <f>(T426/درآمد!$F$13)*100</f>
        <v>4.8771313278367145E-4</v>
      </c>
    </row>
    <row r="427" spans="1:22" ht="18.75" x14ac:dyDescent="0.4">
      <c r="A427" s="51" t="s">
        <v>729</v>
      </c>
      <c r="C427" s="42">
        <v>0</v>
      </c>
      <c r="D427" s="45">
        <v>0</v>
      </c>
      <c r="E427" s="42">
        <v>0</v>
      </c>
      <c r="F427" s="45"/>
      <c r="G427" s="42">
        <v>0</v>
      </c>
      <c r="H427" s="45"/>
      <c r="I427" s="42">
        <f t="shared" si="12"/>
        <v>0</v>
      </c>
      <c r="J427" s="54">
        <v>0</v>
      </c>
      <c r="K427" s="55">
        <f>(I427/درآمد!$F$13)*100</f>
        <v>0</v>
      </c>
      <c r="L427" s="45"/>
      <c r="M427" s="42">
        <v>0</v>
      </c>
      <c r="N427" s="45"/>
      <c r="O427" s="118">
        <v>0</v>
      </c>
      <c r="P427" s="118"/>
      <c r="Q427" s="45"/>
      <c r="R427" s="42">
        <v>4601483932</v>
      </c>
      <c r="S427" s="45"/>
      <c r="T427" s="42">
        <f t="shared" si="13"/>
        <v>4601483932</v>
      </c>
      <c r="U427" s="45"/>
      <c r="V427" s="55">
        <f>(T427/درآمد!$F$13)*100</f>
        <v>0.3487350946680623</v>
      </c>
    </row>
    <row r="428" spans="1:22" ht="18.75" x14ac:dyDescent="0.4">
      <c r="A428" s="51" t="s">
        <v>730</v>
      </c>
      <c r="C428" s="42">
        <v>0</v>
      </c>
      <c r="D428" s="45">
        <v>0</v>
      </c>
      <c r="E428" s="42">
        <v>0</v>
      </c>
      <c r="F428" s="45"/>
      <c r="G428" s="42">
        <v>0</v>
      </c>
      <c r="H428" s="45"/>
      <c r="I428" s="42">
        <f t="shared" si="12"/>
        <v>0</v>
      </c>
      <c r="J428" s="54">
        <v>0</v>
      </c>
      <c r="K428" s="55">
        <f>(I428/درآمد!$F$13)*100</f>
        <v>0</v>
      </c>
      <c r="L428" s="45"/>
      <c r="M428" s="42">
        <v>0</v>
      </c>
      <c r="N428" s="45"/>
      <c r="O428" s="118">
        <v>0</v>
      </c>
      <c r="P428" s="118"/>
      <c r="Q428" s="45"/>
      <c r="R428" s="42">
        <v>-1329465725</v>
      </c>
      <c r="S428" s="45"/>
      <c r="T428" s="42">
        <f t="shared" si="13"/>
        <v>-1329465725</v>
      </c>
      <c r="U428" s="45"/>
      <c r="V428" s="55">
        <f>(T428/درآمد!$F$13)*100</f>
        <v>-0.10075692153168189</v>
      </c>
    </row>
    <row r="429" spans="1:22" ht="18.75" x14ac:dyDescent="0.4">
      <c r="A429" s="51" t="s">
        <v>731</v>
      </c>
      <c r="C429" s="42">
        <v>0</v>
      </c>
      <c r="D429" s="45">
        <v>0</v>
      </c>
      <c r="E429" s="42">
        <v>0</v>
      </c>
      <c r="F429" s="45"/>
      <c r="G429" s="42">
        <v>0</v>
      </c>
      <c r="H429" s="45"/>
      <c r="I429" s="42">
        <f t="shared" si="12"/>
        <v>0</v>
      </c>
      <c r="J429" s="54">
        <v>0</v>
      </c>
      <c r="K429" s="55">
        <f>(I429/درآمد!$F$13)*100</f>
        <v>0</v>
      </c>
      <c r="L429" s="45"/>
      <c r="M429" s="42">
        <v>0</v>
      </c>
      <c r="N429" s="45"/>
      <c r="O429" s="118">
        <v>0</v>
      </c>
      <c r="P429" s="118"/>
      <c r="Q429" s="45"/>
      <c r="R429" s="42">
        <v>1399302112</v>
      </c>
      <c r="S429" s="45"/>
      <c r="T429" s="42">
        <f t="shared" si="13"/>
        <v>1399302112</v>
      </c>
      <c r="U429" s="45"/>
      <c r="V429" s="55">
        <f>(T429/درآمد!$F$13)*100</f>
        <v>0.10604964870222641</v>
      </c>
    </row>
    <row r="430" spans="1:22" ht="18.75" x14ac:dyDescent="0.4">
      <c r="A430" s="51" t="s">
        <v>732</v>
      </c>
      <c r="C430" s="42">
        <v>0</v>
      </c>
      <c r="D430" s="45">
        <v>0</v>
      </c>
      <c r="E430" s="42">
        <v>0</v>
      </c>
      <c r="F430" s="45"/>
      <c r="G430" s="42">
        <v>0</v>
      </c>
      <c r="H430" s="45"/>
      <c r="I430" s="42">
        <f t="shared" si="12"/>
        <v>0</v>
      </c>
      <c r="J430" s="54">
        <v>0</v>
      </c>
      <c r="K430" s="55">
        <f>(I430/درآمد!$F$13)*100</f>
        <v>0</v>
      </c>
      <c r="L430" s="45"/>
      <c r="M430" s="42">
        <v>0</v>
      </c>
      <c r="N430" s="45"/>
      <c r="O430" s="118">
        <v>0</v>
      </c>
      <c r="P430" s="118"/>
      <c r="Q430" s="45"/>
      <c r="R430" s="42">
        <v>-3607290</v>
      </c>
      <c r="S430" s="45"/>
      <c r="T430" s="42">
        <f t="shared" si="13"/>
        <v>-3607290</v>
      </c>
      <c r="U430" s="45"/>
      <c r="V430" s="55">
        <f>(T430/درآمد!$F$13)*100</f>
        <v>-2.733875937057503E-4</v>
      </c>
    </row>
    <row r="431" spans="1:22" ht="18.75" x14ac:dyDescent="0.4">
      <c r="A431" s="51" t="s">
        <v>733</v>
      </c>
      <c r="C431" s="42">
        <v>0</v>
      </c>
      <c r="D431" s="45">
        <v>0</v>
      </c>
      <c r="E431" s="42">
        <v>0</v>
      </c>
      <c r="F431" s="45"/>
      <c r="G431" s="42">
        <v>0</v>
      </c>
      <c r="H431" s="45"/>
      <c r="I431" s="42">
        <f t="shared" si="12"/>
        <v>0</v>
      </c>
      <c r="J431" s="54">
        <v>0</v>
      </c>
      <c r="K431" s="55">
        <f>(I431/درآمد!$F$13)*100</f>
        <v>0</v>
      </c>
      <c r="L431" s="45"/>
      <c r="M431" s="42">
        <v>0</v>
      </c>
      <c r="N431" s="45"/>
      <c r="O431" s="118">
        <v>0</v>
      </c>
      <c r="P431" s="118"/>
      <c r="Q431" s="45"/>
      <c r="R431" s="42">
        <v>-98216</v>
      </c>
      <c r="S431" s="45"/>
      <c r="T431" s="42">
        <f t="shared" si="13"/>
        <v>-98216</v>
      </c>
      <c r="U431" s="45"/>
      <c r="V431" s="55">
        <f>(T431/درآمد!$F$13)*100</f>
        <v>-7.4435478997818226E-6</v>
      </c>
    </row>
    <row r="432" spans="1:22" ht="18.75" x14ac:dyDescent="0.4">
      <c r="A432" s="51" t="s">
        <v>734</v>
      </c>
      <c r="C432" s="42">
        <v>0</v>
      </c>
      <c r="D432" s="45">
        <v>0</v>
      </c>
      <c r="E432" s="42">
        <v>0</v>
      </c>
      <c r="F432" s="45"/>
      <c r="G432" s="42">
        <v>0</v>
      </c>
      <c r="H432" s="45"/>
      <c r="I432" s="42">
        <f t="shared" si="12"/>
        <v>0</v>
      </c>
      <c r="J432" s="54">
        <v>0</v>
      </c>
      <c r="K432" s="55">
        <f>(I432/درآمد!$F$13)*100</f>
        <v>0</v>
      </c>
      <c r="L432" s="45"/>
      <c r="M432" s="42">
        <v>0</v>
      </c>
      <c r="N432" s="45"/>
      <c r="O432" s="118">
        <v>0</v>
      </c>
      <c r="P432" s="118"/>
      <c r="Q432" s="45"/>
      <c r="R432" s="42">
        <v>-409572289</v>
      </c>
      <c r="S432" s="45"/>
      <c r="T432" s="42">
        <f t="shared" si="13"/>
        <v>-409572289</v>
      </c>
      <c r="U432" s="45"/>
      <c r="V432" s="55">
        <f>(T432/درآمد!$F$13)*100</f>
        <v>-3.1040471528007492E-2</v>
      </c>
    </row>
    <row r="433" spans="1:22" ht="18.75" x14ac:dyDescent="0.4">
      <c r="A433" s="51" t="s">
        <v>735</v>
      </c>
      <c r="C433" s="42">
        <v>0</v>
      </c>
      <c r="D433" s="45">
        <v>0</v>
      </c>
      <c r="E433" s="42">
        <v>0</v>
      </c>
      <c r="F433" s="45"/>
      <c r="G433" s="42">
        <v>0</v>
      </c>
      <c r="H433" s="45"/>
      <c r="I433" s="42">
        <f t="shared" si="12"/>
        <v>0</v>
      </c>
      <c r="J433" s="54">
        <v>0</v>
      </c>
      <c r="K433" s="55">
        <f>(I433/درآمد!$F$13)*100</f>
        <v>0</v>
      </c>
      <c r="L433" s="45"/>
      <c r="M433" s="42">
        <v>0</v>
      </c>
      <c r="N433" s="45"/>
      <c r="O433" s="118">
        <v>0</v>
      </c>
      <c r="P433" s="118"/>
      <c r="Q433" s="45"/>
      <c r="R433" s="42">
        <v>11475360453</v>
      </c>
      <c r="S433" s="45"/>
      <c r="T433" s="42">
        <f t="shared" si="13"/>
        <v>11475360453</v>
      </c>
      <c r="U433" s="45"/>
      <c r="V433" s="55">
        <f>(T433/درآمد!$F$13)*100</f>
        <v>0.86968920745263034</v>
      </c>
    </row>
    <row r="434" spans="1:22" ht="18.75" x14ac:dyDescent="0.4">
      <c r="A434" s="51" t="s">
        <v>736</v>
      </c>
      <c r="C434" s="42">
        <v>0</v>
      </c>
      <c r="D434" s="45">
        <v>0</v>
      </c>
      <c r="E434" s="42">
        <v>0</v>
      </c>
      <c r="F434" s="45"/>
      <c r="G434" s="42">
        <v>0</v>
      </c>
      <c r="H434" s="45"/>
      <c r="I434" s="42">
        <f t="shared" si="12"/>
        <v>0</v>
      </c>
      <c r="J434" s="54">
        <v>0</v>
      </c>
      <c r="K434" s="55">
        <f>(I434/درآمد!$F$13)*100</f>
        <v>0</v>
      </c>
      <c r="L434" s="45"/>
      <c r="M434" s="42">
        <v>0</v>
      </c>
      <c r="N434" s="45"/>
      <c r="O434" s="118">
        <v>0</v>
      </c>
      <c r="P434" s="118"/>
      <c r="Q434" s="45"/>
      <c r="R434" s="42">
        <v>7301136400</v>
      </c>
      <c r="S434" s="45"/>
      <c r="T434" s="42">
        <f t="shared" si="13"/>
        <v>7301136400</v>
      </c>
      <c r="U434" s="45"/>
      <c r="V434" s="55">
        <f>(T434/درآمد!$F$13)*100</f>
        <v>0.55333508304390955</v>
      </c>
    </row>
    <row r="435" spans="1:22" ht="18.75" x14ac:dyDescent="0.4">
      <c r="A435" s="51" t="s">
        <v>737</v>
      </c>
      <c r="C435" s="42">
        <v>0</v>
      </c>
      <c r="D435" s="45">
        <v>0</v>
      </c>
      <c r="E435" s="42">
        <v>0</v>
      </c>
      <c r="F435" s="45"/>
      <c r="G435" s="42">
        <v>0</v>
      </c>
      <c r="H435" s="45"/>
      <c r="I435" s="42">
        <f t="shared" si="12"/>
        <v>0</v>
      </c>
      <c r="J435" s="54">
        <v>0</v>
      </c>
      <c r="K435" s="55">
        <f>(I435/درآمد!$F$13)*100</f>
        <v>0</v>
      </c>
      <c r="L435" s="45"/>
      <c r="M435" s="42">
        <v>0</v>
      </c>
      <c r="N435" s="45"/>
      <c r="O435" s="118">
        <v>0</v>
      </c>
      <c r="P435" s="118"/>
      <c r="Q435" s="45"/>
      <c r="R435" s="42">
        <v>-347796</v>
      </c>
      <c r="S435" s="45"/>
      <c r="T435" s="42">
        <f t="shared" si="13"/>
        <v>-347796</v>
      </c>
      <c r="U435" s="45"/>
      <c r="V435" s="55">
        <f>(T435/درآمد!$F$13)*100</f>
        <v>-2.6358599264402123E-5</v>
      </c>
    </row>
    <row r="436" spans="1:22" ht="18.75" x14ac:dyDescent="0.4">
      <c r="A436" s="51" t="s">
        <v>738</v>
      </c>
      <c r="C436" s="42">
        <v>0</v>
      </c>
      <c r="D436" s="45">
        <v>0</v>
      </c>
      <c r="E436" s="42">
        <v>0</v>
      </c>
      <c r="F436" s="45"/>
      <c r="G436" s="42">
        <v>0</v>
      </c>
      <c r="H436" s="45"/>
      <c r="I436" s="42">
        <f t="shared" si="12"/>
        <v>0</v>
      </c>
      <c r="J436" s="54">
        <v>0</v>
      </c>
      <c r="K436" s="55">
        <f>(I436/درآمد!$F$13)*100</f>
        <v>0</v>
      </c>
      <c r="L436" s="45"/>
      <c r="M436" s="42">
        <v>0</v>
      </c>
      <c r="N436" s="45"/>
      <c r="O436" s="118">
        <v>0</v>
      </c>
      <c r="P436" s="118"/>
      <c r="Q436" s="45"/>
      <c r="R436" s="42">
        <v>-318301970</v>
      </c>
      <c r="S436" s="45"/>
      <c r="T436" s="42">
        <f t="shared" si="13"/>
        <v>-318301970</v>
      </c>
      <c r="U436" s="45"/>
      <c r="V436" s="55">
        <f>(T436/درآمد!$F$13)*100</f>
        <v>-2.4123319625009333E-2</v>
      </c>
    </row>
    <row r="437" spans="1:22" ht="18.75" x14ac:dyDescent="0.4">
      <c r="A437" s="51" t="s">
        <v>739</v>
      </c>
      <c r="C437" s="42">
        <v>0</v>
      </c>
      <c r="D437" s="45">
        <v>0</v>
      </c>
      <c r="E437" s="42">
        <v>0</v>
      </c>
      <c r="F437" s="45"/>
      <c r="G437" s="42">
        <v>0</v>
      </c>
      <c r="H437" s="45"/>
      <c r="I437" s="42">
        <f t="shared" si="12"/>
        <v>0</v>
      </c>
      <c r="J437" s="54">
        <v>0</v>
      </c>
      <c r="K437" s="55">
        <f>(I437/درآمد!$F$13)*100</f>
        <v>0</v>
      </c>
      <c r="L437" s="45"/>
      <c r="M437" s="42">
        <v>0</v>
      </c>
      <c r="N437" s="45"/>
      <c r="O437" s="118">
        <v>0</v>
      </c>
      <c r="P437" s="118"/>
      <c r="Q437" s="45"/>
      <c r="R437" s="42">
        <v>1040852755</v>
      </c>
      <c r="S437" s="45"/>
      <c r="T437" s="42">
        <f t="shared" si="13"/>
        <v>1040852755</v>
      </c>
      <c r="U437" s="45"/>
      <c r="V437" s="55">
        <f>(T437/درآمد!$F$13)*100</f>
        <v>7.8883657840498236E-2</v>
      </c>
    </row>
    <row r="438" spans="1:22" ht="18.75" x14ac:dyDescent="0.4">
      <c r="A438" s="51" t="s">
        <v>740</v>
      </c>
      <c r="C438" s="42">
        <v>0</v>
      </c>
      <c r="D438" s="45">
        <v>0</v>
      </c>
      <c r="E438" s="42">
        <v>0</v>
      </c>
      <c r="F438" s="45"/>
      <c r="G438" s="42">
        <v>0</v>
      </c>
      <c r="H438" s="45"/>
      <c r="I438" s="42">
        <f t="shared" si="12"/>
        <v>0</v>
      </c>
      <c r="J438" s="54">
        <v>0</v>
      </c>
      <c r="K438" s="55">
        <f>(I438/درآمد!$F$13)*100</f>
        <v>0</v>
      </c>
      <c r="L438" s="45"/>
      <c r="M438" s="42">
        <v>0</v>
      </c>
      <c r="N438" s="45"/>
      <c r="O438" s="118">
        <v>0</v>
      </c>
      <c r="P438" s="118"/>
      <c r="Q438" s="45"/>
      <c r="R438" s="42">
        <v>-25809538006</v>
      </c>
      <c r="S438" s="45"/>
      <c r="T438" s="42">
        <f t="shared" si="13"/>
        <v>-25809538006</v>
      </c>
      <c r="U438" s="45"/>
      <c r="V438" s="55">
        <f>(T438/درآمد!$F$13)*100</f>
        <v>-1.9560410973660143</v>
      </c>
    </row>
    <row r="439" spans="1:22" ht="18.75" x14ac:dyDescent="0.4">
      <c r="A439" s="51" t="s">
        <v>741</v>
      </c>
      <c r="C439" s="42">
        <v>0</v>
      </c>
      <c r="D439" s="45">
        <v>0</v>
      </c>
      <c r="E439" s="42">
        <v>0</v>
      </c>
      <c r="F439" s="45"/>
      <c r="G439" s="42">
        <v>0</v>
      </c>
      <c r="H439" s="45"/>
      <c r="I439" s="42">
        <f t="shared" si="12"/>
        <v>0</v>
      </c>
      <c r="J439" s="54">
        <v>0</v>
      </c>
      <c r="K439" s="55">
        <f>(I439/درآمد!$F$13)*100</f>
        <v>0</v>
      </c>
      <c r="L439" s="45"/>
      <c r="M439" s="42">
        <v>0</v>
      </c>
      <c r="N439" s="45"/>
      <c r="O439" s="118">
        <v>0</v>
      </c>
      <c r="P439" s="118"/>
      <c r="Q439" s="45"/>
      <c r="R439" s="42">
        <v>-5420486553</v>
      </c>
      <c r="S439" s="45"/>
      <c r="T439" s="42">
        <f t="shared" si="13"/>
        <v>-5420486553</v>
      </c>
      <c r="U439" s="45"/>
      <c r="V439" s="55">
        <f>(T439/درآمد!$F$13)*100</f>
        <v>-0.41080527915389309</v>
      </c>
    </row>
    <row r="440" spans="1:22" ht="18.75" x14ac:dyDescent="0.4">
      <c r="A440" s="51" t="s">
        <v>742</v>
      </c>
      <c r="C440" s="42">
        <v>0</v>
      </c>
      <c r="D440" s="45">
        <v>0</v>
      </c>
      <c r="E440" s="42">
        <v>0</v>
      </c>
      <c r="F440" s="45"/>
      <c r="G440" s="42">
        <v>0</v>
      </c>
      <c r="H440" s="45"/>
      <c r="I440" s="42">
        <f t="shared" si="12"/>
        <v>0</v>
      </c>
      <c r="J440" s="54">
        <v>0</v>
      </c>
      <c r="K440" s="55">
        <f>(I440/درآمد!$F$13)*100</f>
        <v>0</v>
      </c>
      <c r="L440" s="45"/>
      <c r="M440" s="42">
        <v>0</v>
      </c>
      <c r="N440" s="45"/>
      <c r="O440" s="118">
        <v>0</v>
      </c>
      <c r="P440" s="118"/>
      <c r="Q440" s="45"/>
      <c r="R440" s="42">
        <v>3252436541</v>
      </c>
      <c r="S440" s="45"/>
      <c r="T440" s="42">
        <f t="shared" si="13"/>
        <v>3252436541</v>
      </c>
      <c r="U440" s="45"/>
      <c r="V440" s="55">
        <f>(T440/درآمد!$F$13)*100</f>
        <v>0.24649412706620313</v>
      </c>
    </row>
    <row r="441" spans="1:22" ht="18.75" x14ac:dyDescent="0.4">
      <c r="A441" s="51" t="s">
        <v>743</v>
      </c>
      <c r="C441" s="42">
        <v>0</v>
      </c>
      <c r="D441" s="45">
        <v>0</v>
      </c>
      <c r="E441" s="42">
        <v>0</v>
      </c>
      <c r="F441" s="45"/>
      <c r="G441" s="42">
        <v>0</v>
      </c>
      <c r="H441" s="45"/>
      <c r="I441" s="42">
        <f t="shared" si="12"/>
        <v>0</v>
      </c>
      <c r="J441" s="54">
        <v>0</v>
      </c>
      <c r="K441" s="55">
        <f>(I441/درآمد!$F$13)*100</f>
        <v>0</v>
      </c>
      <c r="L441" s="45"/>
      <c r="M441" s="42">
        <v>0</v>
      </c>
      <c r="N441" s="45"/>
      <c r="O441" s="118">
        <v>0</v>
      </c>
      <c r="P441" s="118"/>
      <c r="Q441" s="45"/>
      <c r="R441" s="42">
        <v>2221178697</v>
      </c>
      <c r="S441" s="45"/>
      <c r="T441" s="42">
        <f t="shared" si="13"/>
        <v>2221178697</v>
      </c>
      <c r="U441" s="45"/>
      <c r="V441" s="55">
        <f>(T441/درآمد!$F$13)*100</f>
        <v>0.16833764381663352</v>
      </c>
    </row>
    <row r="442" spans="1:22" ht="18.75" x14ac:dyDescent="0.4">
      <c r="A442" s="51" t="s">
        <v>744</v>
      </c>
      <c r="C442" s="42">
        <v>0</v>
      </c>
      <c r="D442" s="45">
        <v>0</v>
      </c>
      <c r="E442" s="42">
        <v>0</v>
      </c>
      <c r="F442" s="45"/>
      <c r="G442" s="42">
        <v>0</v>
      </c>
      <c r="H442" s="45"/>
      <c r="I442" s="42">
        <f t="shared" si="12"/>
        <v>0</v>
      </c>
      <c r="J442" s="54">
        <v>0</v>
      </c>
      <c r="K442" s="55">
        <f>(I442/درآمد!$F$13)*100</f>
        <v>0</v>
      </c>
      <c r="L442" s="45"/>
      <c r="M442" s="42">
        <v>0</v>
      </c>
      <c r="N442" s="45"/>
      <c r="O442" s="118">
        <v>0</v>
      </c>
      <c r="P442" s="118"/>
      <c r="Q442" s="45"/>
      <c r="R442" s="42">
        <v>-52702045</v>
      </c>
      <c r="S442" s="45"/>
      <c r="T442" s="42">
        <f t="shared" si="13"/>
        <v>-52702045</v>
      </c>
      <c r="U442" s="45"/>
      <c r="V442" s="55">
        <f>(T442/درآمد!$F$13)*100</f>
        <v>-3.9941577377815953E-3</v>
      </c>
    </row>
    <row r="443" spans="1:22" ht="18.75" x14ac:dyDescent="0.4">
      <c r="A443" s="51" t="s">
        <v>745</v>
      </c>
      <c r="C443" s="42">
        <v>0</v>
      </c>
      <c r="D443" s="45">
        <v>0</v>
      </c>
      <c r="E443" s="42">
        <v>0</v>
      </c>
      <c r="F443" s="45"/>
      <c r="G443" s="42">
        <v>0</v>
      </c>
      <c r="H443" s="45"/>
      <c r="I443" s="42">
        <f t="shared" si="12"/>
        <v>0</v>
      </c>
      <c r="J443" s="54">
        <v>0</v>
      </c>
      <c r="K443" s="55">
        <f>(I443/درآمد!$F$13)*100</f>
        <v>0</v>
      </c>
      <c r="L443" s="45"/>
      <c r="M443" s="42">
        <v>0</v>
      </c>
      <c r="N443" s="45"/>
      <c r="O443" s="118">
        <v>0</v>
      </c>
      <c r="P443" s="118"/>
      <c r="Q443" s="45"/>
      <c r="R443" s="42">
        <v>-6274985776</v>
      </c>
      <c r="S443" s="45"/>
      <c r="T443" s="42">
        <f t="shared" si="13"/>
        <v>-6274985776</v>
      </c>
      <c r="U443" s="45"/>
      <c r="V443" s="55">
        <f>(T443/درآمد!$F$13)*100</f>
        <v>-0.47556566337567818</v>
      </c>
    </row>
    <row r="444" spans="1:22" ht="18.75" x14ac:dyDescent="0.4">
      <c r="A444" s="51" t="s">
        <v>746</v>
      </c>
      <c r="C444" s="42">
        <v>0</v>
      </c>
      <c r="D444" s="45">
        <v>0</v>
      </c>
      <c r="E444" s="42">
        <v>0</v>
      </c>
      <c r="F444" s="45"/>
      <c r="G444" s="42">
        <v>0</v>
      </c>
      <c r="H444" s="45"/>
      <c r="I444" s="42">
        <f t="shared" si="12"/>
        <v>0</v>
      </c>
      <c r="J444" s="54">
        <v>0</v>
      </c>
      <c r="K444" s="55">
        <f>(I444/درآمد!$F$13)*100</f>
        <v>0</v>
      </c>
      <c r="L444" s="45"/>
      <c r="M444" s="42">
        <v>0</v>
      </c>
      <c r="N444" s="45"/>
      <c r="O444" s="118">
        <v>0</v>
      </c>
      <c r="P444" s="118"/>
      <c r="Q444" s="45"/>
      <c r="R444" s="42">
        <v>-5809755481</v>
      </c>
      <c r="S444" s="45"/>
      <c r="T444" s="42">
        <f t="shared" si="13"/>
        <v>-5809755481</v>
      </c>
      <c r="U444" s="45"/>
      <c r="V444" s="55">
        <f>(T444/درآمد!$F$13)*100</f>
        <v>-0.44030700913133791</v>
      </c>
    </row>
    <row r="445" spans="1:22" ht="18.75" x14ac:dyDescent="0.4">
      <c r="A445" s="51" t="s">
        <v>747</v>
      </c>
      <c r="C445" s="42">
        <v>0</v>
      </c>
      <c r="D445" s="45">
        <v>0</v>
      </c>
      <c r="E445" s="42">
        <v>0</v>
      </c>
      <c r="F445" s="45"/>
      <c r="G445" s="42">
        <v>0</v>
      </c>
      <c r="H445" s="45"/>
      <c r="I445" s="42">
        <f t="shared" si="12"/>
        <v>0</v>
      </c>
      <c r="J445" s="54">
        <v>0</v>
      </c>
      <c r="K445" s="55">
        <f>(I445/درآمد!$F$13)*100</f>
        <v>0</v>
      </c>
      <c r="L445" s="45"/>
      <c r="M445" s="42">
        <v>0</v>
      </c>
      <c r="N445" s="45"/>
      <c r="O445" s="118">
        <v>0</v>
      </c>
      <c r="P445" s="118"/>
      <c r="Q445" s="45"/>
      <c r="R445" s="42">
        <v>-6717033754</v>
      </c>
      <c r="S445" s="45"/>
      <c r="T445" s="42">
        <f t="shared" si="13"/>
        <v>-6717033754</v>
      </c>
      <c r="U445" s="45"/>
      <c r="V445" s="55">
        <f>(T445/درآمد!$F$13)*100</f>
        <v>-0.50906738710953725</v>
      </c>
    </row>
    <row r="446" spans="1:22" ht="18.75" x14ac:dyDescent="0.4">
      <c r="A446" s="51" t="s">
        <v>748</v>
      </c>
      <c r="C446" s="42">
        <v>0</v>
      </c>
      <c r="D446" s="45">
        <v>0</v>
      </c>
      <c r="E446" s="42">
        <v>0</v>
      </c>
      <c r="F446" s="45"/>
      <c r="G446" s="42">
        <v>0</v>
      </c>
      <c r="H446" s="45"/>
      <c r="I446" s="42">
        <f t="shared" si="12"/>
        <v>0</v>
      </c>
      <c r="J446" s="54">
        <v>0</v>
      </c>
      <c r="K446" s="55">
        <f>(I446/درآمد!$F$13)*100</f>
        <v>0</v>
      </c>
      <c r="L446" s="45"/>
      <c r="M446" s="42">
        <v>0</v>
      </c>
      <c r="N446" s="45"/>
      <c r="O446" s="118">
        <v>0</v>
      </c>
      <c r="P446" s="118"/>
      <c r="Q446" s="45"/>
      <c r="R446" s="42">
        <v>5108271015</v>
      </c>
      <c r="S446" s="45"/>
      <c r="T446" s="42">
        <f t="shared" si="13"/>
        <v>5108271015</v>
      </c>
      <c r="U446" s="45"/>
      <c r="V446" s="55">
        <f>(T446/درآمد!$F$13)*100</f>
        <v>0.38714323516758581</v>
      </c>
    </row>
    <row r="447" spans="1:22" ht="18.75" x14ac:dyDescent="0.4">
      <c r="A447" s="51" t="s">
        <v>749</v>
      </c>
      <c r="C447" s="42">
        <v>0</v>
      </c>
      <c r="D447" s="45">
        <v>0</v>
      </c>
      <c r="E447" s="42">
        <v>0</v>
      </c>
      <c r="F447" s="45"/>
      <c r="G447" s="42">
        <v>0</v>
      </c>
      <c r="H447" s="45"/>
      <c r="I447" s="42">
        <f t="shared" si="12"/>
        <v>0</v>
      </c>
      <c r="J447" s="54">
        <v>0</v>
      </c>
      <c r="K447" s="55">
        <f>(I447/درآمد!$F$13)*100</f>
        <v>0</v>
      </c>
      <c r="L447" s="45"/>
      <c r="M447" s="42">
        <v>0</v>
      </c>
      <c r="N447" s="45"/>
      <c r="O447" s="118">
        <v>0</v>
      </c>
      <c r="P447" s="118"/>
      <c r="Q447" s="45"/>
      <c r="R447" s="42">
        <v>128925767</v>
      </c>
      <c r="S447" s="45"/>
      <c r="T447" s="42">
        <f t="shared" si="13"/>
        <v>128925767</v>
      </c>
      <c r="U447" s="45"/>
      <c r="V447" s="55">
        <f>(T447/درآمد!$F$13)*100</f>
        <v>9.7709652417183636E-3</v>
      </c>
    </row>
    <row r="448" spans="1:22" ht="18.75" x14ac:dyDescent="0.4">
      <c r="A448" s="51" t="s">
        <v>750</v>
      </c>
      <c r="C448" s="42">
        <v>0</v>
      </c>
      <c r="D448" s="45">
        <v>0</v>
      </c>
      <c r="E448" s="42">
        <v>0</v>
      </c>
      <c r="F448" s="45"/>
      <c r="G448" s="42">
        <v>0</v>
      </c>
      <c r="H448" s="45"/>
      <c r="I448" s="42">
        <f t="shared" si="12"/>
        <v>0</v>
      </c>
      <c r="J448" s="54">
        <v>0</v>
      </c>
      <c r="K448" s="55">
        <f>(I448/درآمد!$F$13)*100</f>
        <v>0</v>
      </c>
      <c r="L448" s="45"/>
      <c r="M448" s="42">
        <v>0</v>
      </c>
      <c r="N448" s="45"/>
      <c r="O448" s="118">
        <v>0</v>
      </c>
      <c r="P448" s="118"/>
      <c r="Q448" s="45"/>
      <c r="R448" s="42">
        <v>26506171</v>
      </c>
      <c r="S448" s="45"/>
      <c r="T448" s="42">
        <f t="shared" si="13"/>
        <v>26506171</v>
      </c>
      <c r="U448" s="45"/>
      <c r="V448" s="55">
        <f>(T448/درآمد!$F$13)*100</f>
        <v>2.0088371902572686E-3</v>
      </c>
    </row>
    <row r="449" spans="1:22" ht="18.75" x14ac:dyDescent="0.4">
      <c r="A449" s="51" t="s">
        <v>751</v>
      </c>
      <c r="C449" s="42">
        <v>0</v>
      </c>
      <c r="D449" s="45">
        <v>0</v>
      </c>
      <c r="E449" s="42">
        <v>0</v>
      </c>
      <c r="F449" s="45"/>
      <c r="G449" s="42">
        <v>0</v>
      </c>
      <c r="H449" s="45"/>
      <c r="I449" s="42">
        <f t="shared" si="12"/>
        <v>0</v>
      </c>
      <c r="J449" s="54">
        <v>0</v>
      </c>
      <c r="K449" s="55">
        <f>(I449/درآمد!$F$13)*100</f>
        <v>0</v>
      </c>
      <c r="L449" s="45"/>
      <c r="M449" s="42">
        <v>0</v>
      </c>
      <c r="N449" s="45"/>
      <c r="O449" s="118">
        <v>0</v>
      </c>
      <c r="P449" s="118"/>
      <c r="Q449" s="45"/>
      <c r="R449" s="42">
        <v>26220785</v>
      </c>
      <c r="S449" s="45"/>
      <c r="T449" s="42">
        <f t="shared" si="13"/>
        <v>26220785</v>
      </c>
      <c r="U449" s="45"/>
      <c r="V449" s="55">
        <f>(T449/درآمد!$F$13)*100</f>
        <v>1.9872084906469487E-3</v>
      </c>
    </row>
    <row r="450" spans="1:22" ht="18.75" x14ac:dyDescent="0.4">
      <c r="A450" s="51" t="s">
        <v>752</v>
      </c>
      <c r="C450" s="42">
        <v>0</v>
      </c>
      <c r="D450" s="45">
        <v>0</v>
      </c>
      <c r="E450" s="42">
        <v>0</v>
      </c>
      <c r="F450" s="45"/>
      <c r="G450" s="42">
        <v>0</v>
      </c>
      <c r="H450" s="45"/>
      <c r="I450" s="42">
        <f t="shared" si="12"/>
        <v>0</v>
      </c>
      <c r="J450" s="54">
        <v>0</v>
      </c>
      <c r="K450" s="55">
        <f>(I450/درآمد!$F$13)*100</f>
        <v>0</v>
      </c>
      <c r="L450" s="45"/>
      <c r="M450" s="42">
        <v>0</v>
      </c>
      <c r="N450" s="45"/>
      <c r="O450" s="118">
        <v>0</v>
      </c>
      <c r="P450" s="118"/>
      <c r="Q450" s="45"/>
      <c r="R450" s="42">
        <v>11449935</v>
      </c>
      <c r="S450" s="45"/>
      <c r="T450" s="42">
        <f t="shared" si="13"/>
        <v>11449935</v>
      </c>
      <c r="U450" s="45"/>
      <c r="V450" s="55">
        <f>(T450/درآمد!$F$13)*100</f>
        <v>8.6776227520860547E-4</v>
      </c>
    </row>
    <row r="451" spans="1:22" ht="18.75" x14ac:dyDescent="0.4">
      <c r="A451" s="51" t="s">
        <v>753</v>
      </c>
      <c r="C451" s="42">
        <v>0</v>
      </c>
      <c r="D451" s="45">
        <v>0</v>
      </c>
      <c r="E451" s="42">
        <v>0</v>
      </c>
      <c r="F451" s="45"/>
      <c r="G451" s="42">
        <v>0</v>
      </c>
      <c r="H451" s="45"/>
      <c r="I451" s="42">
        <f t="shared" si="12"/>
        <v>0</v>
      </c>
      <c r="J451" s="54">
        <v>0</v>
      </c>
      <c r="K451" s="55">
        <f>(I451/درآمد!$F$13)*100</f>
        <v>0</v>
      </c>
      <c r="L451" s="45"/>
      <c r="M451" s="42">
        <v>0</v>
      </c>
      <c r="N451" s="45"/>
      <c r="O451" s="118">
        <v>0</v>
      </c>
      <c r="P451" s="118"/>
      <c r="Q451" s="45"/>
      <c r="R451" s="42">
        <v>1410992727</v>
      </c>
      <c r="S451" s="45"/>
      <c r="T451" s="42">
        <f t="shared" si="13"/>
        <v>1410992727</v>
      </c>
      <c r="U451" s="45"/>
      <c r="V451" s="55">
        <f>(T451/درآمد!$F$13)*100</f>
        <v>0.10693565151979592</v>
      </c>
    </row>
    <row r="452" spans="1:22" ht="18.75" x14ac:dyDescent="0.4">
      <c r="A452" s="51" t="s">
        <v>754</v>
      </c>
      <c r="C452" s="42">
        <v>0</v>
      </c>
      <c r="D452" s="45">
        <v>0</v>
      </c>
      <c r="E452" s="42">
        <v>0</v>
      </c>
      <c r="F452" s="45"/>
      <c r="G452" s="42">
        <v>0</v>
      </c>
      <c r="H452" s="45"/>
      <c r="I452" s="42">
        <f t="shared" si="12"/>
        <v>0</v>
      </c>
      <c r="J452" s="54">
        <v>0</v>
      </c>
      <c r="K452" s="55">
        <f>(I452/درآمد!$F$13)*100</f>
        <v>0</v>
      </c>
      <c r="L452" s="45"/>
      <c r="M452" s="42">
        <v>0</v>
      </c>
      <c r="N452" s="45"/>
      <c r="O452" s="118">
        <v>0</v>
      </c>
      <c r="P452" s="118"/>
      <c r="Q452" s="45"/>
      <c r="R452" s="42">
        <v>19579155</v>
      </c>
      <c r="S452" s="45"/>
      <c r="T452" s="42">
        <f t="shared" si="13"/>
        <v>19579155</v>
      </c>
      <c r="U452" s="45"/>
      <c r="V452" s="55">
        <f>(T452/درآمد!$F$13)*100</f>
        <v>1.4838557676931739E-3</v>
      </c>
    </row>
    <row r="453" spans="1:22" ht="18.75" x14ac:dyDescent="0.4">
      <c r="A453" s="51" t="s">
        <v>755</v>
      </c>
      <c r="C453" s="42">
        <v>0</v>
      </c>
      <c r="D453" s="45">
        <v>0</v>
      </c>
      <c r="E453" s="42">
        <v>0</v>
      </c>
      <c r="F453" s="45"/>
      <c r="G453" s="42">
        <v>0</v>
      </c>
      <c r="H453" s="45"/>
      <c r="I453" s="42">
        <f t="shared" si="12"/>
        <v>0</v>
      </c>
      <c r="J453" s="54">
        <v>0</v>
      </c>
      <c r="K453" s="55">
        <f>(I453/درآمد!$F$13)*100</f>
        <v>0</v>
      </c>
      <c r="L453" s="45"/>
      <c r="M453" s="42">
        <v>0</v>
      </c>
      <c r="N453" s="45"/>
      <c r="O453" s="118">
        <v>0</v>
      </c>
      <c r="P453" s="118"/>
      <c r="Q453" s="45"/>
      <c r="R453" s="42">
        <v>279651964</v>
      </c>
      <c r="S453" s="45"/>
      <c r="T453" s="42">
        <f t="shared" si="13"/>
        <v>279651964</v>
      </c>
      <c r="U453" s="45"/>
      <c r="V453" s="55">
        <f>(T453/درآمد!$F$13)*100</f>
        <v>2.1194131193512891E-2</v>
      </c>
    </row>
    <row r="454" spans="1:22" ht="18.75" x14ac:dyDescent="0.4">
      <c r="A454" s="51" t="s">
        <v>756</v>
      </c>
      <c r="C454" s="42">
        <v>0</v>
      </c>
      <c r="D454" s="45">
        <v>0</v>
      </c>
      <c r="E454" s="42">
        <v>0</v>
      </c>
      <c r="F454" s="45"/>
      <c r="G454" s="42">
        <v>0</v>
      </c>
      <c r="H454" s="45"/>
      <c r="I454" s="42">
        <f t="shared" si="12"/>
        <v>0</v>
      </c>
      <c r="J454" s="54">
        <v>0</v>
      </c>
      <c r="K454" s="55">
        <f>(I454/درآمد!$F$13)*100</f>
        <v>0</v>
      </c>
      <c r="L454" s="45"/>
      <c r="M454" s="42">
        <v>0</v>
      </c>
      <c r="N454" s="45"/>
      <c r="O454" s="118">
        <v>0</v>
      </c>
      <c r="P454" s="118"/>
      <c r="Q454" s="45"/>
      <c r="R454" s="42">
        <v>381041853</v>
      </c>
      <c r="S454" s="45"/>
      <c r="T454" s="42">
        <f t="shared" si="13"/>
        <v>381041853</v>
      </c>
      <c r="U454" s="45"/>
      <c r="V454" s="55">
        <f>(T454/درآمد!$F$13)*100</f>
        <v>2.8878220296358274E-2</v>
      </c>
    </row>
    <row r="455" spans="1:22" ht="18.75" x14ac:dyDescent="0.4">
      <c r="A455" s="51" t="s">
        <v>757</v>
      </c>
      <c r="C455" s="42">
        <v>0</v>
      </c>
      <c r="D455" s="45">
        <v>0</v>
      </c>
      <c r="E455" s="42">
        <v>0</v>
      </c>
      <c r="F455" s="45"/>
      <c r="G455" s="42">
        <v>0</v>
      </c>
      <c r="H455" s="45"/>
      <c r="I455" s="42">
        <f t="shared" si="12"/>
        <v>0</v>
      </c>
      <c r="J455" s="54">
        <v>0</v>
      </c>
      <c r="K455" s="55">
        <f>(I455/درآمد!$F$13)*100</f>
        <v>0</v>
      </c>
      <c r="L455" s="45"/>
      <c r="M455" s="42">
        <v>0</v>
      </c>
      <c r="N455" s="45"/>
      <c r="O455" s="118">
        <v>0</v>
      </c>
      <c r="P455" s="118"/>
      <c r="Q455" s="45"/>
      <c r="R455" s="42">
        <v>32595605</v>
      </c>
      <c r="S455" s="45"/>
      <c r="T455" s="42">
        <f t="shared" si="13"/>
        <v>32595605</v>
      </c>
      <c r="U455" s="45"/>
      <c r="V455" s="55">
        <f>(T455/درآمد!$F$13)*100</f>
        <v>2.4703403431199388E-3</v>
      </c>
    </row>
    <row r="456" spans="1:22" ht="18.75" x14ac:dyDescent="0.4">
      <c r="A456" s="51" t="s">
        <v>758</v>
      </c>
      <c r="C456" s="42">
        <v>0</v>
      </c>
      <c r="D456" s="45">
        <v>0</v>
      </c>
      <c r="E456" s="42">
        <v>0</v>
      </c>
      <c r="F456" s="45"/>
      <c r="G456" s="42">
        <v>0</v>
      </c>
      <c r="H456" s="45"/>
      <c r="I456" s="42">
        <f t="shared" si="12"/>
        <v>0</v>
      </c>
      <c r="J456" s="54">
        <v>0</v>
      </c>
      <c r="K456" s="55">
        <f>(I456/درآمد!$F$13)*100</f>
        <v>0</v>
      </c>
      <c r="L456" s="45"/>
      <c r="M456" s="42">
        <v>0</v>
      </c>
      <c r="N456" s="45"/>
      <c r="O456" s="118">
        <v>0</v>
      </c>
      <c r="P456" s="118"/>
      <c r="Q456" s="45"/>
      <c r="R456" s="42">
        <v>21420000</v>
      </c>
      <c r="S456" s="45"/>
      <c r="T456" s="42">
        <f t="shared" si="13"/>
        <v>21420000</v>
      </c>
      <c r="U456" s="45"/>
      <c r="V456" s="55">
        <f>(T456/درآمد!$F$13)*100</f>
        <v>1.6233688606064861E-3</v>
      </c>
    </row>
    <row r="457" spans="1:22" ht="18.75" x14ac:dyDescent="0.4">
      <c r="A457" s="51" t="s">
        <v>759</v>
      </c>
      <c r="C457" s="42">
        <v>0</v>
      </c>
      <c r="D457" s="45">
        <v>0</v>
      </c>
      <c r="E457" s="42">
        <v>0</v>
      </c>
      <c r="F457" s="45"/>
      <c r="G457" s="42">
        <v>0</v>
      </c>
      <c r="H457" s="45"/>
      <c r="I457" s="42">
        <f t="shared" si="12"/>
        <v>0</v>
      </c>
      <c r="J457" s="54">
        <v>0</v>
      </c>
      <c r="K457" s="55">
        <f>(I457/درآمد!$F$13)*100</f>
        <v>0</v>
      </c>
      <c r="L457" s="45"/>
      <c r="M457" s="42">
        <v>0</v>
      </c>
      <c r="N457" s="45"/>
      <c r="O457" s="118">
        <v>0</v>
      </c>
      <c r="P457" s="118"/>
      <c r="Q457" s="45"/>
      <c r="R457" s="42">
        <v>309810148</v>
      </c>
      <c r="S457" s="45"/>
      <c r="T457" s="42">
        <f t="shared" si="13"/>
        <v>309810148</v>
      </c>
      <c r="U457" s="45"/>
      <c r="V457" s="55">
        <f>(T457/درآمد!$F$13)*100</f>
        <v>2.3479745423113298E-2</v>
      </c>
    </row>
    <row r="458" spans="1:22" ht="18.75" x14ac:dyDescent="0.4">
      <c r="A458" s="51" t="s">
        <v>760</v>
      </c>
      <c r="C458" s="42">
        <v>0</v>
      </c>
      <c r="D458" s="45">
        <v>0</v>
      </c>
      <c r="E458" s="42">
        <v>0</v>
      </c>
      <c r="F458" s="45"/>
      <c r="G458" s="42">
        <v>0</v>
      </c>
      <c r="H458" s="45"/>
      <c r="I458" s="42">
        <f t="shared" ref="I458:I521" si="14">C458+E458+G458</f>
        <v>0</v>
      </c>
      <c r="J458" s="54">
        <v>0</v>
      </c>
      <c r="K458" s="55">
        <f>(I458/درآمد!$F$13)*100</f>
        <v>0</v>
      </c>
      <c r="L458" s="45"/>
      <c r="M458" s="42">
        <v>0</v>
      </c>
      <c r="N458" s="45"/>
      <c r="O458" s="118">
        <v>0</v>
      </c>
      <c r="P458" s="118"/>
      <c r="Q458" s="45"/>
      <c r="R458" s="42">
        <v>-39196988</v>
      </c>
      <c r="S458" s="45"/>
      <c r="T458" s="42">
        <f t="shared" ref="T458:T521" si="15">M458+O458+R458</f>
        <v>-39196988</v>
      </c>
      <c r="U458" s="45"/>
      <c r="V458" s="55">
        <f>(T458/درآمد!$F$13)*100</f>
        <v>-2.9706428454139176E-3</v>
      </c>
    </row>
    <row r="459" spans="1:22" ht="18.75" x14ac:dyDescent="0.4">
      <c r="A459" s="51" t="s">
        <v>761</v>
      </c>
      <c r="C459" s="42">
        <v>0</v>
      </c>
      <c r="D459" s="45">
        <v>0</v>
      </c>
      <c r="E459" s="42">
        <v>0</v>
      </c>
      <c r="F459" s="45"/>
      <c r="G459" s="42">
        <v>0</v>
      </c>
      <c r="H459" s="45"/>
      <c r="I459" s="42">
        <f t="shared" si="14"/>
        <v>0</v>
      </c>
      <c r="J459" s="54">
        <v>0</v>
      </c>
      <c r="K459" s="55">
        <f>(I459/درآمد!$F$13)*100</f>
        <v>0</v>
      </c>
      <c r="L459" s="45"/>
      <c r="M459" s="42">
        <v>0</v>
      </c>
      <c r="N459" s="45"/>
      <c r="O459" s="118">
        <v>0</v>
      </c>
      <c r="P459" s="118"/>
      <c r="Q459" s="45"/>
      <c r="R459" s="42">
        <v>10870567</v>
      </c>
      <c r="S459" s="45"/>
      <c r="T459" s="42">
        <f t="shared" si="15"/>
        <v>10870567</v>
      </c>
      <c r="U459" s="45"/>
      <c r="V459" s="55">
        <f>(T459/درآمد!$F$13)*100</f>
        <v>8.2385340639292565E-4</v>
      </c>
    </row>
    <row r="460" spans="1:22" ht="18.75" x14ac:dyDescent="0.4">
      <c r="A460" s="51" t="s">
        <v>762</v>
      </c>
      <c r="C460" s="42">
        <v>0</v>
      </c>
      <c r="D460" s="45">
        <v>0</v>
      </c>
      <c r="E460" s="42">
        <v>0</v>
      </c>
      <c r="F460" s="45"/>
      <c r="G460" s="42">
        <v>0</v>
      </c>
      <c r="H460" s="45"/>
      <c r="I460" s="42">
        <f t="shared" si="14"/>
        <v>0</v>
      </c>
      <c r="J460" s="54">
        <v>0</v>
      </c>
      <c r="K460" s="55">
        <f>(I460/درآمد!$F$13)*100</f>
        <v>0</v>
      </c>
      <c r="L460" s="45"/>
      <c r="M460" s="42">
        <v>0</v>
      </c>
      <c r="N460" s="45"/>
      <c r="O460" s="118">
        <v>0</v>
      </c>
      <c r="P460" s="118"/>
      <c r="Q460" s="45"/>
      <c r="R460" s="42">
        <v>1000000</v>
      </c>
      <c r="S460" s="45"/>
      <c r="T460" s="42">
        <f t="shared" si="15"/>
        <v>1000000</v>
      </c>
      <c r="U460" s="45"/>
      <c r="V460" s="55">
        <f>(T460/درآمد!$F$13)*100</f>
        <v>7.5787528506371897E-5</v>
      </c>
    </row>
    <row r="461" spans="1:22" ht="18.75" x14ac:dyDescent="0.4">
      <c r="A461" s="51" t="s">
        <v>763</v>
      </c>
      <c r="C461" s="42">
        <v>0</v>
      </c>
      <c r="D461" s="45">
        <v>0</v>
      </c>
      <c r="E461" s="42">
        <v>0</v>
      </c>
      <c r="F461" s="45"/>
      <c r="G461" s="42">
        <v>0</v>
      </c>
      <c r="H461" s="45"/>
      <c r="I461" s="42">
        <f t="shared" si="14"/>
        <v>0</v>
      </c>
      <c r="J461" s="54">
        <v>0</v>
      </c>
      <c r="K461" s="55">
        <f>(I461/درآمد!$F$13)*100</f>
        <v>0</v>
      </c>
      <c r="L461" s="45"/>
      <c r="M461" s="42">
        <v>0</v>
      </c>
      <c r="N461" s="45"/>
      <c r="O461" s="118">
        <v>0</v>
      </c>
      <c r="P461" s="118"/>
      <c r="Q461" s="45"/>
      <c r="R461" s="42">
        <v>-286540071</v>
      </c>
      <c r="S461" s="45"/>
      <c r="T461" s="42">
        <f t="shared" si="15"/>
        <v>-286540071</v>
      </c>
      <c r="U461" s="45"/>
      <c r="V461" s="55">
        <f>(T461/درآمد!$F$13)*100</f>
        <v>-2.1716163799130328E-2</v>
      </c>
    </row>
    <row r="462" spans="1:22" ht="18.75" x14ac:dyDescent="0.4">
      <c r="A462" s="51" t="s">
        <v>764</v>
      </c>
      <c r="C462" s="42">
        <v>0</v>
      </c>
      <c r="D462" s="45">
        <v>0</v>
      </c>
      <c r="E462" s="42">
        <v>0</v>
      </c>
      <c r="F462" s="45"/>
      <c r="G462" s="42">
        <v>0</v>
      </c>
      <c r="H462" s="45"/>
      <c r="I462" s="42">
        <f t="shared" si="14"/>
        <v>0</v>
      </c>
      <c r="J462" s="54">
        <v>0</v>
      </c>
      <c r="K462" s="55">
        <f>(I462/درآمد!$F$13)*100</f>
        <v>0</v>
      </c>
      <c r="L462" s="45"/>
      <c r="M462" s="42">
        <v>0</v>
      </c>
      <c r="N462" s="45"/>
      <c r="O462" s="118">
        <v>0</v>
      </c>
      <c r="P462" s="118"/>
      <c r="Q462" s="45"/>
      <c r="R462" s="42">
        <v>-1310167818</v>
      </c>
      <c r="S462" s="45"/>
      <c r="T462" s="42">
        <f t="shared" si="15"/>
        <v>-1310167818</v>
      </c>
      <c r="U462" s="45"/>
      <c r="V462" s="55">
        <f>(T462/درآمد!$F$13)*100</f>
        <v>-9.9294380854806075E-2</v>
      </c>
    </row>
    <row r="463" spans="1:22" ht="18.75" x14ac:dyDescent="0.4">
      <c r="A463" s="51" t="s">
        <v>765</v>
      </c>
      <c r="C463" s="42">
        <v>0</v>
      </c>
      <c r="D463" s="45">
        <v>0</v>
      </c>
      <c r="E463" s="42">
        <v>0</v>
      </c>
      <c r="F463" s="45"/>
      <c r="G463" s="42">
        <v>0</v>
      </c>
      <c r="H463" s="45"/>
      <c r="I463" s="42">
        <f t="shared" si="14"/>
        <v>0</v>
      </c>
      <c r="J463" s="54">
        <v>0</v>
      </c>
      <c r="K463" s="55">
        <f>(I463/درآمد!$F$13)*100</f>
        <v>0</v>
      </c>
      <c r="L463" s="45"/>
      <c r="M463" s="42">
        <v>0</v>
      </c>
      <c r="N463" s="45"/>
      <c r="O463" s="118">
        <v>0</v>
      </c>
      <c r="P463" s="118"/>
      <c r="Q463" s="45"/>
      <c r="R463" s="42">
        <v>-321451035</v>
      </c>
      <c r="S463" s="45"/>
      <c r="T463" s="42">
        <f t="shared" si="15"/>
        <v>-321451035</v>
      </c>
      <c r="U463" s="45"/>
      <c r="V463" s="55">
        <f>(T463/درآمد!$F$13)*100</f>
        <v>-2.4361979478465252E-2</v>
      </c>
    </row>
    <row r="464" spans="1:22" ht="18.75" x14ac:dyDescent="0.4">
      <c r="A464" s="51" t="s">
        <v>766</v>
      </c>
      <c r="C464" s="42">
        <v>0</v>
      </c>
      <c r="D464" s="45">
        <v>0</v>
      </c>
      <c r="E464" s="42">
        <v>0</v>
      </c>
      <c r="F464" s="45"/>
      <c r="G464" s="42">
        <v>0</v>
      </c>
      <c r="H464" s="45"/>
      <c r="I464" s="42">
        <f t="shared" si="14"/>
        <v>0</v>
      </c>
      <c r="J464" s="54">
        <v>0</v>
      </c>
      <c r="K464" s="55">
        <f>(I464/درآمد!$F$13)*100</f>
        <v>0</v>
      </c>
      <c r="L464" s="45"/>
      <c r="M464" s="42">
        <v>0</v>
      </c>
      <c r="N464" s="45"/>
      <c r="O464" s="118">
        <v>0</v>
      </c>
      <c r="P464" s="118"/>
      <c r="Q464" s="45"/>
      <c r="R464" s="42">
        <v>-1490641716</v>
      </c>
      <c r="S464" s="45"/>
      <c r="T464" s="42">
        <f t="shared" si="15"/>
        <v>-1490641716</v>
      </c>
      <c r="U464" s="45"/>
      <c r="V464" s="55">
        <f>(T464/درآمد!$F$13)*100</f>
        <v>-0.11297205154413713</v>
      </c>
    </row>
    <row r="465" spans="1:22" ht="18.75" x14ac:dyDescent="0.4">
      <c r="A465" s="51" t="s">
        <v>767</v>
      </c>
      <c r="C465" s="42">
        <v>0</v>
      </c>
      <c r="D465" s="45">
        <v>0</v>
      </c>
      <c r="E465" s="42">
        <v>0</v>
      </c>
      <c r="F465" s="45"/>
      <c r="G465" s="42">
        <v>0</v>
      </c>
      <c r="H465" s="45"/>
      <c r="I465" s="42">
        <f t="shared" si="14"/>
        <v>0</v>
      </c>
      <c r="J465" s="54">
        <v>0</v>
      </c>
      <c r="K465" s="55">
        <f>(I465/درآمد!$F$13)*100</f>
        <v>0</v>
      </c>
      <c r="L465" s="45"/>
      <c r="M465" s="42">
        <v>0</v>
      </c>
      <c r="N465" s="45"/>
      <c r="O465" s="118">
        <v>0</v>
      </c>
      <c r="P465" s="118"/>
      <c r="Q465" s="45"/>
      <c r="R465" s="42">
        <v>426621562</v>
      </c>
      <c r="S465" s="45"/>
      <c r="T465" s="42">
        <f t="shared" si="15"/>
        <v>426621562</v>
      </c>
      <c r="U465" s="45"/>
      <c r="V465" s="55">
        <f>(T465/درآمد!$F$13)*100</f>
        <v>3.2332593791507908E-2</v>
      </c>
    </row>
    <row r="466" spans="1:22" ht="18.75" x14ac:dyDescent="0.4">
      <c r="A466" s="51" t="s">
        <v>885</v>
      </c>
      <c r="C466" s="42">
        <v>0</v>
      </c>
      <c r="D466" s="45">
        <v>0</v>
      </c>
      <c r="E466" s="42">
        <v>0</v>
      </c>
      <c r="F466" s="45"/>
      <c r="G466" s="42">
        <v>0</v>
      </c>
      <c r="H466" s="45"/>
      <c r="I466" s="42">
        <f t="shared" si="14"/>
        <v>0</v>
      </c>
      <c r="J466" s="54">
        <v>0</v>
      </c>
      <c r="K466" s="55">
        <f>(I466/درآمد!$F$13)*100</f>
        <v>0</v>
      </c>
      <c r="L466" s="45"/>
      <c r="M466" s="42">
        <v>0</v>
      </c>
      <c r="N466" s="45"/>
      <c r="O466" s="118">
        <v>0</v>
      </c>
      <c r="P466" s="118"/>
      <c r="Q466" s="45"/>
      <c r="R466" s="42">
        <v>-23555941</v>
      </c>
      <c r="S466" s="45"/>
      <c r="T466" s="42">
        <f t="shared" si="15"/>
        <v>-23555941</v>
      </c>
      <c r="U466" s="45"/>
      <c r="V466" s="55">
        <f>(T466/درآمد!$F$13)*100</f>
        <v>-1.7852465500319146E-3</v>
      </c>
    </row>
    <row r="467" spans="1:22" ht="18.75" x14ac:dyDescent="0.4">
      <c r="A467" s="51" t="s">
        <v>886</v>
      </c>
      <c r="C467" s="42">
        <v>0</v>
      </c>
      <c r="D467" s="45">
        <v>0</v>
      </c>
      <c r="E467" s="42">
        <v>0</v>
      </c>
      <c r="F467" s="45"/>
      <c r="G467" s="42">
        <v>0</v>
      </c>
      <c r="H467" s="45"/>
      <c r="I467" s="42">
        <f t="shared" si="14"/>
        <v>0</v>
      </c>
      <c r="J467" s="54">
        <v>0</v>
      </c>
      <c r="K467" s="55">
        <f>(I467/درآمد!$F$13)*100</f>
        <v>0</v>
      </c>
      <c r="L467" s="45"/>
      <c r="M467" s="42">
        <v>0</v>
      </c>
      <c r="N467" s="45"/>
      <c r="O467" s="118">
        <v>0</v>
      </c>
      <c r="P467" s="118"/>
      <c r="Q467" s="45"/>
      <c r="R467" s="42">
        <v>-61847615</v>
      </c>
      <c r="S467" s="45"/>
      <c r="T467" s="42">
        <f t="shared" si="15"/>
        <v>-61847615</v>
      </c>
      <c r="U467" s="45"/>
      <c r="V467" s="55">
        <f>(T467/درآمد!$F$13)*100</f>
        <v>-4.6872778848636148E-3</v>
      </c>
    </row>
    <row r="468" spans="1:22" ht="18.75" x14ac:dyDescent="0.4">
      <c r="A468" s="51" t="s">
        <v>768</v>
      </c>
      <c r="C468" s="42">
        <v>0</v>
      </c>
      <c r="D468" s="45">
        <v>0</v>
      </c>
      <c r="E468" s="42">
        <v>0</v>
      </c>
      <c r="F468" s="45"/>
      <c r="G468" s="42">
        <v>0</v>
      </c>
      <c r="H468" s="45"/>
      <c r="I468" s="42">
        <f t="shared" si="14"/>
        <v>0</v>
      </c>
      <c r="J468" s="54">
        <v>0</v>
      </c>
      <c r="K468" s="55">
        <f>(I468/درآمد!$F$13)*100</f>
        <v>0</v>
      </c>
      <c r="L468" s="45"/>
      <c r="M468" s="42">
        <v>0</v>
      </c>
      <c r="N468" s="45"/>
      <c r="O468" s="118">
        <v>0</v>
      </c>
      <c r="P468" s="118"/>
      <c r="Q468" s="45"/>
      <c r="R468" s="42">
        <v>90495150</v>
      </c>
      <c r="S468" s="45"/>
      <c r="T468" s="42">
        <f t="shared" si="15"/>
        <v>90495150</v>
      </c>
      <c r="U468" s="45"/>
      <c r="V468" s="55">
        <f>(T468/درآمد!$F$13)*100</f>
        <v>6.8584037603134015E-3</v>
      </c>
    </row>
    <row r="469" spans="1:22" ht="18.75" x14ac:dyDescent="0.4">
      <c r="A469" s="51" t="s">
        <v>769</v>
      </c>
      <c r="C469" s="42">
        <v>0</v>
      </c>
      <c r="D469" s="45">
        <v>0</v>
      </c>
      <c r="E469" s="42">
        <v>0</v>
      </c>
      <c r="F469" s="45"/>
      <c r="G469" s="42">
        <v>0</v>
      </c>
      <c r="H469" s="45"/>
      <c r="I469" s="42">
        <f t="shared" si="14"/>
        <v>0</v>
      </c>
      <c r="J469" s="54">
        <v>0</v>
      </c>
      <c r="K469" s="55">
        <f>(I469/درآمد!$F$13)*100</f>
        <v>0</v>
      </c>
      <c r="L469" s="45"/>
      <c r="M469" s="42">
        <v>0</v>
      </c>
      <c r="N469" s="45"/>
      <c r="O469" s="118">
        <v>0</v>
      </c>
      <c r="P469" s="118"/>
      <c r="Q469" s="45"/>
      <c r="R469" s="42">
        <v>93883819</v>
      </c>
      <c r="S469" s="45"/>
      <c r="T469" s="42">
        <f t="shared" si="15"/>
        <v>93883819</v>
      </c>
      <c r="U469" s="45"/>
      <c r="V469" s="55">
        <f>(T469/درآمد!$F$13)*100</f>
        <v>7.1152226087495603E-3</v>
      </c>
    </row>
    <row r="470" spans="1:22" ht="18.75" x14ac:dyDescent="0.4">
      <c r="A470" s="51" t="s">
        <v>887</v>
      </c>
      <c r="C470" s="42">
        <v>0</v>
      </c>
      <c r="D470" s="45">
        <v>0</v>
      </c>
      <c r="E470" s="42">
        <v>0</v>
      </c>
      <c r="F470" s="45"/>
      <c r="G470" s="42">
        <v>0</v>
      </c>
      <c r="H470" s="45"/>
      <c r="I470" s="42">
        <f t="shared" si="14"/>
        <v>0</v>
      </c>
      <c r="J470" s="54">
        <v>0</v>
      </c>
      <c r="K470" s="55">
        <f>(I470/درآمد!$F$13)*100</f>
        <v>0</v>
      </c>
      <c r="L470" s="45"/>
      <c r="M470" s="42">
        <v>0</v>
      </c>
      <c r="N470" s="45"/>
      <c r="O470" s="118">
        <v>0</v>
      </c>
      <c r="P470" s="118"/>
      <c r="Q470" s="45"/>
      <c r="R470" s="42">
        <v>-2933623</v>
      </c>
      <c r="S470" s="45"/>
      <c r="T470" s="42">
        <f t="shared" si="15"/>
        <v>-2933623</v>
      </c>
      <c r="U470" s="45"/>
      <c r="V470" s="55">
        <f>(T470/درآمد!$F$13)*100</f>
        <v>-2.2233203673944826E-4</v>
      </c>
    </row>
    <row r="471" spans="1:22" ht="18.75" x14ac:dyDescent="0.4">
      <c r="A471" s="51" t="s">
        <v>888</v>
      </c>
      <c r="C471" s="42">
        <v>0</v>
      </c>
      <c r="D471" s="45">
        <v>0</v>
      </c>
      <c r="E471" s="42">
        <v>0</v>
      </c>
      <c r="F471" s="45"/>
      <c r="G471" s="42">
        <v>0</v>
      </c>
      <c r="H471" s="45"/>
      <c r="I471" s="42">
        <f t="shared" si="14"/>
        <v>0</v>
      </c>
      <c r="J471" s="54">
        <v>0</v>
      </c>
      <c r="K471" s="55">
        <f>(I471/درآمد!$F$13)*100</f>
        <v>0</v>
      </c>
      <c r="L471" s="45"/>
      <c r="M471" s="42">
        <v>0</v>
      </c>
      <c r="N471" s="45"/>
      <c r="O471" s="118">
        <v>0</v>
      </c>
      <c r="P471" s="118"/>
      <c r="Q471" s="45"/>
      <c r="R471" s="42">
        <v>-454752800</v>
      </c>
      <c r="S471" s="45"/>
      <c r="T471" s="42">
        <f t="shared" si="15"/>
        <v>-454752800</v>
      </c>
      <c r="U471" s="45"/>
      <c r="V471" s="55">
        <f>(T471/درآمد!$F$13)*100</f>
        <v>-3.4464590793352443E-2</v>
      </c>
    </row>
    <row r="472" spans="1:22" ht="18.75" x14ac:dyDescent="0.4">
      <c r="A472" s="51" t="s">
        <v>770</v>
      </c>
      <c r="C472" s="42">
        <v>0</v>
      </c>
      <c r="D472" s="45">
        <v>0</v>
      </c>
      <c r="E472" s="42">
        <v>0</v>
      </c>
      <c r="F472" s="45"/>
      <c r="G472" s="42">
        <v>0</v>
      </c>
      <c r="H472" s="45"/>
      <c r="I472" s="42">
        <f t="shared" si="14"/>
        <v>0</v>
      </c>
      <c r="J472" s="54">
        <v>0</v>
      </c>
      <c r="K472" s="55">
        <f>(I472/درآمد!$F$13)*100</f>
        <v>0</v>
      </c>
      <c r="L472" s="45"/>
      <c r="M472" s="42">
        <v>0</v>
      </c>
      <c r="N472" s="45"/>
      <c r="O472" s="118">
        <v>0</v>
      </c>
      <c r="P472" s="118"/>
      <c r="Q472" s="45"/>
      <c r="R472" s="42">
        <v>198320</v>
      </c>
      <c r="S472" s="45"/>
      <c r="T472" s="42">
        <f t="shared" si="15"/>
        <v>198320</v>
      </c>
      <c r="U472" s="45"/>
      <c r="V472" s="55">
        <f>(T472/درآمد!$F$13)*100</f>
        <v>1.5030182653383676E-5</v>
      </c>
    </row>
    <row r="473" spans="1:22" ht="18.75" x14ac:dyDescent="0.4">
      <c r="A473" s="51" t="s">
        <v>889</v>
      </c>
      <c r="C473" s="42">
        <v>0</v>
      </c>
      <c r="D473" s="45">
        <v>0</v>
      </c>
      <c r="E473" s="42">
        <v>0</v>
      </c>
      <c r="F473" s="45"/>
      <c r="G473" s="42">
        <v>0</v>
      </c>
      <c r="H473" s="45"/>
      <c r="I473" s="42">
        <f t="shared" si="14"/>
        <v>0</v>
      </c>
      <c r="J473" s="54">
        <v>0</v>
      </c>
      <c r="K473" s="55">
        <f>(I473/درآمد!$F$13)*100</f>
        <v>0</v>
      </c>
      <c r="L473" s="45"/>
      <c r="M473" s="42">
        <v>0</v>
      </c>
      <c r="N473" s="45"/>
      <c r="O473" s="118">
        <v>0</v>
      </c>
      <c r="P473" s="118"/>
      <c r="Q473" s="45"/>
      <c r="R473" s="42">
        <v>-93462420</v>
      </c>
      <c r="S473" s="45"/>
      <c r="T473" s="42">
        <f t="shared" si="15"/>
        <v>-93462420</v>
      </c>
      <c r="U473" s="45"/>
      <c r="V473" s="55">
        <f>(T473/درآمد!$F$13)*100</f>
        <v>-7.083285820024504E-3</v>
      </c>
    </row>
    <row r="474" spans="1:22" ht="18.75" x14ac:dyDescent="0.4">
      <c r="A474" s="51" t="s">
        <v>890</v>
      </c>
      <c r="C474" s="42">
        <v>0</v>
      </c>
      <c r="D474" s="45">
        <v>0</v>
      </c>
      <c r="E474" s="42">
        <v>0</v>
      </c>
      <c r="F474" s="45"/>
      <c r="G474" s="42">
        <v>0</v>
      </c>
      <c r="H474" s="45"/>
      <c r="I474" s="42">
        <f t="shared" si="14"/>
        <v>0</v>
      </c>
      <c r="J474" s="54">
        <v>0</v>
      </c>
      <c r="K474" s="55">
        <f>(I474/درآمد!$F$13)*100</f>
        <v>0</v>
      </c>
      <c r="L474" s="45"/>
      <c r="M474" s="42">
        <v>0</v>
      </c>
      <c r="N474" s="45"/>
      <c r="O474" s="118">
        <v>0</v>
      </c>
      <c r="P474" s="118"/>
      <c r="Q474" s="45"/>
      <c r="R474" s="42">
        <v>399808</v>
      </c>
      <c r="S474" s="45"/>
      <c r="T474" s="42">
        <f t="shared" si="15"/>
        <v>399808</v>
      </c>
      <c r="U474" s="45"/>
      <c r="V474" s="55">
        <f>(T474/درآمد!$F$13)*100</f>
        <v>3.0300460197075537E-5</v>
      </c>
    </row>
    <row r="475" spans="1:22" ht="18.75" x14ac:dyDescent="0.4">
      <c r="A475" s="51" t="s">
        <v>891</v>
      </c>
      <c r="C475" s="42">
        <v>0</v>
      </c>
      <c r="D475" s="45">
        <v>0</v>
      </c>
      <c r="E475" s="42">
        <v>0</v>
      </c>
      <c r="F475" s="45"/>
      <c r="G475" s="42">
        <v>0</v>
      </c>
      <c r="H475" s="45"/>
      <c r="I475" s="42">
        <f t="shared" si="14"/>
        <v>0</v>
      </c>
      <c r="J475" s="54">
        <v>0</v>
      </c>
      <c r="K475" s="55">
        <f>(I475/درآمد!$F$13)*100</f>
        <v>0</v>
      </c>
      <c r="L475" s="45"/>
      <c r="M475" s="42">
        <v>0</v>
      </c>
      <c r="N475" s="45"/>
      <c r="O475" s="118">
        <v>0</v>
      </c>
      <c r="P475" s="118"/>
      <c r="Q475" s="45"/>
      <c r="R475" s="42">
        <v>-1292244405</v>
      </c>
      <c r="S475" s="45"/>
      <c r="T475" s="42">
        <f t="shared" si="15"/>
        <v>-1292244405</v>
      </c>
      <c r="U475" s="45"/>
      <c r="V475" s="55">
        <f>(T475/درآمد!$F$13)*100</f>
        <v>-9.7936009681137109E-2</v>
      </c>
    </row>
    <row r="476" spans="1:22" ht="18.75" x14ac:dyDescent="0.4">
      <c r="A476" s="51" t="s">
        <v>771</v>
      </c>
      <c r="C476" s="42">
        <v>0</v>
      </c>
      <c r="D476" s="45">
        <v>0</v>
      </c>
      <c r="E476" s="42">
        <v>0</v>
      </c>
      <c r="F476" s="45"/>
      <c r="G476" s="42">
        <v>0</v>
      </c>
      <c r="H476" s="45"/>
      <c r="I476" s="42">
        <f t="shared" si="14"/>
        <v>0</v>
      </c>
      <c r="J476" s="54">
        <v>0</v>
      </c>
      <c r="K476" s="55">
        <f>(I476/درآمد!$F$13)*100</f>
        <v>0</v>
      </c>
      <c r="L476" s="45"/>
      <c r="M476" s="42">
        <v>0</v>
      </c>
      <c r="N476" s="45"/>
      <c r="O476" s="118">
        <v>0</v>
      </c>
      <c r="P476" s="118"/>
      <c r="Q476" s="45"/>
      <c r="R476" s="42">
        <v>-3121660496</v>
      </c>
      <c r="S476" s="45"/>
      <c r="T476" s="42">
        <f t="shared" si="15"/>
        <v>-3121660496</v>
      </c>
      <c r="U476" s="45"/>
      <c r="V476" s="55">
        <f>(T476/درآمد!$F$13)*100</f>
        <v>-0.23658293382781506</v>
      </c>
    </row>
    <row r="477" spans="1:22" ht="18.75" x14ac:dyDescent="0.4">
      <c r="A477" s="51" t="s">
        <v>772</v>
      </c>
      <c r="C477" s="42">
        <v>0</v>
      </c>
      <c r="D477" s="45">
        <v>0</v>
      </c>
      <c r="E477" s="42">
        <v>0</v>
      </c>
      <c r="F477" s="45"/>
      <c r="G477" s="42">
        <v>0</v>
      </c>
      <c r="H477" s="45"/>
      <c r="I477" s="42">
        <f t="shared" si="14"/>
        <v>0</v>
      </c>
      <c r="J477" s="54">
        <v>0</v>
      </c>
      <c r="K477" s="55">
        <f>(I477/درآمد!$F$13)*100</f>
        <v>0</v>
      </c>
      <c r="L477" s="45"/>
      <c r="M477" s="42">
        <v>0</v>
      </c>
      <c r="N477" s="45"/>
      <c r="O477" s="118">
        <v>0</v>
      </c>
      <c r="P477" s="118"/>
      <c r="Q477" s="45"/>
      <c r="R477" s="42">
        <v>1801550772</v>
      </c>
      <c r="S477" s="45"/>
      <c r="T477" s="42">
        <f t="shared" si="15"/>
        <v>1801550772</v>
      </c>
      <c r="U477" s="45"/>
      <c r="V477" s="55">
        <f>(T477/درآمد!$F$13)*100</f>
        <v>0.13653508048862631</v>
      </c>
    </row>
    <row r="478" spans="1:22" ht="18.75" x14ac:dyDescent="0.4">
      <c r="A478" s="51" t="s">
        <v>773</v>
      </c>
      <c r="C478" s="42">
        <v>0</v>
      </c>
      <c r="D478" s="45">
        <v>0</v>
      </c>
      <c r="E478" s="42">
        <v>0</v>
      </c>
      <c r="F478" s="45"/>
      <c r="G478" s="42">
        <v>0</v>
      </c>
      <c r="H478" s="45"/>
      <c r="I478" s="42">
        <f t="shared" si="14"/>
        <v>0</v>
      </c>
      <c r="J478" s="54">
        <v>0</v>
      </c>
      <c r="K478" s="55">
        <f>(I478/درآمد!$F$13)*100</f>
        <v>0</v>
      </c>
      <c r="L478" s="45"/>
      <c r="M478" s="42">
        <v>0</v>
      </c>
      <c r="N478" s="45"/>
      <c r="O478" s="118">
        <v>0</v>
      </c>
      <c r="P478" s="118"/>
      <c r="Q478" s="45"/>
      <c r="R478" s="42">
        <v>352956989</v>
      </c>
      <c r="S478" s="45"/>
      <c r="T478" s="42">
        <f t="shared" si="15"/>
        <v>352956989</v>
      </c>
      <c r="U478" s="45"/>
      <c r="V478" s="55">
        <f>(T478/درآمد!$F$13)*100</f>
        <v>2.6749737865360695E-2</v>
      </c>
    </row>
    <row r="479" spans="1:22" ht="18.75" x14ac:dyDescent="0.4">
      <c r="A479" s="51" t="s">
        <v>774</v>
      </c>
      <c r="C479" s="42">
        <v>0</v>
      </c>
      <c r="D479" s="45">
        <v>0</v>
      </c>
      <c r="E479" s="42">
        <v>0</v>
      </c>
      <c r="F479" s="45"/>
      <c r="G479" s="42">
        <v>0</v>
      </c>
      <c r="H479" s="45"/>
      <c r="I479" s="42">
        <f t="shared" si="14"/>
        <v>0</v>
      </c>
      <c r="J479" s="54">
        <v>0</v>
      </c>
      <c r="K479" s="55">
        <f>(I479/درآمد!$F$13)*100</f>
        <v>0</v>
      </c>
      <c r="L479" s="45"/>
      <c r="M479" s="42">
        <v>0</v>
      </c>
      <c r="N479" s="45"/>
      <c r="O479" s="118">
        <v>0</v>
      </c>
      <c r="P479" s="118"/>
      <c r="Q479" s="45"/>
      <c r="R479" s="42">
        <v>5878426</v>
      </c>
      <c r="S479" s="45"/>
      <c r="T479" s="42">
        <f t="shared" si="15"/>
        <v>5878426</v>
      </c>
      <c r="U479" s="45"/>
      <c r="V479" s="55">
        <f>(T479/درآمد!$F$13)*100</f>
        <v>4.4551137804759778E-4</v>
      </c>
    </row>
    <row r="480" spans="1:22" ht="18.75" x14ac:dyDescent="0.4">
      <c r="A480" s="51" t="s">
        <v>892</v>
      </c>
      <c r="C480" s="42">
        <v>0</v>
      </c>
      <c r="D480" s="45">
        <v>0</v>
      </c>
      <c r="E480" s="42">
        <v>0</v>
      </c>
      <c r="F480" s="45"/>
      <c r="G480" s="42">
        <v>0</v>
      </c>
      <c r="H480" s="45"/>
      <c r="I480" s="42">
        <f t="shared" si="14"/>
        <v>0</v>
      </c>
      <c r="J480" s="54">
        <v>0</v>
      </c>
      <c r="K480" s="55">
        <f>(I480/درآمد!$F$13)*100</f>
        <v>0</v>
      </c>
      <c r="L480" s="45"/>
      <c r="M480" s="42">
        <v>0</v>
      </c>
      <c r="N480" s="45"/>
      <c r="O480" s="118">
        <v>0</v>
      </c>
      <c r="P480" s="118"/>
      <c r="Q480" s="45"/>
      <c r="R480" s="42">
        <v>-5784047</v>
      </c>
      <c r="S480" s="45"/>
      <c r="T480" s="42">
        <f t="shared" si="15"/>
        <v>-5784047</v>
      </c>
      <c r="U480" s="45"/>
      <c r="V480" s="55">
        <f>(T480/درآمد!$F$13)*100</f>
        <v>-4.3835862689469487E-4</v>
      </c>
    </row>
    <row r="481" spans="1:22" ht="18.75" x14ac:dyDescent="0.4">
      <c r="A481" s="51" t="s">
        <v>775</v>
      </c>
      <c r="C481" s="42">
        <v>0</v>
      </c>
      <c r="D481" s="45">
        <v>0</v>
      </c>
      <c r="E481" s="42">
        <v>0</v>
      </c>
      <c r="F481" s="45"/>
      <c r="G481" s="42">
        <v>0</v>
      </c>
      <c r="H481" s="45"/>
      <c r="I481" s="42">
        <f t="shared" si="14"/>
        <v>0</v>
      </c>
      <c r="J481" s="54">
        <v>0</v>
      </c>
      <c r="K481" s="55">
        <f>(I481/درآمد!$F$13)*100</f>
        <v>0</v>
      </c>
      <c r="L481" s="45"/>
      <c r="M481" s="42">
        <v>0</v>
      </c>
      <c r="N481" s="45"/>
      <c r="O481" s="118">
        <v>0</v>
      </c>
      <c r="P481" s="118"/>
      <c r="Q481" s="45"/>
      <c r="R481" s="42">
        <v>-11200013</v>
      </c>
      <c r="S481" s="45"/>
      <c r="T481" s="42">
        <f t="shared" si="15"/>
        <v>-11200013</v>
      </c>
      <c r="U481" s="45"/>
      <c r="V481" s="55">
        <f>(T481/درآمد!$F$13)*100</f>
        <v>-8.4882130450923601E-4</v>
      </c>
    </row>
    <row r="482" spans="1:22" ht="18.75" x14ac:dyDescent="0.4">
      <c r="A482" s="51" t="s">
        <v>776</v>
      </c>
      <c r="C482" s="42">
        <v>0</v>
      </c>
      <c r="D482" s="45">
        <v>0</v>
      </c>
      <c r="E482" s="42">
        <v>0</v>
      </c>
      <c r="F482" s="45"/>
      <c r="G482" s="42">
        <v>0</v>
      </c>
      <c r="H482" s="45"/>
      <c r="I482" s="42">
        <f t="shared" si="14"/>
        <v>0</v>
      </c>
      <c r="J482" s="54">
        <v>0</v>
      </c>
      <c r="K482" s="55">
        <f>(I482/درآمد!$F$13)*100</f>
        <v>0</v>
      </c>
      <c r="L482" s="45"/>
      <c r="M482" s="42">
        <v>0</v>
      </c>
      <c r="N482" s="45"/>
      <c r="O482" s="118">
        <v>0</v>
      </c>
      <c r="P482" s="118"/>
      <c r="Q482" s="45"/>
      <c r="R482" s="42">
        <v>64773571</v>
      </c>
      <c r="S482" s="45"/>
      <c r="T482" s="42">
        <f t="shared" si="15"/>
        <v>64773571</v>
      </c>
      <c r="U482" s="45"/>
      <c r="V482" s="55">
        <f>(T482/درآمد!$F$13)*100</f>
        <v>4.9090288586220044E-3</v>
      </c>
    </row>
    <row r="483" spans="1:22" ht="18.75" x14ac:dyDescent="0.4">
      <c r="A483" s="51" t="s">
        <v>777</v>
      </c>
      <c r="C483" s="42">
        <v>0</v>
      </c>
      <c r="D483" s="45">
        <v>0</v>
      </c>
      <c r="E483" s="42">
        <v>0</v>
      </c>
      <c r="F483" s="45"/>
      <c r="G483" s="42">
        <v>0</v>
      </c>
      <c r="H483" s="45"/>
      <c r="I483" s="42">
        <f t="shared" si="14"/>
        <v>0</v>
      </c>
      <c r="J483" s="54">
        <v>0</v>
      </c>
      <c r="K483" s="55">
        <f>(I483/درآمد!$F$13)*100</f>
        <v>0</v>
      </c>
      <c r="L483" s="45"/>
      <c r="M483" s="42">
        <v>0</v>
      </c>
      <c r="N483" s="45"/>
      <c r="O483" s="118">
        <v>0</v>
      </c>
      <c r="P483" s="118"/>
      <c r="Q483" s="45"/>
      <c r="R483" s="42">
        <v>65594000</v>
      </c>
      <c r="S483" s="45"/>
      <c r="T483" s="42">
        <f t="shared" si="15"/>
        <v>65594000</v>
      </c>
      <c r="U483" s="45"/>
      <c r="V483" s="55">
        <f>(T483/درآمد!$F$13)*100</f>
        <v>4.9712071448469583E-3</v>
      </c>
    </row>
    <row r="484" spans="1:22" ht="18.75" x14ac:dyDescent="0.4">
      <c r="A484" s="51" t="s">
        <v>778</v>
      </c>
      <c r="C484" s="42">
        <v>0</v>
      </c>
      <c r="D484" s="45">
        <v>0</v>
      </c>
      <c r="E484" s="42">
        <v>0</v>
      </c>
      <c r="F484" s="45"/>
      <c r="G484" s="42">
        <v>0</v>
      </c>
      <c r="H484" s="45"/>
      <c r="I484" s="42">
        <f t="shared" si="14"/>
        <v>0</v>
      </c>
      <c r="J484" s="54">
        <v>0</v>
      </c>
      <c r="K484" s="55">
        <f>(I484/درآمد!$F$13)*100</f>
        <v>0</v>
      </c>
      <c r="L484" s="45"/>
      <c r="M484" s="42">
        <v>0</v>
      </c>
      <c r="N484" s="45"/>
      <c r="O484" s="118">
        <v>0</v>
      </c>
      <c r="P484" s="118"/>
      <c r="Q484" s="45"/>
      <c r="R484" s="42">
        <v>-716407396</v>
      </c>
      <c r="S484" s="45"/>
      <c r="T484" s="42">
        <f t="shared" si="15"/>
        <v>-716407396</v>
      </c>
      <c r="U484" s="45"/>
      <c r="V484" s="55">
        <f>(T484/درآمد!$F$13)*100</f>
        <v>-5.4294745946525662E-2</v>
      </c>
    </row>
    <row r="485" spans="1:22" ht="18.75" x14ac:dyDescent="0.4">
      <c r="A485" s="51" t="s">
        <v>779</v>
      </c>
      <c r="C485" s="42">
        <v>0</v>
      </c>
      <c r="D485" s="45">
        <v>0</v>
      </c>
      <c r="E485" s="42">
        <v>0</v>
      </c>
      <c r="F485" s="45"/>
      <c r="G485" s="42">
        <v>0</v>
      </c>
      <c r="H485" s="45"/>
      <c r="I485" s="42">
        <f t="shared" si="14"/>
        <v>0</v>
      </c>
      <c r="J485" s="54">
        <v>0</v>
      </c>
      <c r="K485" s="55">
        <f>(I485/درآمد!$F$13)*100</f>
        <v>0</v>
      </c>
      <c r="L485" s="45"/>
      <c r="M485" s="42">
        <v>0</v>
      </c>
      <c r="N485" s="45"/>
      <c r="O485" s="118">
        <v>0</v>
      </c>
      <c r="P485" s="118"/>
      <c r="Q485" s="45"/>
      <c r="R485" s="42">
        <v>-206435626</v>
      </c>
      <c r="S485" s="45"/>
      <c r="T485" s="42">
        <f t="shared" si="15"/>
        <v>-206435626</v>
      </c>
      <c r="U485" s="45"/>
      <c r="V485" s="55">
        <f>(T485/درآمد!$F$13)*100</f>
        <v>-1.5645245890205731E-2</v>
      </c>
    </row>
    <row r="486" spans="1:22" ht="18.75" x14ac:dyDescent="0.4">
      <c r="A486" s="51" t="s">
        <v>780</v>
      </c>
      <c r="C486" s="42">
        <v>0</v>
      </c>
      <c r="D486" s="45">
        <v>0</v>
      </c>
      <c r="E486" s="42">
        <v>0</v>
      </c>
      <c r="F486" s="45"/>
      <c r="G486" s="42">
        <v>0</v>
      </c>
      <c r="H486" s="45"/>
      <c r="I486" s="42">
        <f t="shared" si="14"/>
        <v>0</v>
      </c>
      <c r="J486" s="54">
        <v>0</v>
      </c>
      <c r="K486" s="55">
        <f>(I486/درآمد!$F$13)*100</f>
        <v>0</v>
      </c>
      <c r="L486" s="45"/>
      <c r="M486" s="42">
        <v>0</v>
      </c>
      <c r="N486" s="45"/>
      <c r="O486" s="118">
        <v>0</v>
      </c>
      <c r="P486" s="118"/>
      <c r="Q486" s="45"/>
      <c r="R486" s="42">
        <v>8493647</v>
      </c>
      <c r="S486" s="45"/>
      <c r="T486" s="42">
        <f t="shared" si="15"/>
        <v>8493647</v>
      </c>
      <c r="U486" s="45"/>
      <c r="V486" s="55">
        <f>(T486/درآمد!$F$13)*100</f>
        <v>6.4371251413556025E-4</v>
      </c>
    </row>
    <row r="487" spans="1:22" ht="18.75" x14ac:dyDescent="0.4">
      <c r="A487" s="51" t="s">
        <v>781</v>
      </c>
      <c r="C487" s="42">
        <v>0</v>
      </c>
      <c r="D487" s="45">
        <v>0</v>
      </c>
      <c r="E487" s="42">
        <v>0</v>
      </c>
      <c r="F487" s="45"/>
      <c r="G487" s="42">
        <v>0</v>
      </c>
      <c r="H487" s="45"/>
      <c r="I487" s="42">
        <f t="shared" si="14"/>
        <v>0</v>
      </c>
      <c r="J487" s="54">
        <v>0</v>
      </c>
      <c r="K487" s="55">
        <f>(I487/درآمد!$F$13)*100</f>
        <v>0</v>
      </c>
      <c r="L487" s="45"/>
      <c r="M487" s="42">
        <v>0</v>
      </c>
      <c r="N487" s="45"/>
      <c r="O487" s="118">
        <v>0</v>
      </c>
      <c r="P487" s="118"/>
      <c r="Q487" s="45"/>
      <c r="R487" s="42">
        <v>-4471096</v>
      </c>
      <c r="S487" s="45"/>
      <c r="T487" s="42">
        <f t="shared" si="15"/>
        <v>-4471096</v>
      </c>
      <c r="U487" s="45"/>
      <c r="V487" s="55">
        <f>(T487/درآمد!$F$13)*100</f>
        <v>-3.3885331555472538E-4</v>
      </c>
    </row>
    <row r="488" spans="1:22" ht="18.75" x14ac:dyDescent="0.4">
      <c r="A488" s="51" t="s">
        <v>782</v>
      </c>
      <c r="C488" s="42">
        <v>0</v>
      </c>
      <c r="D488" s="45">
        <v>0</v>
      </c>
      <c r="E488" s="42">
        <v>0</v>
      </c>
      <c r="F488" s="45"/>
      <c r="G488" s="42">
        <v>0</v>
      </c>
      <c r="H488" s="45"/>
      <c r="I488" s="42">
        <f t="shared" si="14"/>
        <v>0</v>
      </c>
      <c r="J488" s="54">
        <v>0</v>
      </c>
      <c r="K488" s="55">
        <f>(I488/درآمد!$F$13)*100</f>
        <v>0</v>
      </c>
      <c r="L488" s="45"/>
      <c r="M488" s="42">
        <v>0</v>
      </c>
      <c r="N488" s="45"/>
      <c r="O488" s="118">
        <v>0</v>
      </c>
      <c r="P488" s="118"/>
      <c r="Q488" s="45"/>
      <c r="R488" s="42">
        <v>720000</v>
      </c>
      <c r="S488" s="45"/>
      <c r="T488" s="42">
        <f t="shared" si="15"/>
        <v>720000</v>
      </c>
      <c r="U488" s="45"/>
      <c r="V488" s="55">
        <f>(T488/درآمد!$F$13)*100</f>
        <v>5.4567020524587775E-5</v>
      </c>
    </row>
    <row r="489" spans="1:22" ht="18.75" x14ac:dyDescent="0.4">
      <c r="A489" s="51" t="s">
        <v>783</v>
      </c>
      <c r="C489" s="42">
        <v>0</v>
      </c>
      <c r="D489" s="45">
        <v>0</v>
      </c>
      <c r="E489" s="42">
        <v>0</v>
      </c>
      <c r="F489" s="45"/>
      <c r="G489" s="42">
        <v>0</v>
      </c>
      <c r="H489" s="45"/>
      <c r="I489" s="42">
        <f t="shared" si="14"/>
        <v>0</v>
      </c>
      <c r="J489" s="54">
        <v>0</v>
      </c>
      <c r="K489" s="55">
        <f>(I489/درآمد!$F$13)*100</f>
        <v>0</v>
      </c>
      <c r="L489" s="45"/>
      <c r="M489" s="42">
        <v>0</v>
      </c>
      <c r="N489" s="45"/>
      <c r="O489" s="118">
        <v>0</v>
      </c>
      <c r="P489" s="118"/>
      <c r="Q489" s="45"/>
      <c r="R489" s="42">
        <v>132569586</v>
      </c>
      <c r="S489" s="45"/>
      <c r="T489" s="42">
        <f t="shared" si="15"/>
        <v>132569586</v>
      </c>
      <c r="U489" s="45"/>
      <c r="V489" s="55">
        <f>(T489/درآمد!$F$13)*100</f>
        <v>1.0047121278052922E-2</v>
      </c>
    </row>
    <row r="490" spans="1:22" ht="18.75" x14ac:dyDescent="0.4">
      <c r="A490" s="51" t="s">
        <v>784</v>
      </c>
      <c r="C490" s="42">
        <v>0</v>
      </c>
      <c r="D490" s="45">
        <v>0</v>
      </c>
      <c r="E490" s="42">
        <v>0</v>
      </c>
      <c r="F490" s="45"/>
      <c r="G490" s="42">
        <v>0</v>
      </c>
      <c r="H490" s="45"/>
      <c r="I490" s="42">
        <f t="shared" si="14"/>
        <v>0</v>
      </c>
      <c r="J490" s="54">
        <v>0</v>
      </c>
      <c r="K490" s="55">
        <f>(I490/درآمد!$F$13)*100</f>
        <v>0</v>
      </c>
      <c r="L490" s="45"/>
      <c r="M490" s="42">
        <v>0</v>
      </c>
      <c r="N490" s="45"/>
      <c r="O490" s="118">
        <v>0</v>
      </c>
      <c r="P490" s="118"/>
      <c r="Q490" s="45"/>
      <c r="R490" s="42">
        <v>486272081</v>
      </c>
      <c r="S490" s="45"/>
      <c r="T490" s="42">
        <f t="shared" si="15"/>
        <v>486272081</v>
      </c>
      <c r="U490" s="45"/>
      <c r="V490" s="55">
        <f>(T490/درآمد!$F$13)*100</f>
        <v>3.6853359200640284E-2</v>
      </c>
    </row>
    <row r="491" spans="1:22" ht="18.75" x14ac:dyDescent="0.4">
      <c r="A491" s="51" t="s">
        <v>785</v>
      </c>
      <c r="C491" s="42">
        <v>0</v>
      </c>
      <c r="D491" s="45">
        <v>0</v>
      </c>
      <c r="E491" s="42">
        <v>0</v>
      </c>
      <c r="F491" s="45"/>
      <c r="G491" s="42">
        <v>0</v>
      </c>
      <c r="H491" s="45"/>
      <c r="I491" s="42">
        <f t="shared" si="14"/>
        <v>0</v>
      </c>
      <c r="J491" s="54">
        <v>0</v>
      </c>
      <c r="K491" s="55">
        <f>(I491/درآمد!$F$13)*100</f>
        <v>0</v>
      </c>
      <c r="L491" s="45"/>
      <c r="M491" s="42">
        <v>0</v>
      </c>
      <c r="N491" s="45"/>
      <c r="O491" s="118">
        <v>0</v>
      </c>
      <c r="P491" s="118"/>
      <c r="Q491" s="45"/>
      <c r="R491" s="42">
        <v>20693469</v>
      </c>
      <c r="S491" s="45"/>
      <c r="T491" s="42">
        <f t="shared" si="15"/>
        <v>20693469</v>
      </c>
      <c r="U491" s="45"/>
      <c r="V491" s="55">
        <f>(T491/درآمد!$F$13)*100</f>
        <v>1.5683068717332231E-3</v>
      </c>
    </row>
    <row r="492" spans="1:22" ht="18.75" x14ac:dyDescent="0.4">
      <c r="A492" s="51" t="s">
        <v>786</v>
      </c>
      <c r="C492" s="42">
        <v>0</v>
      </c>
      <c r="D492" s="45">
        <v>0</v>
      </c>
      <c r="E492" s="42">
        <v>0</v>
      </c>
      <c r="F492" s="45"/>
      <c r="G492" s="42">
        <v>0</v>
      </c>
      <c r="H492" s="45"/>
      <c r="I492" s="42">
        <f t="shared" si="14"/>
        <v>0</v>
      </c>
      <c r="J492" s="54">
        <v>0</v>
      </c>
      <c r="K492" s="55">
        <f>(I492/درآمد!$F$13)*100</f>
        <v>0</v>
      </c>
      <c r="L492" s="45"/>
      <c r="M492" s="42">
        <v>0</v>
      </c>
      <c r="N492" s="45"/>
      <c r="O492" s="118">
        <v>0</v>
      </c>
      <c r="P492" s="118"/>
      <c r="Q492" s="45"/>
      <c r="R492" s="42">
        <v>37436345</v>
      </c>
      <c r="S492" s="45"/>
      <c r="T492" s="42">
        <f t="shared" si="15"/>
        <v>37436345</v>
      </c>
      <c r="U492" s="45"/>
      <c r="V492" s="55">
        <f>(T492/درآمد!$F$13)*100</f>
        <v>2.8372080638618732E-3</v>
      </c>
    </row>
    <row r="493" spans="1:22" ht="18.75" x14ac:dyDescent="0.4">
      <c r="A493" s="51" t="s">
        <v>787</v>
      </c>
      <c r="C493" s="42">
        <v>0</v>
      </c>
      <c r="D493" s="45">
        <v>0</v>
      </c>
      <c r="E493" s="42">
        <v>0</v>
      </c>
      <c r="F493" s="45"/>
      <c r="G493" s="42">
        <v>0</v>
      </c>
      <c r="H493" s="45"/>
      <c r="I493" s="42">
        <f t="shared" si="14"/>
        <v>0</v>
      </c>
      <c r="J493" s="54">
        <v>0</v>
      </c>
      <c r="K493" s="55">
        <f>(I493/درآمد!$F$13)*100</f>
        <v>0</v>
      </c>
      <c r="L493" s="45"/>
      <c r="M493" s="42">
        <v>0</v>
      </c>
      <c r="N493" s="45"/>
      <c r="O493" s="118">
        <v>0</v>
      </c>
      <c r="P493" s="118"/>
      <c r="Q493" s="45"/>
      <c r="R493" s="42">
        <v>-106158650</v>
      </c>
      <c r="S493" s="45"/>
      <c r="T493" s="42">
        <f t="shared" si="15"/>
        <v>-106158650</v>
      </c>
      <c r="U493" s="45"/>
      <c r="V493" s="55">
        <f>(T493/درآمد!$F$13)*100</f>
        <v>-8.0455017130729584E-3</v>
      </c>
    </row>
    <row r="494" spans="1:22" ht="18.75" x14ac:dyDescent="0.4">
      <c r="A494" s="51" t="s">
        <v>788</v>
      </c>
      <c r="C494" s="42">
        <v>0</v>
      </c>
      <c r="D494" s="45">
        <v>0</v>
      </c>
      <c r="E494" s="42">
        <v>0</v>
      </c>
      <c r="F494" s="45"/>
      <c r="G494" s="42">
        <v>0</v>
      </c>
      <c r="H494" s="45"/>
      <c r="I494" s="42">
        <f t="shared" si="14"/>
        <v>0</v>
      </c>
      <c r="J494" s="54">
        <v>0</v>
      </c>
      <c r="K494" s="55">
        <f>(I494/درآمد!$F$13)*100</f>
        <v>0</v>
      </c>
      <c r="L494" s="45"/>
      <c r="M494" s="42">
        <v>0</v>
      </c>
      <c r="N494" s="45"/>
      <c r="O494" s="118">
        <v>0</v>
      </c>
      <c r="P494" s="118"/>
      <c r="Q494" s="45"/>
      <c r="R494" s="42">
        <v>732804255</v>
      </c>
      <c r="S494" s="45"/>
      <c r="T494" s="42">
        <f t="shared" si="15"/>
        <v>732804255</v>
      </c>
      <c r="U494" s="45"/>
      <c r="V494" s="55">
        <f>(T494/درآمد!$F$13)*100</f>
        <v>5.5537423365403134E-2</v>
      </c>
    </row>
    <row r="495" spans="1:22" ht="18.75" x14ac:dyDescent="0.4">
      <c r="A495" s="51" t="s">
        <v>789</v>
      </c>
      <c r="C495" s="42">
        <v>0</v>
      </c>
      <c r="D495" s="45">
        <v>0</v>
      </c>
      <c r="E495" s="42">
        <v>0</v>
      </c>
      <c r="F495" s="45"/>
      <c r="G495" s="42">
        <v>0</v>
      </c>
      <c r="H495" s="45"/>
      <c r="I495" s="42">
        <f t="shared" si="14"/>
        <v>0</v>
      </c>
      <c r="J495" s="54">
        <v>0</v>
      </c>
      <c r="K495" s="55">
        <f>(I495/درآمد!$F$13)*100</f>
        <v>0</v>
      </c>
      <c r="L495" s="45"/>
      <c r="M495" s="42">
        <v>0</v>
      </c>
      <c r="N495" s="45"/>
      <c r="O495" s="118">
        <v>0</v>
      </c>
      <c r="P495" s="118"/>
      <c r="Q495" s="45"/>
      <c r="R495" s="42">
        <v>6000000</v>
      </c>
      <c r="S495" s="45"/>
      <c r="T495" s="42">
        <f t="shared" si="15"/>
        <v>6000000</v>
      </c>
      <c r="U495" s="45"/>
      <c r="V495" s="55">
        <f>(T495/درآمد!$F$13)*100</f>
        <v>4.5472517103823144E-4</v>
      </c>
    </row>
    <row r="496" spans="1:22" ht="18.75" x14ac:dyDescent="0.4">
      <c r="A496" s="51" t="s">
        <v>790</v>
      </c>
      <c r="C496" s="42">
        <v>0</v>
      </c>
      <c r="D496" s="45">
        <v>0</v>
      </c>
      <c r="E496" s="42">
        <v>0</v>
      </c>
      <c r="F496" s="45"/>
      <c r="G496" s="42">
        <v>0</v>
      </c>
      <c r="H496" s="45"/>
      <c r="I496" s="42">
        <f t="shared" si="14"/>
        <v>0</v>
      </c>
      <c r="J496" s="54">
        <v>0</v>
      </c>
      <c r="K496" s="55">
        <f>(I496/درآمد!$F$13)*100</f>
        <v>0</v>
      </c>
      <c r="L496" s="45"/>
      <c r="M496" s="42">
        <v>0</v>
      </c>
      <c r="N496" s="45"/>
      <c r="O496" s="118">
        <v>0</v>
      </c>
      <c r="P496" s="118"/>
      <c r="Q496" s="45"/>
      <c r="R496" s="42">
        <v>105619000</v>
      </c>
      <c r="S496" s="45"/>
      <c r="T496" s="42">
        <f t="shared" si="15"/>
        <v>105619000</v>
      </c>
      <c r="U496" s="45"/>
      <c r="V496" s="55">
        <f>(T496/درآمد!$F$13)*100</f>
        <v>8.0046029733144945E-3</v>
      </c>
    </row>
    <row r="497" spans="1:22" ht="18.75" x14ac:dyDescent="0.4">
      <c r="A497" s="51" t="s">
        <v>791</v>
      </c>
      <c r="C497" s="42">
        <v>0</v>
      </c>
      <c r="D497" s="45">
        <v>0</v>
      </c>
      <c r="E497" s="42">
        <v>0</v>
      </c>
      <c r="F497" s="45"/>
      <c r="G497" s="42">
        <v>0</v>
      </c>
      <c r="H497" s="45"/>
      <c r="I497" s="42">
        <f t="shared" si="14"/>
        <v>0</v>
      </c>
      <c r="J497" s="54">
        <v>0</v>
      </c>
      <c r="K497" s="55">
        <f>(I497/درآمد!$F$13)*100</f>
        <v>0</v>
      </c>
      <c r="L497" s="45"/>
      <c r="M497" s="42">
        <v>0</v>
      </c>
      <c r="N497" s="45"/>
      <c r="O497" s="118">
        <v>0</v>
      </c>
      <c r="P497" s="118"/>
      <c r="Q497" s="45"/>
      <c r="R497" s="42">
        <v>-878516</v>
      </c>
      <c r="S497" s="45"/>
      <c r="T497" s="42">
        <f t="shared" si="15"/>
        <v>-878516</v>
      </c>
      <c r="U497" s="45"/>
      <c r="V497" s="55">
        <f>(T497/درآمد!$F$13)*100</f>
        <v>-6.6580556393303829E-5</v>
      </c>
    </row>
    <row r="498" spans="1:22" ht="18.75" x14ac:dyDescent="0.4">
      <c r="A498" s="51" t="s">
        <v>792</v>
      </c>
      <c r="C498" s="42">
        <v>0</v>
      </c>
      <c r="D498" s="45">
        <v>0</v>
      </c>
      <c r="E498" s="42">
        <v>0</v>
      </c>
      <c r="F498" s="45"/>
      <c r="G498" s="42">
        <v>0</v>
      </c>
      <c r="H498" s="45"/>
      <c r="I498" s="42">
        <f t="shared" si="14"/>
        <v>0</v>
      </c>
      <c r="J498" s="54">
        <v>0</v>
      </c>
      <c r="K498" s="55">
        <f>(I498/درآمد!$F$13)*100</f>
        <v>0</v>
      </c>
      <c r="L498" s="45"/>
      <c r="M498" s="42">
        <v>0</v>
      </c>
      <c r="N498" s="45"/>
      <c r="O498" s="118">
        <v>0</v>
      </c>
      <c r="P498" s="118"/>
      <c r="Q498" s="45"/>
      <c r="R498" s="42">
        <v>-6085983</v>
      </c>
      <c r="S498" s="45"/>
      <c r="T498" s="42">
        <f t="shared" si="15"/>
        <v>-6085983</v>
      </c>
      <c r="U498" s="45"/>
      <c r="V498" s="55">
        <f>(T498/درآمد!$F$13)*100</f>
        <v>-4.6124161010179475E-4</v>
      </c>
    </row>
    <row r="499" spans="1:22" ht="18.75" x14ac:dyDescent="0.4">
      <c r="A499" s="51" t="s">
        <v>793</v>
      </c>
      <c r="C499" s="42">
        <v>0</v>
      </c>
      <c r="D499" s="45">
        <v>0</v>
      </c>
      <c r="E499" s="42">
        <v>0</v>
      </c>
      <c r="F499" s="45"/>
      <c r="G499" s="42">
        <v>0</v>
      </c>
      <c r="H499" s="45"/>
      <c r="I499" s="42">
        <f t="shared" si="14"/>
        <v>0</v>
      </c>
      <c r="J499" s="54">
        <v>0</v>
      </c>
      <c r="K499" s="55">
        <f>(I499/درآمد!$F$13)*100</f>
        <v>0</v>
      </c>
      <c r="L499" s="45"/>
      <c r="M499" s="42">
        <v>0</v>
      </c>
      <c r="N499" s="45"/>
      <c r="O499" s="118">
        <v>0</v>
      </c>
      <c r="P499" s="118"/>
      <c r="Q499" s="45"/>
      <c r="R499" s="42">
        <v>1500000</v>
      </c>
      <c r="S499" s="45"/>
      <c r="T499" s="42">
        <f t="shared" si="15"/>
        <v>1500000</v>
      </c>
      <c r="U499" s="45"/>
      <c r="V499" s="55">
        <f>(T499/درآمد!$F$13)*100</f>
        <v>1.1368129275955786E-4</v>
      </c>
    </row>
    <row r="500" spans="1:22" ht="18.75" x14ac:dyDescent="0.4">
      <c r="A500" s="51" t="s">
        <v>794</v>
      </c>
      <c r="C500" s="42">
        <v>0</v>
      </c>
      <c r="D500" s="45">
        <v>0</v>
      </c>
      <c r="E500" s="42">
        <v>0</v>
      </c>
      <c r="F500" s="45"/>
      <c r="G500" s="42">
        <v>0</v>
      </c>
      <c r="H500" s="45"/>
      <c r="I500" s="42">
        <f t="shared" si="14"/>
        <v>0</v>
      </c>
      <c r="J500" s="54">
        <v>0</v>
      </c>
      <c r="K500" s="55">
        <f>(I500/درآمد!$F$13)*100</f>
        <v>0</v>
      </c>
      <c r="L500" s="45"/>
      <c r="M500" s="42">
        <v>0</v>
      </c>
      <c r="N500" s="45"/>
      <c r="O500" s="118">
        <v>0</v>
      </c>
      <c r="P500" s="118"/>
      <c r="Q500" s="45"/>
      <c r="R500" s="42">
        <v>260185000</v>
      </c>
      <c r="S500" s="45"/>
      <c r="T500" s="42">
        <f t="shared" si="15"/>
        <v>260185000</v>
      </c>
      <c r="U500" s="45"/>
      <c r="V500" s="55">
        <f>(T500/درآمد!$F$13)*100</f>
        <v>1.9718778104430373E-2</v>
      </c>
    </row>
    <row r="501" spans="1:22" ht="18.75" x14ac:dyDescent="0.4">
      <c r="A501" s="51" t="s">
        <v>795</v>
      </c>
      <c r="C501" s="42">
        <v>0</v>
      </c>
      <c r="D501" s="45">
        <v>0</v>
      </c>
      <c r="E501" s="42">
        <v>0</v>
      </c>
      <c r="F501" s="45"/>
      <c r="G501" s="42">
        <v>0</v>
      </c>
      <c r="H501" s="45"/>
      <c r="I501" s="42">
        <f t="shared" si="14"/>
        <v>0</v>
      </c>
      <c r="J501" s="54">
        <v>0</v>
      </c>
      <c r="K501" s="55">
        <f>(I501/درآمد!$F$13)*100</f>
        <v>0</v>
      </c>
      <c r="L501" s="45"/>
      <c r="M501" s="42">
        <v>0</v>
      </c>
      <c r="N501" s="45"/>
      <c r="O501" s="118">
        <v>0</v>
      </c>
      <c r="P501" s="118"/>
      <c r="Q501" s="45"/>
      <c r="R501" s="42">
        <v>-41063930</v>
      </c>
      <c r="S501" s="45"/>
      <c r="T501" s="42">
        <f t="shared" si="15"/>
        <v>-41063930</v>
      </c>
      <c r="U501" s="45"/>
      <c r="V501" s="55">
        <f>(T501/درآمد!$F$13)*100</f>
        <v>-3.1121337654586604E-3</v>
      </c>
    </row>
    <row r="502" spans="1:22" ht="18.75" x14ac:dyDescent="0.4">
      <c r="A502" s="51" t="s">
        <v>796</v>
      </c>
      <c r="C502" s="42">
        <v>0</v>
      </c>
      <c r="D502" s="45">
        <v>0</v>
      </c>
      <c r="E502" s="42">
        <v>0</v>
      </c>
      <c r="F502" s="45"/>
      <c r="G502" s="42">
        <v>0</v>
      </c>
      <c r="H502" s="45"/>
      <c r="I502" s="42">
        <f t="shared" si="14"/>
        <v>0</v>
      </c>
      <c r="J502" s="54">
        <v>0</v>
      </c>
      <c r="K502" s="55">
        <f>(I502/درآمد!$F$13)*100</f>
        <v>0</v>
      </c>
      <c r="L502" s="45"/>
      <c r="M502" s="42">
        <v>0</v>
      </c>
      <c r="N502" s="45"/>
      <c r="O502" s="118">
        <v>0</v>
      </c>
      <c r="P502" s="118"/>
      <c r="Q502" s="45"/>
      <c r="R502" s="42">
        <v>-2306393</v>
      </c>
      <c r="S502" s="45"/>
      <c r="T502" s="42">
        <f t="shared" si="15"/>
        <v>-2306393</v>
      </c>
      <c r="U502" s="45"/>
      <c r="V502" s="55">
        <f>(T502/درآمد!$F$13)*100</f>
        <v>-1.747958252343966E-4</v>
      </c>
    </row>
    <row r="503" spans="1:22" ht="18.75" x14ac:dyDescent="0.4">
      <c r="A503" s="51" t="s">
        <v>797</v>
      </c>
      <c r="C503" s="42">
        <v>0</v>
      </c>
      <c r="D503" s="45">
        <v>0</v>
      </c>
      <c r="E503" s="42">
        <v>0</v>
      </c>
      <c r="F503" s="45"/>
      <c r="G503" s="42">
        <v>0</v>
      </c>
      <c r="H503" s="45"/>
      <c r="I503" s="42">
        <f t="shared" si="14"/>
        <v>0</v>
      </c>
      <c r="J503" s="54">
        <v>0</v>
      </c>
      <c r="K503" s="55">
        <f>(I503/درآمد!$F$13)*100</f>
        <v>0</v>
      </c>
      <c r="L503" s="45"/>
      <c r="M503" s="42">
        <v>0</v>
      </c>
      <c r="N503" s="45"/>
      <c r="O503" s="118">
        <v>0</v>
      </c>
      <c r="P503" s="118"/>
      <c r="Q503" s="45"/>
      <c r="R503" s="42">
        <v>-200098185</v>
      </c>
      <c r="S503" s="45"/>
      <c r="T503" s="42">
        <f t="shared" si="15"/>
        <v>-200098185</v>
      </c>
      <c r="U503" s="45"/>
      <c r="V503" s="55">
        <f>(T503/درآمد!$F$13)*100</f>
        <v>-1.516494689976078E-2</v>
      </c>
    </row>
    <row r="504" spans="1:22" ht="18.75" x14ac:dyDescent="0.4">
      <c r="A504" s="51" t="s">
        <v>798</v>
      </c>
      <c r="C504" s="42">
        <v>0</v>
      </c>
      <c r="D504" s="45">
        <v>0</v>
      </c>
      <c r="E504" s="42">
        <v>0</v>
      </c>
      <c r="F504" s="45"/>
      <c r="G504" s="42">
        <v>0</v>
      </c>
      <c r="H504" s="45"/>
      <c r="I504" s="42">
        <f t="shared" si="14"/>
        <v>0</v>
      </c>
      <c r="J504" s="54">
        <v>0</v>
      </c>
      <c r="K504" s="55">
        <f>(I504/درآمد!$F$13)*100</f>
        <v>0</v>
      </c>
      <c r="L504" s="45"/>
      <c r="M504" s="42">
        <v>0</v>
      </c>
      <c r="N504" s="45"/>
      <c r="O504" s="118">
        <v>0</v>
      </c>
      <c r="P504" s="118"/>
      <c r="Q504" s="45"/>
      <c r="R504" s="42">
        <v>13073000</v>
      </c>
      <c r="S504" s="45"/>
      <c r="T504" s="42">
        <f t="shared" si="15"/>
        <v>13073000</v>
      </c>
      <c r="U504" s="45"/>
      <c r="V504" s="55">
        <f>(T504/درآمد!$F$13)*100</f>
        <v>9.907703601637998E-4</v>
      </c>
    </row>
    <row r="505" spans="1:22" ht="18.75" x14ac:dyDescent="0.4">
      <c r="A505" s="51" t="s">
        <v>799</v>
      </c>
      <c r="C505" s="42">
        <v>0</v>
      </c>
      <c r="D505" s="45">
        <v>0</v>
      </c>
      <c r="E505" s="42">
        <v>0</v>
      </c>
      <c r="F505" s="45"/>
      <c r="G505" s="42">
        <v>0</v>
      </c>
      <c r="H505" s="45"/>
      <c r="I505" s="42">
        <f t="shared" si="14"/>
        <v>0</v>
      </c>
      <c r="J505" s="54">
        <v>0</v>
      </c>
      <c r="K505" s="55">
        <f>(I505/درآمد!$F$13)*100</f>
        <v>0</v>
      </c>
      <c r="L505" s="45"/>
      <c r="M505" s="42">
        <v>0</v>
      </c>
      <c r="N505" s="45"/>
      <c r="O505" s="118">
        <v>0</v>
      </c>
      <c r="P505" s="118"/>
      <c r="Q505" s="45"/>
      <c r="R505" s="42">
        <v>100000</v>
      </c>
      <c r="S505" s="45"/>
      <c r="T505" s="42">
        <f t="shared" si="15"/>
        <v>100000</v>
      </c>
      <c r="U505" s="45"/>
      <c r="V505" s="55">
        <f>(T505/درآمد!$F$13)*100</f>
        <v>7.5787528506371899E-6</v>
      </c>
    </row>
    <row r="506" spans="1:22" ht="18.75" x14ac:dyDescent="0.4">
      <c r="A506" s="51" t="s">
        <v>800</v>
      </c>
      <c r="C506" s="42">
        <v>0</v>
      </c>
      <c r="D506" s="45">
        <v>0</v>
      </c>
      <c r="E506" s="42">
        <v>0</v>
      </c>
      <c r="F506" s="45"/>
      <c r="G506" s="42">
        <v>0</v>
      </c>
      <c r="H506" s="45"/>
      <c r="I506" s="42">
        <f t="shared" si="14"/>
        <v>0</v>
      </c>
      <c r="J506" s="54">
        <v>0</v>
      </c>
      <c r="K506" s="55">
        <f>(I506/درآمد!$F$13)*100</f>
        <v>0</v>
      </c>
      <c r="L506" s="45"/>
      <c r="M506" s="42">
        <v>0</v>
      </c>
      <c r="N506" s="45"/>
      <c r="O506" s="118">
        <v>0</v>
      </c>
      <c r="P506" s="118"/>
      <c r="Q506" s="45"/>
      <c r="R506" s="42">
        <v>360000</v>
      </c>
      <c r="S506" s="45"/>
      <c r="T506" s="42">
        <f t="shared" si="15"/>
        <v>360000</v>
      </c>
      <c r="U506" s="45"/>
      <c r="V506" s="55">
        <f>(T506/درآمد!$F$13)*100</f>
        <v>2.7283510262293887E-5</v>
      </c>
    </row>
    <row r="507" spans="1:22" ht="18.75" x14ac:dyDescent="0.4">
      <c r="A507" s="51" t="s">
        <v>801</v>
      </c>
      <c r="C507" s="42">
        <v>0</v>
      </c>
      <c r="D507" s="45">
        <v>0</v>
      </c>
      <c r="E507" s="42">
        <v>0</v>
      </c>
      <c r="F507" s="45"/>
      <c r="G507" s="42">
        <v>0</v>
      </c>
      <c r="H507" s="45"/>
      <c r="I507" s="42">
        <f t="shared" si="14"/>
        <v>0</v>
      </c>
      <c r="J507" s="54">
        <v>0</v>
      </c>
      <c r="K507" s="55">
        <f>(I507/درآمد!$F$13)*100</f>
        <v>0</v>
      </c>
      <c r="L507" s="45"/>
      <c r="M507" s="42">
        <v>0</v>
      </c>
      <c r="N507" s="45"/>
      <c r="O507" s="118">
        <v>0</v>
      </c>
      <c r="P507" s="118"/>
      <c r="Q507" s="45"/>
      <c r="R507" s="42">
        <v>510000</v>
      </c>
      <c r="S507" s="45"/>
      <c r="T507" s="42">
        <f t="shared" si="15"/>
        <v>510000</v>
      </c>
      <c r="U507" s="45"/>
      <c r="V507" s="55">
        <f>(T507/درآمد!$F$13)*100</f>
        <v>3.8651639538249676E-5</v>
      </c>
    </row>
    <row r="508" spans="1:22" ht="18.75" x14ac:dyDescent="0.4">
      <c r="A508" s="51" t="s">
        <v>802</v>
      </c>
      <c r="C508" s="42">
        <v>0</v>
      </c>
      <c r="D508" s="45">
        <v>0</v>
      </c>
      <c r="E508" s="42">
        <v>0</v>
      </c>
      <c r="F508" s="45"/>
      <c r="G508" s="42">
        <v>0</v>
      </c>
      <c r="H508" s="45"/>
      <c r="I508" s="42">
        <f t="shared" si="14"/>
        <v>0</v>
      </c>
      <c r="J508" s="54">
        <v>0</v>
      </c>
      <c r="K508" s="55">
        <f>(I508/درآمد!$F$13)*100</f>
        <v>0</v>
      </c>
      <c r="L508" s="45"/>
      <c r="M508" s="42">
        <v>0</v>
      </c>
      <c r="N508" s="45"/>
      <c r="O508" s="118">
        <v>0</v>
      </c>
      <c r="P508" s="118"/>
      <c r="Q508" s="45"/>
      <c r="R508" s="42">
        <v>160000</v>
      </c>
      <c r="S508" s="45"/>
      <c r="T508" s="42">
        <f t="shared" si="15"/>
        <v>160000</v>
      </c>
      <c r="U508" s="45"/>
      <c r="V508" s="55">
        <f>(T508/درآمد!$F$13)*100</f>
        <v>1.2126004561019504E-5</v>
      </c>
    </row>
    <row r="509" spans="1:22" ht="18.75" x14ac:dyDescent="0.4">
      <c r="A509" s="51" t="s">
        <v>803</v>
      </c>
      <c r="C509" s="42">
        <v>0</v>
      </c>
      <c r="D509" s="45">
        <v>0</v>
      </c>
      <c r="E509" s="42">
        <v>0</v>
      </c>
      <c r="F509" s="45"/>
      <c r="G509" s="42">
        <v>0</v>
      </c>
      <c r="H509" s="45"/>
      <c r="I509" s="42">
        <f t="shared" si="14"/>
        <v>0</v>
      </c>
      <c r="J509" s="54">
        <v>0</v>
      </c>
      <c r="K509" s="55">
        <f>(I509/درآمد!$F$13)*100</f>
        <v>0</v>
      </c>
      <c r="L509" s="45"/>
      <c r="M509" s="42">
        <v>0</v>
      </c>
      <c r="N509" s="45"/>
      <c r="O509" s="118">
        <v>0</v>
      </c>
      <c r="P509" s="118"/>
      <c r="Q509" s="45"/>
      <c r="R509" s="42">
        <v>280000</v>
      </c>
      <c r="S509" s="45"/>
      <c r="T509" s="42">
        <f t="shared" si="15"/>
        <v>280000</v>
      </c>
      <c r="U509" s="45"/>
      <c r="V509" s="55">
        <f>(T509/درآمد!$F$13)*100</f>
        <v>2.1220507981784133E-5</v>
      </c>
    </row>
    <row r="510" spans="1:22" ht="18.75" x14ac:dyDescent="0.4">
      <c r="A510" s="51" t="s">
        <v>804</v>
      </c>
      <c r="C510" s="42">
        <v>0</v>
      </c>
      <c r="D510" s="45">
        <v>0</v>
      </c>
      <c r="E510" s="42">
        <v>0</v>
      </c>
      <c r="F510" s="45"/>
      <c r="G510" s="42">
        <v>0</v>
      </c>
      <c r="H510" s="45"/>
      <c r="I510" s="42">
        <f t="shared" si="14"/>
        <v>0</v>
      </c>
      <c r="J510" s="54">
        <v>0</v>
      </c>
      <c r="K510" s="55">
        <f>(I510/درآمد!$F$13)*100</f>
        <v>0</v>
      </c>
      <c r="L510" s="45"/>
      <c r="M510" s="42">
        <v>0</v>
      </c>
      <c r="N510" s="45"/>
      <c r="O510" s="118">
        <v>0</v>
      </c>
      <c r="P510" s="118"/>
      <c r="Q510" s="45"/>
      <c r="R510" s="42">
        <v>260000</v>
      </c>
      <c r="S510" s="45"/>
      <c r="T510" s="42">
        <f t="shared" si="15"/>
        <v>260000</v>
      </c>
      <c r="U510" s="45"/>
      <c r="V510" s="55">
        <f>(T510/درآمد!$F$13)*100</f>
        <v>1.9704757411656695E-5</v>
      </c>
    </row>
    <row r="511" spans="1:22" ht="18.75" x14ac:dyDescent="0.4">
      <c r="A511" s="51" t="s">
        <v>805</v>
      </c>
      <c r="C511" s="42">
        <v>0</v>
      </c>
      <c r="D511" s="45">
        <v>0</v>
      </c>
      <c r="E511" s="42">
        <v>0</v>
      </c>
      <c r="F511" s="45"/>
      <c r="G511" s="42">
        <v>0</v>
      </c>
      <c r="H511" s="45"/>
      <c r="I511" s="42">
        <f t="shared" si="14"/>
        <v>0</v>
      </c>
      <c r="J511" s="54">
        <v>0</v>
      </c>
      <c r="K511" s="55">
        <f>(I511/درآمد!$F$13)*100</f>
        <v>0</v>
      </c>
      <c r="L511" s="45"/>
      <c r="M511" s="42">
        <v>0</v>
      </c>
      <c r="N511" s="45"/>
      <c r="O511" s="118">
        <v>0</v>
      </c>
      <c r="P511" s="118"/>
      <c r="Q511" s="45"/>
      <c r="R511" s="42">
        <v>540000</v>
      </c>
      <c r="S511" s="45"/>
      <c r="T511" s="42">
        <f t="shared" si="15"/>
        <v>540000</v>
      </c>
      <c r="U511" s="45"/>
      <c r="V511" s="55">
        <f>(T511/درآمد!$F$13)*100</f>
        <v>4.0925265393440831E-5</v>
      </c>
    </row>
    <row r="512" spans="1:22" ht="18.75" x14ac:dyDescent="0.4">
      <c r="A512" s="51" t="s">
        <v>806</v>
      </c>
      <c r="C512" s="42">
        <v>0</v>
      </c>
      <c r="D512" s="45">
        <v>0</v>
      </c>
      <c r="E512" s="42">
        <v>0</v>
      </c>
      <c r="F512" s="45"/>
      <c r="G512" s="42">
        <v>0</v>
      </c>
      <c r="H512" s="45"/>
      <c r="I512" s="42">
        <f t="shared" si="14"/>
        <v>0</v>
      </c>
      <c r="J512" s="54">
        <v>0</v>
      </c>
      <c r="K512" s="55">
        <f>(I512/درآمد!$F$13)*100</f>
        <v>0</v>
      </c>
      <c r="L512" s="45"/>
      <c r="M512" s="42">
        <v>0</v>
      </c>
      <c r="N512" s="45"/>
      <c r="O512" s="118">
        <v>0</v>
      </c>
      <c r="P512" s="118"/>
      <c r="Q512" s="45"/>
      <c r="R512" s="42">
        <v>-94228959</v>
      </c>
      <c r="S512" s="45"/>
      <c r="T512" s="42">
        <f t="shared" si="15"/>
        <v>-94228959</v>
      </c>
      <c r="U512" s="45"/>
      <c r="V512" s="55">
        <f>(T512/درآمد!$F$13)*100</f>
        <v>-7.1413799163382499E-3</v>
      </c>
    </row>
    <row r="513" spans="1:22" ht="18.75" x14ac:dyDescent="0.4">
      <c r="A513" s="51" t="s">
        <v>807</v>
      </c>
      <c r="C513" s="42">
        <v>0</v>
      </c>
      <c r="D513" s="45">
        <v>0</v>
      </c>
      <c r="E513" s="42">
        <v>0</v>
      </c>
      <c r="F513" s="45"/>
      <c r="G513" s="42">
        <v>0</v>
      </c>
      <c r="H513" s="45"/>
      <c r="I513" s="42">
        <f t="shared" si="14"/>
        <v>0</v>
      </c>
      <c r="J513" s="54">
        <v>0</v>
      </c>
      <c r="K513" s="55">
        <f>(I513/درآمد!$F$13)*100</f>
        <v>0</v>
      </c>
      <c r="L513" s="45"/>
      <c r="M513" s="42">
        <v>0</v>
      </c>
      <c r="N513" s="45"/>
      <c r="O513" s="118">
        <v>0</v>
      </c>
      <c r="P513" s="118"/>
      <c r="Q513" s="45"/>
      <c r="R513" s="42">
        <v>-45715796</v>
      </c>
      <c r="S513" s="45"/>
      <c r="T513" s="42">
        <f t="shared" si="15"/>
        <v>-45715796</v>
      </c>
      <c r="U513" s="45"/>
      <c r="V513" s="55">
        <f>(T513/درآمد!$F$13)*100</f>
        <v>-3.4646871925414825E-3</v>
      </c>
    </row>
    <row r="514" spans="1:22" ht="18.75" x14ac:dyDescent="0.4">
      <c r="A514" s="51" t="s">
        <v>591</v>
      </c>
      <c r="C514" s="42">
        <v>0</v>
      </c>
      <c r="D514" s="45">
        <v>0</v>
      </c>
      <c r="E514" s="42">
        <v>0</v>
      </c>
      <c r="F514" s="45"/>
      <c r="G514" s="42">
        <v>0</v>
      </c>
      <c r="H514" s="45"/>
      <c r="I514" s="42">
        <f t="shared" si="14"/>
        <v>0</v>
      </c>
      <c r="J514" s="54">
        <v>0</v>
      </c>
      <c r="K514" s="55">
        <f>(I514/درآمد!$F$13)*100</f>
        <v>0</v>
      </c>
      <c r="L514" s="45"/>
      <c r="M514" s="42">
        <v>0</v>
      </c>
      <c r="N514" s="45"/>
      <c r="O514" s="118">
        <v>0</v>
      </c>
      <c r="P514" s="118"/>
      <c r="Q514" s="45"/>
      <c r="R514" s="42">
        <v>1557343476</v>
      </c>
      <c r="S514" s="45"/>
      <c r="T514" s="42">
        <f t="shared" si="15"/>
        <v>1557343476</v>
      </c>
      <c r="U514" s="45"/>
      <c r="V514" s="55">
        <f>(T514/درآمد!$F$13)*100</f>
        <v>0.1180272130815623</v>
      </c>
    </row>
    <row r="515" spans="1:22" ht="18.75" x14ac:dyDescent="0.4">
      <c r="A515" s="51" t="s">
        <v>808</v>
      </c>
      <c r="C515" s="42">
        <v>0</v>
      </c>
      <c r="D515" s="45">
        <v>0</v>
      </c>
      <c r="E515" s="42">
        <v>0</v>
      </c>
      <c r="F515" s="45"/>
      <c r="G515" s="42">
        <v>0</v>
      </c>
      <c r="H515" s="45"/>
      <c r="I515" s="42">
        <f t="shared" si="14"/>
        <v>0</v>
      </c>
      <c r="J515" s="54">
        <v>0</v>
      </c>
      <c r="K515" s="55">
        <f>(I515/درآمد!$F$13)*100</f>
        <v>0</v>
      </c>
      <c r="L515" s="45"/>
      <c r="M515" s="42">
        <v>0</v>
      </c>
      <c r="N515" s="45"/>
      <c r="O515" s="118">
        <v>0</v>
      </c>
      <c r="P515" s="118"/>
      <c r="Q515" s="45"/>
      <c r="R515" s="42">
        <v>2364422467</v>
      </c>
      <c r="S515" s="45"/>
      <c r="T515" s="42">
        <f t="shared" si="15"/>
        <v>2364422467</v>
      </c>
      <c r="U515" s="45"/>
      <c r="V515" s="55">
        <f>(T515/درآمد!$F$13)*100</f>
        <v>0.17919373511886869</v>
      </c>
    </row>
    <row r="516" spans="1:22" ht="18.75" x14ac:dyDescent="0.4">
      <c r="A516" s="51" t="s">
        <v>809</v>
      </c>
      <c r="C516" s="42">
        <v>0</v>
      </c>
      <c r="D516" s="45">
        <v>0</v>
      </c>
      <c r="E516" s="42">
        <v>0</v>
      </c>
      <c r="F516" s="45"/>
      <c r="G516" s="42">
        <v>0</v>
      </c>
      <c r="H516" s="45"/>
      <c r="I516" s="42">
        <f t="shared" si="14"/>
        <v>0</v>
      </c>
      <c r="J516" s="54">
        <v>0</v>
      </c>
      <c r="K516" s="55">
        <f>(I516/درآمد!$F$13)*100</f>
        <v>0</v>
      </c>
      <c r="L516" s="45"/>
      <c r="M516" s="42">
        <v>0</v>
      </c>
      <c r="N516" s="45"/>
      <c r="O516" s="118">
        <v>0</v>
      </c>
      <c r="P516" s="118"/>
      <c r="Q516" s="45"/>
      <c r="R516" s="42">
        <v>19833660</v>
      </c>
      <c r="S516" s="45"/>
      <c r="T516" s="42">
        <f t="shared" si="15"/>
        <v>19833660</v>
      </c>
      <c r="U516" s="45"/>
      <c r="V516" s="55">
        <f>(T516/درآمد!$F$13)*100</f>
        <v>1.5031440726356881E-3</v>
      </c>
    </row>
    <row r="517" spans="1:22" ht="18.75" x14ac:dyDescent="0.4">
      <c r="A517" s="51" t="s">
        <v>810</v>
      </c>
      <c r="C517" s="42">
        <v>0</v>
      </c>
      <c r="D517" s="45">
        <v>0</v>
      </c>
      <c r="E517" s="42">
        <v>0</v>
      </c>
      <c r="F517" s="45"/>
      <c r="G517" s="42">
        <v>0</v>
      </c>
      <c r="H517" s="45"/>
      <c r="I517" s="42">
        <f t="shared" si="14"/>
        <v>0</v>
      </c>
      <c r="J517" s="54">
        <v>0</v>
      </c>
      <c r="K517" s="55">
        <f>(I517/درآمد!$F$13)*100</f>
        <v>0</v>
      </c>
      <c r="L517" s="45"/>
      <c r="M517" s="42">
        <v>0</v>
      </c>
      <c r="N517" s="45"/>
      <c r="O517" s="118">
        <v>0</v>
      </c>
      <c r="P517" s="118"/>
      <c r="Q517" s="45"/>
      <c r="R517" s="42">
        <v>91545102</v>
      </c>
      <c r="S517" s="45"/>
      <c r="T517" s="42">
        <f t="shared" si="15"/>
        <v>91545102</v>
      </c>
      <c r="U517" s="45"/>
      <c r="V517" s="55">
        <f>(T517/درآمد!$F$13)*100</f>
        <v>6.9379770274437241E-3</v>
      </c>
    </row>
    <row r="518" spans="1:22" ht="18.75" x14ac:dyDescent="0.4">
      <c r="A518" s="51" t="s">
        <v>811</v>
      </c>
      <c r="C518" s="42">
        <v>0</v>
      </c>
      <c r="D518" s="45">
        <v>0</v>
      </c>
      <c r="E518" s="42">
        <v>0</v>
      </c>
      <c r="F518" s="45"/>
      <c r="G518" s="42">
        <v>0</v>
      </c>
      <c r="H518" s="45"/>
      <c r="I518" s="42">
        <f t="shared" si="14"/>
        <v>0</v>
      </c>
      <c r="J518" s="54">
        <v>0</v>
      </c>
      <c r="K518" s="55">
        <f>(I518/درآمد!$F$13)*100</f>
        <v>0</v>
      </c>
      <c r="L518" s="45"/>
      <c r="M518" s="42">
        <v>0</v>
      </c>
      <c r="N518" s="45"/>
      <c r="O518" s="118">
        <v>0</v>
      </c>
      <c r="P518" s="118"/>
      <c r="Q518" s="45"/>
      <c r="R518" s="42">
        <v>351806517</v>
      </c>
      <c r="S518" s="45"/>
      <c r="T518" s="42">
        <f t="shared" si="15"/>
        <v>351806517</v>
      </c>
      <c r="U518" s="45"/>
      <c r="V518" s="55">
        <f>(T518/درآمد!$F$13)*100</f>
        <v>2.6662546435864912E-2</v>
      </c>
    </row>
    <row r="519" spans="1:22" ht="18.75" x14ac:dyDescent="0.4">
      <c r="A519" s="51" t="s">
        <v>812</v>
      </c>
      <c r="C519" s="42">
        <v>0</v>
      </c>
      <c r="D519" s="45">
        <v>0</v>
      </c>
      <c r="E519" s="42">
        <v>0</v>
      </c>
      <c r="F519" s="45"/>
      <c r="G519" s="42">
        <v>0</v>
      </c>
      <c r="H519" s="45"/>
      <c r="I519" s="42">
        <f t="shared" si="14"/>
        <v>0</v>
      </c>
      <c r="J519" s="54">
        <v>0</v>
      </c>
      <c r="K519" s="55">
        <f>(I519/درآمد!$F$13)*100</f>
        <v>0</v>
      </c>
      <c r="L519" s="45"/>
      <c r="M519" s="42">
        <v>0</v>
      </c>
      <c r="N519" s="45"/>
      <c r="O519" s="118">
        <v>0</v>
      </c>
      <c r="P519" s="118"/>
      <c r="Q519" s="45"/>
      <c r="R519" s="42">
        <v>625891691</v>
      </c>
      <c r="S519" s="45"/>
      <c r="T519" s="42">
        <f t="shared" si="15"/>
        <v>625891691</v>
      </c>
      <c r="U519" s="45"/>
      <c r="V519" s="55">
        <f>(T519/درآمد!$F$13)*100</f>
        <v>4.7434784373563819E-2</v>
      </c>
    </row>
    <row r="520" spans="1:22" ht="18.75" x14ac:dyDescent="0.4">
      <c r="A520" s="51" t="s">
        <v>813</v>
      </c>
      <c r="C520" s="42">
        <v>0</v>
      </c>
      <c r="D520" s="45">
        <v>0</v>
      </c>
      <c r="E520" s="42">
        <v>0</v>
      </c>
      <c r="F520" s="45"/>
      <c r="G520" s="42">
        <v>0</v>
      </c>
      <c r="H520" s="45"/>
      <c r="I520" s="42">
        <f t="shared" si="14"/>
        <v>0</v>
      </c>
      <c r="J520" s="54">
        <v>0</v>
      </c>
      <c r="K520" s="55">
        <f>(I520/درآمد!$F$13)*100</f>
        <v>0</v>
      </c>
      <c r="L520" s="45"/>
      <c r="M520" s="42">
        <v>0</v>
      </c>
      <c r="N520" s="45"/>
      <c r="O520" s="118">
        <v>0</v>
      </c>
      <c r="P520" s="118"/>
      <c r="Q520" s="45"/>
      <c r="R520" s="42">
        <v>2221885575</v>
      </c>
      <c r="S520" s="45"/>
      <c r="T520" s="42">
        <f t="shared" si="15"/>
        <v>2221885575</v>
      </c>
      <c r="U520" s="45"/>
      <c r="V520" s="55">
        <f>(T520/درآمد!$F$13)*100</f>
        <v>0.16839121635320903</v>
      </c>
    </row>
    <row r="521" spans="1:22" ht="18.75" x14ac:dyDescent="0.4">
      <c r="A521" s="51" t="s">
        <v>814</v>
      </c>
      <c r="C521" s="42">
        <v>0</v>
      </c>
      <c r="D521" s="45">
        <v>0</v>
      </c>
      <c r="E521" s="42">
        <v>0</v>
      </c>
      <c r="F521" s="45"/>
      <c r="G521" s="42">
        <v>0</v>
      </c>
      <c r="H521" s="45"/>
      <c r="I521" s="42">
        <f t="shared" si="14"/>
        <v>0</v>
      </c>
      <c r="J521" s="54">
        <v>0</v>
      </c>
      <c r="K521" s="55">
        <f>(I521/درآمد!$F$13)*100</f>
        <v>0</v>
      </c>
      <c r="L521" s="45"/>
      <c r="M521" s="42">
        <v>0</v>
      </c>
      <c r="N521" s="45"/>
      <c r="O521" s="118">
        <v>0</v>
      </c>
      <c r="P521" s="118"/>
      <c r="Q521" s="45"/>
      <c r="R521" s="42">
        <v>697411776</v>
      </c>
      <c r="S521" s="45"/>
      <c r="T521" s="42">
        <f t="shared" si="15"/>
        <v>697411776</v>
      </c>
      <c r="U521" s="45"/>
      <c r="V521" s="55">
        <f>(T521/درآمد!$F$13)*100</f>
        <v>5.2855114854279454E-2</v>
      </c>
    </row>
    <row r="522" spans="1:22" ht="18.75" x14ac:dyDescent="0.4">
      <c r="A522" s="51" t="s">
        <v>815</v>
      </c>
      <c r="C522" s="42">
        <v>0</v>
      </c>
      <c r="D522" s="45">
        <v>0</v>
      </c>
      <c r="E522" s="42">
        <v>0</v>
      </c>
      <c r="F522" s="45"/>
      <c r="G522" s="42">
        <v>0</v>
      </c>
      <c r="H522" s="45"/>
      <c r="I522" s="42">
        <f t="shared" ref="I522:I585" si="16">C522+E522+G522</f>
        <v>0</v>
      </c>
      <c r="J522" s="54">
        <v>0</v>
      </c>
      <c r="K522" s="55">
        <f>(I522/درآمد!$F$13)*100</f>
        <v>0</v>
      </c>
      <c r="L522" s="45"/>
      <c r="M522" s="42">
        <v>0</v>
      </c>
      <c r="N522" s="45"/>
      <c r="O522" s="118">
        <v>0</v>
      </c>
      <c r="P522" s="118"/>
      <c r="Q522" s="45"/>
      <c r="R522" s="42">
        <v>840019999</v>
      </c>
      <c r="S522" s="45"/>
      <c r="T522" s="42">
        <f t="shared" ref="T522:T584" si="17">M522+O522+R522</f>
        <v>840019999</v>
      </c>
      <c r="U522" s="45"/>
      <c r="V522" s="55">
        <f>(T522/درآمد!$F$13)*100</f>
        <v>6.366303962013499E-2</v>
      </c>
    </row>
    <row r="523" spans="1:22" ht="18.75" x14ac:dyDescent="0.4">
      <c r="A523" s="51" t="s">
        <v>816</v>
      </c>
      <c r="C523" s="42">
        <v>0</v>
      </c>
      <c r="D523" s="45">
        <v>0</v>
      </c>
      <c r="E523" s="42">
        <v>0</v>
      </c>
      <c r="F523" s="45"/>
      <c r="G523" s="42">
        <v>0</v>
      </c>
      <c r="H523" s="45"/>
      <c r="I523" s="42">
        <f t="shared" si="16"/>
        <v>0</v>
      </c>
      <c r="J523" s="54">
        <v>0</v>
      </c>
      <c r="K523" s="55">
        <f>(I523/درآمد!$F$13)*100</f>
        <v>0</v>
      </c>
      <c r="L523" s="45"/>
      <c r="M523" s="42">
        <v>0</v>
      </c>
      <c r="N523" s="45"/>
      <c r="O523" s="118">
        <v>0</v>
      </c>
      <c r="P523" s="118"/>
      <c r="Q523" s="45"/>
      <c r="R523" s="42">
        <v>-7514179</v>
      </c>
      <c r="S523" s="45"/>
      <c r="T523" s="42">
        <f t="shared" si="17"/>
        <v>-7514179</v>
      </c>
      <c r="U523" s="45"/>
      <c r="V523" s="55">
        <f>(T523/درآمد!$F$13)*100</f>
        <v>-5.694810551644811E-4</v>
      </c>
    </row>
    <row r="524" spans="1:22" ht="18.75" x14ac:dyDescent="0.4">
      <c r="A524" s="51" t="s">
        <v>817</v>
      </c>
      <c r="C524" s="42">
        <v>0</v>
      </c>
      <c r="D524" s="45">
        <v>0</v>
      </c>
      <c r="E524" s="42">
        <v>0</v>
      </c>
      <c r="F524" s="45"/>
      <c r="G524" s="42">
        <v>0</v>
      </c>
      <c r="H524" s="45"/>
      <c r="I524" s="42">
        <f t="shared" si="16"/>
        <v>0</v>
      </c>
      <c r="J524" s="54">
        <v>0</v>
      </c>
      <c r="K524" s="55">
        <f>(I524/درآمد!$F$13)*100</f>
        <v>0</v>
      </c>
      <c r="L524" s="45"/>
      <c r="M524" s="42">
        <v>0</v>
      </c>
      <c r="N524" s="45"/>
      <c r="O524" s="118">
        <v>0</v>
      </c>
      <c r="P524" s="118"/>
      <c r="Q524" s="45"/>
      <c r="R524" s="42">
        <v>4754305525</v>
      </c>
      <c r="S524" s="45"/>
      <c r="T524" s="42">
        <f t="shared" si="17"/>
        <v>4754305525</v>
      </c>
      <c r="U524" s="45"/>
      <c r="V524" s="55">
        <f>(T524/درآمد!$F$13)*100</f>
        <v>0.36031706550393894</v>
      </c>
    </row>
    <row r="525" spans="1:22" ht="18.75" x14ac:dyDescent="0.4">
      <c r="A525" s="51" t="s">
        <v>818</v>
      </c>
      <c r="C525" s="42">
        <v>0</v>
      </c>
      <c r="D525" s="45">
        <v>0</v>
      </c>
      <c r="E525" s="42">
        <v>0</v>
      </c>
      <c r="F525" s="45"/>
      <c r="G525" s="42">
        <v>0</v>
      </c>
      <c r="H525" s="45"/>
      <c r="I525" s="42">
        <f t="shared" si="16"/>
        <v>0</v>
      </c>
      <c r="J525" s="54">
        <v>0</v>
      </c>
      <c r="K525" s="55">
        <f>(I525/درآمد!$F$13)*100</f>
        <v>0</v>
      </c>
      <c r="L525" s="45"/>
      <c r="M525" s="42">
        <v>0</v>
      </c>
      <c r="N525" s="45"/>
      <c r="O525" s="118">
        <v>0</v>
      </c>
      <c r="P525" s="118"/>
      <c r="Q525" s="45"/>
      <c r="R525" s="42">
        <v>4455456226</v>
      </c>
      <c r="S525" s="45"/>
      <c r="T525" s="42">
        <f t="shared" si="17"/>
        <v>4455456226</v>
      </c>
      <c r="U525" s="45"/>
      <c r="V525" s="55">
        <f>(T525/درآمد!$F$13)*100</f>
        <v>0.33766801573686717</v>
      </c>
    </row>
    <row r="526" spans="1:22" ht="18.75" x14ac:dyDescent="0.4">
      <c r="A526" s="51" t="s">
        <v>819</v>
      </c>
      <c r="C526" s="42">
        <v>0</v>
      </c>
      <c r="D526" s="45">
        <v>0</v>
      </c>
      <c r="E526" s="42">
        <v>0</v>
      </c>
      <c r="F526" s="45"/>
      <c r="G526" s="42">
        <v>0</v>
      </c>
      <c r="H526" s="45"/>
      <c r="I526" s="42">
        <f t="shared" si="16"/>
        <v>0</v>
      </c>
      <c r="J526" s="54">
        <v>0</v>
      </c>
      <c r="K526" s="55">
        <f>(I526/درآمد!$F$13)*100</f>
        <v>0</v>
      </c>
      <c r="L526" s="45"/>
      <c r="M526" s="42">
        <v>0</v>
      </c>
      <c r="N526" s="45"/>
      <c r="O526" s="118">
        <v>0</v>
      </c>
      <c r="P526" s="118"/>
      <c r="Q526" s="45"/>
      <c r="R526" s="42">
        <v>398692065</v>
      </c>
      <c r="S526" s="45"/>
      <c r="T526" s="42">
        <f t="shared" si="17"/>
        <v>398692065</v>
      </c>
      <c r="U526" s="45"/>
      <c r="V526" s="55">
        <f>(T526/درآمد!$F$13)*100</f>
        <v>3.021588624145178E-2</v>
      </c>
    </row>
    <row r="527" spans="1:22" ht="18.75" x14ac:dyDescent="0.4">
      <c r="A527" s="51" t="s">
        <v>820</v>
      </c>
      <c r="C527" s="42">
        <v>0</v>
      </c>
      <c r="D527" s="45">
        <v>0</v>
      </c>
      <c r="E527" s="42">
        <v>0</v>
      </c>
      <c r="F527" s="45"/>
      <c r="G527" s="42">
        <v>0</v>
      </c>
      <c r="H527" s="45"/>
      <c r="I527" s="42">
        <f t="shared" si="16"/>
        <v>0</v>
      </c>
      <c r="J527" s="54">
        <v>0</v>
      </c>
      <c r="K527" s="55">
        <f>(I527/درآمد!$F$13)*100</f>
        <v>0</v>
      </c>
      <c r="L527" s="45"/>
      <c r="M527" s="42">
        <v>0</v>
      </c>
      <c r="N527" s="45"/>
      <c r="O527" s="118">
        <v>0</v>
      </c>
      <c r="P527" s="118"/>
      <c r="Q527" s="45"/>
      <c r="R527" s="42">
        <v>-2384181</v>
      </c>
      <c r="S527" s="45"/>
      <c r="T527" s="42">
        <f t="shared" si="17"/>
        <v>-2384181</v>
      </c>
      <c r="U527" s="45"/>
      <c r="V527" s="55">
        <f>(T527/درآمد!$F$13)*100</f>
        <v>-1.8069118550185029E-4</v>
      </c>
    </row>
    <row r="528" spans="1:22" ht="18.75" x14ac:dyDescent="0.4">
      <c r="A528" s="51" t="s">
        <v>821</v>
      </c>
      <c r="C528" s="42">
        <v>0</v>
      </c>
      <c r="D528" s="45">
        <v>0</v>
      </c>
      <c r="E528" s="42">
        <v>0</v>
      </c>
      <c r="F528" s="45"/>
      <c r="G528" s="42">
        <v>0</v>
      </c>
      <c r="H528" s="45"/>
      <c r="I528" s="42">
        <f t="shared" si="16"/>
        <v>0</v>
      </c>
      <c r="J528" s="54">
        <v>0</v>
      </c>
      <c r="K528" s="55">
        <f>(I528/درآمد!$F$13)*100</f>
        <v>0</v>
      </c>
      <c r="L528" s="45"/>
      <c r="M528" s="42">
        <v>0</v>
      </c>
      <c r="N528" s="45"/>
      <c r="O528" s="118">
        <v>0</v>
      </c>
      <c r="P528" s="118"/>
      <c r="Q528" s="45"/>
      <c r="R528" s="42">
        <v>578037883</v>
      </c>
      <c r="S528" s="45"/>
      <c r="T528" s="42">
        <f t="shared" si="17"/>
        <v>578037883</v>
      </c>
      <c r="U528" s="45"/>
      <c r="V528" s="55">
        <f>(T528/درآمد!$F$13)*100</f>
        <v>4.3808062535625365E-2</v>
      </c>
    </row>
    <row r="529" spans="1:22" ht="18.75" x14ac:dyDescent="0.4">
      <c r="A529" s="51" t="s">
        <v>822</v>
      </c>
      <c r="C529" s="42">
        <v>0</v>
      </c>
      <c r="D529" s="45">
        <v>0</v>
      </c>
      <c r="E529" s="42">
        <v>0</v>
      </c>
      <c r="F529" s="45"/>
      <c r="G529" s="42">
        <v>0</v>
      </c>
      <c r="H529" s="45"/>
      <c r="I529" s="42">
        <f t="shared" si="16"/>
        <v>0</v>
      </c>
      <c r="J529" s="54">
        <v>0</v>
      </c>
      <c r="K529" s="55">
        <f>(I529/درآمد!$F$13)*100</f>
        <v>0</v>
      </c>
      <c r="L529" s="45"/>
      <c r="M529" s="42">
        <v>0</v>
      </c>
      <c r="N529" s="45"/>
      <c r="O529" s="118">
        <v>0</v>
      </c>
      <c r="P529" s="118"/>
      <c r="Q529" s="45"/>
      <c r="R529" s="42">
        <v>693960824</v>
      </c>
      <c r="S529" s="45"/>
      <c r="T529" s="42">
        <f t="shared" si="17"/>
        <v>693960824</v>
      </c>
      <c r="U529" s="45"/>
      <c r="V529" s="55">
        <f>(T529/درآمد!$F$13)*100</f>
        <v>5.2593575731205343E-2</v>
      </c>
    </row>
    <row r="530" spans="1:22" ht="18.75" x14ac:dyDescent="0.4">
      <c r="A530" s="51" t="s">
        <v>823</v>
      </c>
      <c r="C530" s="42">
        <v>0</v>
      </c>
      <c r="D530" s="45">
        <v>0</v>
      </c>
      <c r="E530" s="42">
        <v>0</v>
      </c>
      <c r="F530" s="45"/>
      <c r="G530" s="42">
        <v>0</v>
      </c>
      <c r="H530" s="45"/>
      <c r="I530" s="42">
        <f t="shared" si="16"/>
        <v>0</v>
      </c>
      <c r="J530" s="54">
        <v>0</v>
      </c>
      <c r="K530" s="55">
        <f>(I530/درآمد!$F$13)*100</f>
        <v>0</v>
      </c>
      <c r="L530" s="45"/>
      <c r="M530" s="42">
        <v>0</v>
      </c>
      <c r="N530" s="45"/>
      <c r="O530" s="118">
        <v>0</v>
      </c>
      <c r="P530" s="118"/>
      <c r="Q530" s="45"/>
      <c r="R530" s="42">
        <v>-8812171</v>
      </c>
      <c r="S530" s="45"/>
      <c r="T530" s="42">
        <f t="shared" si="17"/>
        <v>-8812171</v>
      </c>
      <c r="U530" s="45"/>
      <c r="V530" s="55">
        <f>(T530/درآمد!$F$13)*100</f>
        <v>-6.6785266086552379E-4</v>
      </c>
    </row>
    <row r="531" spans="1:22" ht="18.75" x14ac:dyDescent="0.4">
      <c r="A531" s="51" t="s">
        <v>824</v>
      </c>
      <c r="C531" s="42">
        <v>0</v>
      </c>
      <c r="D531" s="45">
        <v>0</v>
      </c>
      <c r="E531" s="42">
        <v>0</v>
      </c>
      <c r="F531" s="45"/>
      <c r="G531" s="42">
        <v>0</v>
      </c>
      <c r="H531" s="45"/>
      <c r="I531" s="42">
        <f t="shared" si="16"/>
        <v>0</v>
      </c>
      <c r="J531" s="54">
        <v>0</v>
      </c>
      <c r="K531" s="55">
        <f>(I531/درآمد!$F$13)*100</f>
        <v>0</v>
      </c>
      <c r="L531" s="45"/>
      <c r="M531" s="42">
        <v>0</v>
      </c>
      <c r="N531" s="45"/>
      <c r="O531" s="118">
        <v>0</v>
      </c>
      <c r="P531" s="118"/>
      <c r="Q531" s="45"/>
      <c r="R531" s="42">
        <v>-7569691</v>
      </c>
      <c r="S531" s="45"/>
      <c r="T531" s="42">
        <f t="shared" si="17"/>
        <v>-7569691</v>
      </c>
      <c r="U531" s="45"/>
      <c r="V531" s="55">
        <f>(T531/درآمد!$F$13)*100</f>
        <v>-5.7368817244692679E-4</v>
      </c>
    </row>
    <row r="532" spans="1:22" ht="18.75" x14ac:dyDescent="0.4">
      <c r="A532" s="51" t="s">
        <v>825</v>
      </c>
      <c r="C532" s="42">
        <v>0</v>
      </c>
      <c r="D532" s="45">
        <v>0</v>
      </c>
      <c r="E532" s="42">
        <v>0</v>
      </c>
      <c r="F532" s="45"/>
      <c r="G532" s="42">
        <v>0</v>
      </c>
      <c r="H532" s="45"/>
      <c r="I532" s="42">
        <f t="shared" si="16"/>
        <v>0</v>
      </c>
      <c r="J532" s="54">
        <v>0</v>
      </c>
      <c r="K532" s="55">
        <f>(I532/درآمد!$F$13)*100</f>
        <v>0</v>
      </c>
      <c r="L532" s="45"/>
      <c r="M532" s="42">
        <v>0</v>
      </c>
      <c r="N532" s="45"/>
      <c r="O532" s="118">
        <v>0</v>
      </c>
      <c r="P532" s="118"/>
      <c r="Q532" s="45"/>
      <c r="R532" s="42">
        <v>-2527877</v>
      </c>
      <c r="S532" s="45"/>
      <c r="T532" s="42">
        <f t="shared" si="17"/>
        <v>-2527877</v>
      </c>
      <c r="U532" s="45"/>
      <c r="V532" s="55">
        <f>(T532/درآمد!$F$13)*100</f>
        <v>-1.9158155019810189E-4</v>
      </c>
    </row>
    <row r="533" spans="1:22" ht="18.75" x14ac:dyDescent="0.4">
      <c r="A533" s="51" t="s">
        <v>826</v>
      </c>
      <c r="C533" s="42">
        <v>0</v>
      </c>
      <c r="D533" s="45">
        <v>0</v>
      </c>
      <c r="E533" s="42">
        <v>0</v>
      </c>
      <c r="F533" s="45"/>
      <c r="G533" s="42">
        <v>0</v>
      </c>
      <c r="H533" s="45"/>
      <c r="I533" s="42">
        <f t="shared" si="16"/>
        <v>0</v>
      </c>
      <c r="J533" s="54">
        <v>0</v>
      </c>
      <c r="K533" s="55">
        <f>(I533/درآمد!$F$13)*100</f>
        <v>0</v>
      </c>
      <c r="L533" s="45"/>
      <c r="M533" s="42">
        <v>0</v>
      </c>
      <c r="N533" s="45"/>
      <c r="O533" s="118">
        <v>0</v>
      </c>
      <c r="P533" s="118"/>
      <c r="Q533" s="45"/>
      <c r="R533" s="42">
        <v>-11236975627</v>
      </c>
      <c r="S533" s="45"/>
      <c r="T533" s="42">
        <f t="shared" si="17"/>
        <v>-11236975627</v>
      </c>
      <c r="U533" s="45"/>
      <c r="V533" s="55">
        <f>(T533/درآمد!$F$13)*100</f>
        <v>-0.85162261065666878</v>
      </c>
    </row>
    <row r="534" spans="1:22" ht="18.75" x14ac:dyDescent="0.4">
      <c r="A534" s="51" t="s">
        <v>827</v>
      </c>
      <c r="C534" s="42">
        <v>0</v>
      </c>
      <c r="D534" s="45">
        <v>0</v>
      </c>
      <c r="E534" s="42">
        <v>0</v>
      </c>
      <c r="F534" s="45"/>
      <c r="G534" s="42">
        <v>0</v>
      </c>
      <c r="H534" s="45"/>
      <c r="I534" s="42">
        <f t="shared" si="16"/>
        <v>0</v>
      </c>
      <c r="J534" s="54">
        <v>0</v>
      </c>
      <c r="K534" s="55">
        <f>(I534/درآمد!$F$13)*100</f>
        <v>0</v>
      </c>
      <c r="L534" s="45"/>
      <c r="M534" s="42">
        <v>0</v>
      </c>
      <c r="N534" s="45"/>
      <c r="O534" s="118">
        <v>0</v>
      </c>
      <c r="P534" s="118"/>
      <c r="Q534" s="45"/>
      <c r="R534" s="42">
        <v>-30701191335</v>
      </c>
      <c r="S534" s="45"/>
      <c r="T534" s="42">
        <f t="shared" si="17"/>
        <v>-30701191335</v>
      </c>
      <c r="U534" s="45"/>
      <c r="V534" s="55">
        <f>(T534/درآمد!$F$13)*100</f>
        <v>-2.3267674134808907</v>
      </c>
    </row>
    <row r="535" spans="1:22" ht="18.75" x14ac:dyDescent="0.4">
      <c r="A535" s="51" t="s">
        <v>828</v>
      </c>
      <c r="C535" s="42">
        <v>0</v>
      </c>
      <c r="D535" s="45">
        <v>0</v>
      </c>
      <c r="E535" s="42">
        <v>0</v>
      </c>
      <c r="F535" s="45"/>
      <c r="G535" s="42">
        <v>0</v>
      </c>
      <c r="H535" s="45"/>
      <c r="I535" s="42">
        <f t="shared" si="16"/>
        <v>0</v>
      </c>
      <c r="J535" s="54">
        <v>0</v>
      </c>
      <c r="K535" s="55">
        <f>(I535/درآمد!$F$13)*100</f>
        <v>0</v>
      </c>
      <c r="L535" s="45"/>
      <c r="M535" s="42">
        <v>0</v>
      </c>
      <c r="N535" s="45"/>
      <c r="O535" s="118">
        <v>0</v>
      </c>
      <c r="P535" s="118"/>
      <c r="Q535" s="45"/>
      <c r="R535" s="42">
        <v>-7232970693</v>
      </c>
      <c r="S535" s="45"/>
      <c r="T535" s="42">
        <f t="shared" si="17"/>
        <v>-7232970693</v>
      </c>
      <c r="U535" s="45"/>
      <c r="V535" s="55">
        <f>(T535/درآمد!$F$13)*100</f>
        <v>-0.54816897258149011</v>
      </c>
    </row>
    <row r="536" spans="1:22" ht="18.75" x14ac:dyDescent="0.4">
      <c r="A536" s="51" t="s">
        <v>829</v>
      </c>
      <c r="C536" s="42">
        <v>0</v>
      </c>
      <c r="D536" s="45">
        <v>0</v>
      </c>
      <c r="E536" s="42">
        <v>0</v>
      </c>
      <c r="F536" s="45"/>
      <c r="G536" s="42">
        <v>0</v>
      </c>
      <c r="H536" s="45"/>
      <c r="I536" s="42">
        <f t="shared" si="16"/>
        <v>0</v>
      </c>
      <c r="J536" s="54">
        <v>0</v>
      </c>
      <c r="K536" s="55">
        <f>(I536/درآمد!$F$13)*100</f>
        <v>0</v>
      </c>
      <c r="L536" s="45"/>
      <c r="M536" s="42">
        <v>0</v>
      </c>
      <c r="N536" s="45"/>
      <c r="O536" s="118">
        <v>0</v>
      </c>
      <c r="P536" s="118"/>
      <c r="Q536" s="45"/>
      <c r="R536" s="42">
        <v>-540506149</v>
      </c>
      <c r="S536" s="45"/>
      <c r="T536" s="42">
        <f t="shared" si="17"/>
        <v>-540506149</v>
      </c>
      <c r="U536" s="45"/>
      <c r="V536" s="55">
        <f>(T536/درآمد!$F$13)*100</f>
        <v>-4.0963625175206797E-2</v>
      </c>
    </row>
    <row r="537" spans="1:22" ht="18.75" x14ac:dyDescent="0.4">
      <c r="A537" s="51" t="s">
        <v>830</v>
      </c>
      <c r="C537" s="42">
        <v>0</v>
      </c>
      <c r="D537" s="45">
        <v>0</v>
      </c>
      <c r="E537" s="42">
        <v>0</v>
      </c>
      <c r="F537" s="45"/>
      <c r="G537" s="42">
        <v>0</v>
      </c>
      <c r="H537" s="45"/>
      <c r="I537" s="42">
        <f t="shared" si="16"/>
        <v>0</v>
      </c>
      <c r="J537" s="54">
        <v>0</v>
      </c>
      <c r="K537" s="55">
        <f>(I537/درآمد!$F$13)*100</f>
        <v>0</v>
      </c>
      <c r="L537" s="45"/>
      <c r="M537" s="42">
        <v>0</v>
      </c>
      <c r="N537" s="45"/>
      <c r="O537" s="118">
        <v>0</v>
      </c>
      <c r="P537" s="118"/>
      <c r="Q537" s="45"/>
      <c r="R537" s="42">
        <v>-49764958</v>
      </c>
      <c r="S537" s="45"/>
      <c r="T537" s="42">
        <f t="shared" si="17"/>
        <v>-49764958</v>
      </c>
      <c r="U537" s="45"/>
      <c r="V537" s="55">
        <f>(T537/درآمد!$F$13)*100</f>
        <v>-3.7715631730434003E-3</v>
      </c>
    </row>
    <row r="538" spans="1:22" ht="18.75" x14ac:dyDescent="0.4">
      <c r="A538" s="51" t="s">
        <v>831</v>
      </c>
      <c r="C538" s="42">
        <v>0</v>
      </c>
      <c r="D538" s="45">
        <v>0</v>
      </c>
      <c r="E538" s="42">
        <v>0</v>
      </c>
      <c r="F538" s="45"/>
      <c r="G538" s="42">
        <v>0</v>
      </c>
      <c r="H538" s="45"/>
      <c r="I538" s="42">
        <f t="shared" si="16"/>
        <v>0</v>
      </c>
      <c r="J538" s="54">
        <v>0</v>
      </c>
      <c r="K538" s="55">
        <f>(I538/درآمد!$F$13)*100</f>
        <v>0</v>
      </c>
      <c r="L538" s="45"/>
      <c r="M538" s="42">
        <v>0</v>
      </c>
      <c r="N538" s="45"/>
      <c r="O538" s="118">
        <v>0</v>
      </c>
      <c r="P538" s="118"/>
      <c r="Q538" s="45"/>
      <c r="R538" s="42">
        <v>-351790</v>
      </c>
      <c r="S538" s="45"/>
      <c r="T538" s="42">
        <f t="shared" si="17"/>
        <v>-351790</v>
      </c>
      <c r="U538" s="45"/>
      <c r="V538" s="55">
        <f>(T538/درآمد!$F$13)*100</f>
        <v>-2.6661294653256575E-5</v>
      </c>
    </row>
    <row r="539" spans="1:22" ht="18.75" x14ac:dyDescent="0.4">
      <c r="A539" s="51" t="s">
        <v>832</v>
      </c>
      <c r="C539" s="42">
        <v>0</v>
      </c>
      <c r="D539" s="45">
        <v>0</v>
      </c>
      <c r="E539" s="42">
        <v>0</v>
      </c>
      <c r="F539" s="45"/>
      <c r="G539" s="42">
        <v>0</v>
      </c>
      <c r="H539" s="45"/>
      <c r="I539" s="42">
        <f t="shared" si="16"/>
        <v>0</v>
      </c>
      <c r="J539" s="54">
        <v>0</v>
      </c>
      <c r="K539" s="55">
        <f>(I539/درآمد!$F$13)*100</f>
        <v>0</v>
      </c>
      <c r="L539" s="45"/>
      <c r="M539" s="42">
        <v>0</v>
      </c>
      <c r="N539" s="45"/>
      <c r="O539" s="118">
        <v>0</v>
      </c>
      <c r="P539" s="118"/>
      <c r="Q539" s="45"/>
      <c r="R539" s="42">
        <v>52766409</v>
      </c>
      <c r="S539" s="45"/>
      <c r="T539" s="42">
        <f t="shared" si="17"/>
        <v>52766409</v>
      </c>
      <c r="U539" s="45"/>
      <c r="V539" s="55">
        <f>(T539/درآمد!$F$13)*100</f>
        <v>3.9990357262663792E-3</v>
      </c>
    </row>
    <row r="540" spans="1:22" ht="18.75" x14ac:dyDescent="0.4">
      <c r="A540" s="51" t="s">
        <v>833</v>
      </c>
      <c r="C540" s="42">
        <v>0</v>
      </c>
      <c r="D540" s="45">
        <v>0</v>
      </c>
      <c r="E540" s="42">
        <v>0</v>
      </c>
      <c r="F540" s="45"/>
      <c r="G540" s="42">
        <v>0</v>
      </c>
      <c r="H540" s="45"/>
      <c r="I540" s="42">
        <f t="shared" si="16"/>
        <v>0</v>
      </c>
      <c r="J540" s="54">
        <v>0</v>
      </c>
      <c r="K540" s="55">
        <f>(I540/درآمد!$F$13)*100</f>
        <v>0</v>
      </c>
      <c r="L540" s="45"/>
      <c r="M540" s="42">
        <v>0</v>
      </c>
      <c r="N540" s="45"/>
      <c r="O540" s="118">
        <v>0</v>
      </c>
      <c r="P540" s="118"/>
      <c r="Q540" s="45"/>
      <c r="R540" s="42">
        <v>10700770</v>
      </c>
      <c r="S540" s="45"/>
      <c r="T540" s="42">
        <f t="shared" si="17"/>
        <v>10700770</v>
      </c>
      <c r="U540" s="45"/>
      <c r="V540" s="55">
        <f>(T540/درآمد!$F$13)*100</f>
        <v>8.109849114151294E-4</v>
      </c>
    </row>
    <row r="541" spans="1:22" ht="18.75" x14ac:dyDescent="0.4">
      <c r="A541" s="51" t="s">
        <v>833</v>
      </c>
      <c r="C541" s="42">
        <v>0</v>
      </c>
      <c r="D541" s="45">
        <v>0</v>
      </c>
      <c r="E541" s="42">
        <v>0</v>
      </c>
      <c r="F541" s="45"/>
      <c r="G541" s="42">
        <v>0</v>
      </c>
      <c r="H541" s="45"/>
      <c r="I541" s="42">
        <f t="shared" si="16"/>
        <v>0</v>
      </c>
      <c r="J541" s="54">
        <v>0</v>
      </c>
      <c r="K541" s="55">
        <f>(I541/درآمد!$F$13)*100</f>
        <v>0</v>
      </c>
      <c r="L541" s="45"/>
      <c r="M541" s="42">
        <v>0</v>
      </c>
      <c r="N541" s="45"/>
      <c r="O541" s="118">
        <v>0</v>
      </c>
      <c r="P541" s="118"/>
      <c r="Q541" s="45"/>
      <c r="R541" s="42">
        <v>961911776</v>
      </c>
      <c r="S541" s="45"/>
      <c r="T541" s="42">
        <f t="shared" si="17"/>
        <v>961911776</v>
      </c>
      <c r="U541" s="45"/>
      <c r="V541" s="55">
        <f>(T541/درآمد!$F$13)*100</f>
        <v>7.2900916144214831E-2</v>
      </c>
    </row>
    <row r="542" spans="1:22" ht="18.75" x14ac:dyDescent="0.4">
      <c r="A542" s="51" t="s">
        <v>834</v>
      </c>
      <c r="C542" s="42">
        <v>0</v>
      </c>
      <c r="D542" s="45">
        <v>0</v>
      </c>
      <c r="E542" s="42">
        <v>0</v>
      </c>
      <c r="F542" s="45"/>
      <c r="G542" s="42">
        <v>0</v>
      </c>
      <c r="H542" s="45"/>
      <c r="I542" s="42">
        <f t="shared" si="16"/>
        <v>0</v>
      </c>
      <c r="J542" s="54">
        <v>0</v>
      </c>
      <c r="K542" s="55">
        <f>(I542/درآمد!$F$13)*100</f>
        <v>0</v>
      </c>
      <c r="L542" s="45"/>
      <c r="M542" s="42">
        <v>0</v>
      </c>
      <c r="N542" s="45"/>
      <c r="O542" s="118">
        <v>0</v>
      </c>
      <c r="P542" s="118"/>
      <c r="Q542" s="45"/>
      <c r="R542" s="42">
        <v>1084222</v>
      </c>
      <c r="S542" s="45"/>
      <c r="T542" s="42">
        <f t="shared" si="17"/>
        <v>1084222</v>
      </c>
      <c r="U542" s="45"/>
      <c r="V542" s="55">
        <f>(T542/درآمد!$F$13)*100</f>
        <v>8.2170505732235557E-5</v>
      </c>
    </row>
    <row r="543" spans="1:22" ht="18.75" x14ac:dyDescent="0.4">
      <c r="A543" s="51" t="s">
        <v>835</v>
      </c>
      <c r="C543" s="42">
        <v>0</v>
      </c>
      <c r="D543" s="45">
        <v>0</v>
      </c>
      <c r="E543" s="42">
        <v>0</v>
      </c>
      <c r="F543" s="45"/>
      <c r="G543" s="42">
        <v>0</v>
      </c>
      <c r="H543" s="45"/>
      <c r="I543" s="42">
        <f t="shared" si="16"/>
        <v>0</v>
      </c>
      <c r="J543" s="54">
        <v>0</v>
      </c>
      <c r="K543" s="55">
        <f>(I543/درآمد!$F$13)*100</f>
        <v>0</v>
      </c>
      <c r="L543" s="45"/>
      <c r="M543" s="42">
        <v>0</v>
      </c>
      <c r="N543" s="45"/>
      <c r="O543" s="118">
        <v>0</v>
      </c>
      <c r="P543" s="118"/>
      <c r="Q543" s="45"/>
      <c r="R543" s="42">
        <v>-478944</v>
      </c>
      <c r="S543" s="45"/>
      <c r="T543" s="42">
        <f t="shared" si="17"/>
        <v>-478944</v>
      </c>
      <c r="U543" s="45"/>
      <c r="V543" s="55">
        <f>(T543/درآمد!$F$13)*100</f>
        <v>-3.629798205295579E-5</v>
      </c>
    </row>
    <row r="544" spans="1:22" ht="18.75" x14ac:dyDescent="0.4">
      <c r="A544" s="51" t="s">
        <v>836</v>
      </c>
      <c r="C544" s="42">
        <v>0</v>
      </c>
      <c r="D544" s="45">
        <v>0</v>
      </c>
      <c r="E544" s="42">
        <v>0</v>
      </c>
      <c r="F544" s="45"/>
      <c r="G544" s="42">
        <v>0</v>
      </c>
      <c r="H544" s="45"/>
      <c r="I544" s="42">
        <f t="shared" si="16"/>
        <v>0</v>
      </c>
      <c r="J544" s="54">
        <v>0</v>
      </c>
      <c r="K544" s="55">
        <f>(I544/درآمد!$F$13)*100</f>
        <v>0</v>
      </c>
      <c r="L544" s="45"/>
      <c r="M544" s="42">
        <v>0</v>
      </c>
      <c r="N544" s="45"/>
      <c r="O544" s="118">
        <v>0</v>
      </c>
      <c r="P544" s="118"/>
      <c r="Q544" s="45"/>
      <c r="R544" s="42">
        <v>32010000</v>
      </c>
      <c r="S544" s="45"/>
      <c r="T544" s="42">
        <f t="shared" si="17"/>
        <v>32010000</v>
      </c>
      <c r="U544" s="45"/>
      <c r="V544" s="55">
        <f>(T544/درآمد!$F$13)*100</f>
        <v>2.4259587874889649E-3</v>
      </c>
    </row>
    <row r="545" spans="1:22" ht="18.75" x14ac:dyDescent="0.4">
      <c r="A545" s="51" t="s">
        <v>837</v>
      </c>
      <c r="C545" s="42">
        <v>0</v>
      </c>
      <c r="D545" s="45">
        <v>0</v>
      </c>
      <c r="E545" s="42">
        <v>0</v>
      </c>
      <c r="F545" s="45"/>
      <c r="G545" s="42">
        <v>0</v>
      </c>
      <c r="H545" s="45"/>
      <c r="I545" s="42">
        <f t="shared" si="16"/>
        <v>0</v>
      </c>
      <c r="J545" s="54">
        <v>0</v>
      </c>
      <c r="K545" s="55">
        <f>(I545/درآمد!$F$13)*100</f>
        <v>0</v>
      </c>
      <c r="L545" s="45"/>
      <c r="M545" s="42">
        <v>0</v>
      </c>
      <c r="N545" s="45"/>
      <c r="O545" s="118">
        <v>0</v>
      </c>
      <c r="P545" s="118"/>
      <c r="Q545" s="45"/>
      <c r="R545" s="42">
        <v>-21470417</v>
      </c>
      <c r="S545" s="45"/>
      <c r="T545" s="42">
        <f t="shared" si="17"/>
        <v>-21470417</v>
      </c>
      <c r="U545" s="45"/>
      <c r="V545" s="55">
        <f>(T545/درآمد!$F$13)*100</f>
        <v>-1.6271898404311919E-3</v>
      </c>
    </row>
    <row r="546" spans="1:22" ht="18.75" x14ac:dyDescent="0.4">
      <c r="A546" s="51" t="s">
        <v>838</v>
      </c>
      <c r="C546" s="42">
        <v>0</v>
      </c>
      <c r="D546" s="45">
        <v>0</v>
      </c>
      <c r="E546" s="42">
        <v>0</v>
      </c>
      <c r="F546" s="45"/>
      <c r="G546" s="42">
        <v>0</v>
      </c>
      <c r="H546" s="45"/>
      <c r="I546" s="42">
        <f t="shared" si="16"/>
        <v>0</v>
      </c>
      <c r="J546" s="54">
        <v>0</v>
      </c>
      <c r="K546" s="55">
        <f>(I546/درآمد!$F$13)*100</f>
        <v>0</v>
      </c>
      <c r="L546" s="45"/>
      <c r="M546" s="42">
        <v>0</v>
      </c>
      <c r="N546" s="45"/>
      <c r="O546" s="118">
        <v>0</v>
      </c>
      <c r="P546" s="118"/>
      <c r="Q546" s="45"/>
      <c r="R546" s="42">
        <v>-569853225</v>
      </c>
      <c r="S546" s="45"/>
      <c r="T546" s="42">
        <f t="shared" si="17"/>
        <v>-569853225</v>
      </c>
      <c r="U546" s="45"/>
      <c r="V546" s="55">
        <f>(T546/درآمد!$F$13)*100</f>
        <v>-4.318776753413546E-2</v>
      </c>
    </row>
    <row r="547" spans="1:22" ht="18.75" x14ac:dyDescent="0.4">
      <c r="A547" s="51" t="s">
        <v>839</v>
      </c>
      <c r="C547" s="42">
        <v>0</v>
      </c>
      <c r="D547" s="45">
        <v>0</v>
      </c>
      <c r="E547" s="42">
        <v>0</v>
      </c>
      <c r="F547" s="45"/>
      <c r="G547" s="42">
        <v>0</v>
      </c>
      <c r="H547" s="45"/>
      <c r="I547" s="42">
        <f t="shared" si="16"/>
        <v>0</v>
      </c>
      <c r="J547" s="54">
        <v>0</v>
      </c>
      <c r="K547" s="55">
        <f>(I547/درآمد!$F$13)*100</f>
        <v>0</v>
      </c>
      <c r="L547" s="45"/>
      <c r="M547" s="42">
        <v>0</v>
      </c>
      <c r="N547" s="45"/>
      <c r="O547" s="118">
        <v>0</v>
      </c>
      <c r="P547" s="118"/>
      <c r="Q547" s="45"/>
      <c r="R547" s="42">
        <v>1439629</v>
      </c>
      <c r="S547" s="45"/>
      <c r="T547" s="42">
        <f t="shared" si="17"/>
        <v>1439629</v>
      </c>
      <c r="U547" s="45"/>
      <c r="V547" s="55">
        <f>(T547/درآمد!$F$13)*100</f>
        <v>1.0910592387609968E-4</v>
      </c>
    </row>
    <row r="548" spans="1:22" ht="18.75" x14ac:dyDescent="0.4">
      <c r="A548" s="51" t="s">
        <v>840</v>
      </c>
      <c r="C548" s="42">
        <v>0</v>
      </c>
      <c r="D548" s="45">
        <v>0</v>
      </c>
      <c r="E548" s="42">
        <v>0</v>
      </c>
      <c r="F548" s="45"/>
      <c r="G548" s="42">
        <v>0</v>
      </c>
      <c r="H548" s="45"/>
      <c r="I548" s="42">
        <f t="shared" si="16"/>
        <v>0</v>
      </c>
      <c r="J548" s="54">
        <v>0</v>
      </c>
      <c r="K548" s="55">
        <f>(I548/درآمد!$F$13)*100</f>
        <v>0</v>
      </c>
      <c r="L548" s="45"/>
      <c r="M548" s="42">
        <v>0</v>
      </c>
      <c r="N548" s="45"/>
      <c r="O548" s="118">
        <v>0</v>
      </c>
      <c r="P548" s="118"/>
      <c r="Q548" s="45"/>
      <c r="R548" s="42">
        <v>17997</v>
      </c>
      <c r="S548" s="45"/>
      <c r="T548" s="42">
        <f t="shared" si="17"/>
        <v>17997</v>
      </c>
      <c r="U548" s="45"/>
      <c r="V548" s="55">
        <f>(T548/درآمد!$F$13)*100</f>
        <v>1.3639481505291751E-6</v>
      </c>
    </row>
    <row r="549" spans="1:22" ht="18.75" x14ac:dyDescent="0.4">
      <c r="A549" s="51" t="s">
        <v>841</v>
      </c>
      <c r="C549" s="42">
        <v>0</v>
      </c>
      <c r="D549" s="45">
        <v>0</v>
      </c>
      <c r="E549" s="42">
        <v>0</v>
      </c>
      <c r="F549" s="45"/>
      <c r="G549" s="42">
        <v>0</v>
      </c>
      <c r="H549" s="45"/>
      <c r="I549" s="42">
        <f t="shared" si="16"/>
        <v>0</v>
      </c>
      <c r="J549" s="54">
        <v>0</v>
      </c>
      <c r="K549" s="55">
        <f>(I549/درآمد!$F$13)*100</f>
        <v>0</v>
      </c>
      <c r="L549" s="45"/>
      <c r="M549" s="42">
        <v>0</v>
      </c>
      <c r="N549" s="45"/>
      <c r="O549" s="118">
        <v>0</v>
      </c>
      <c r="P549" s="118"/>
      <c r="Q549" s="45"/>
      <c r="R549" s="42">
        <v>32421297</v>
      </c>
      <c r="S549" s="45"/>
      <c r="T549" s="42">
        <f t="shared" si="17"/>
        <v>32421297</v>
      </c>
      <c r="U549" s="45"/>
      <c r="V549" s="55">
        <f>(T549/درآمد!$F$13)*100</f>
        <v>2.4571299706010498E-3</v>
      </c>
    </row>
    <row r="550" spans="1:22" ht="18.75" x14ac:dyDescent="0.4">
      <c r="A550" s="51" t="s">
        <v>842</v>
      </c>
      <c r="C550" s="42">
        <v>0</v>
      </c>
      <c r="D550" s="45">
        <v>0</v>
      </c>
      <c r="E550" s="42">
        <v>0</v>
      </c>
      <c r="F550" s="45"/>
      <c r="G550" s="42">
        <v>0</v>
      </c>
      <c r="H550" s="45"/>
      <c r="I550" s="42">
        <f t="shared" si="16"/>
        <v>0</v>
      </c>
      <c r="J550" s="54">
        <v>0</v>
      </c>
      <c r="K550" s="55">
        <f>(I550/درآمد!$F$13)*100</f>
        <v>0</v>
      </c>
      <c r="L550" s="45"/>
      <c r="M550" s="42">
        <v>0</v>
      </c>
      <c r="N550" s="45"/>
      <c r="O550" s="118">
        <v>0</v>
      </c>
      <c r="P550" s="118"/>
      <c r="Q550" s="45"/>
      <c r="R550" s="42">
        <v>4054157</v>
      </c>
      <c r="S550" s="45"/>
      <c r="T550" s="42">
        <f t="shared" si="17"/>
        <v>4054157</v>
      </c>
      <c r="U550" s="45"/>
      <c r="V550" s="55">
        <f>(T550/درآمد!$F$13)*100</f>
        <v>3.0725453920680721E-4</v>
      </c>
    </row>
    <row r="551" spans="1:22" ht="18.75" x14ac:dyDescent="0.4">
      <c r="A551" s="51" t="s">
        <v>893</v>
      </c>
      <c r="C551" s="42">
        <v>0</v>
      </c>
      <c r="D551" s="45">
        <v>0</v>
      </c>
      <c r="E551" s="42">
        <v>0</v>
      </c>
      <c r="F551" s="45"/>
      <c r="G551" s="42">
        <v>0</v>
      </c>
      <c r="H551" s="45"/>
      <c r="I551" s="42">
        <f t="shared" si="16"/>
        <v>0</v>
      </c>
      <c r="J551" s="54">
        <v>0</v>
      </c>
      <c r="K551" s="55">
        <f>(I551/درآمد!$F$13)*100</f>
        <v>0</v>
      </c>
      <c r="L551" s="45"/>
      <c r="M551" s="42">
        <v>0</v>
      </c>
      <c r="N551" s="45"/>
      <c r="O551" s="118">
        <v>0</v>
      </c>
      <c r="P551" s="118"/>
      <c r="Q551" s="45"/>
      <c r="R551" s="42">
        <v>20000000</v>
      </c>
      <c r="S551" s="45"/>
      <c r="T551" s="42">
        <f t="shared" si="17"/>
        <v>20000000</v>
      </c>
      <c r="U551" s="45"/>
      <c r="V551" s="55">
        <f>(T551/درآمد!$F$13)*100</f>
        <v>1.5157505701274381E-3</v>
      </c>
    </row>
    <row r="552" spans="1:22" ht="18.75" x14ac:dyDescent="0.4">
      <c r="A552" s="51" t="s">
        <v>843</v>
      </c>
      <c r="C552" s="42">
        <v>0</v>
      </c>
      <c r="D552" s="45">
        <v>0</v>
      </c>
      <c r="E552" s="42">
        <v>0</v>
      </c>
      <c r="F552" s="45"/>
      <c r="G552" s="42">
        <v>0</v>
      </c>
      <c r="H552" s="45"/>
      <c r="I552" s="42">
        <f t="shared" si="16"/>
        <v>0</v>
      </c>
      <c r="J552" s="54">
        <v>0</v>
      </c>
      <c r="K552" s="55">
        <f>(I552/درآمد!$F$13)*100</f>
        <v>0</v>
      </c>
      <c r="L552" s="45"/>
      <c r="M552" s="42">
        <v>0</v>
      </c>
      <c r="N552" s="45"/>
      <c r="O552" s="118">
        <v>0</v>
      </c>
      <c r="P552" s="118"/>
      <c r="Q552" s="45"/>
      <c r="R552" s="42">
        <v>-153962</v>
      </c>
      <c r="S552" s="45"/>
      <c r="T552" s="42">
        <f t="shared" si="17"/>
        <v>-153962</v>
      </c>
      <c r="U552" s="45"/>
      <c r="V552" s="55">
        <f>(T552/درآمد!$F$13)*100</f>
        <v>-1.1668399463898031E-5</v>
      </c>
    </row>
    <row r="553" spans="1:22" ht="18.75" x14ac:dyDescent="0.4">
      <c r="A553" s="51" t="s">
        <v>844</v>
      </c>
      <c r="C553" s="42">
        <v>0</v>
      </c>
      <c r="D553" s="45">
        <v>0</v>
      </c>
      <c r="E553" s="42">
        <v>0</v>
      </c>
      <c r="F553" s="45"/>
      <c r="G553" s="42">
        <v>0</v>
      </c>
      <c r="H553" s="45"/>
      <c r="I553" s="42">
        <f t="shared" si="16"/>
        <v>0</v>
      </c>
      <c r="J553" s="54">
        <v>0</v>
      </c>
      <c r="K553" s="55">
        <f>(I553/درآمد!$F$13)*100</f>
        <v>0</v>
      </c>
      <c r="L553" s="45"/>
      <c r="M553" s="42">
        <v>0</v>
      </c>
      <c r="N553" s="45"/>
      <c r="O553" s="118">
        <v>0</v>
      </c>
      <c r="P553" s="118"/>
      <c r="Q553" s="45"/>
      <c r="R553" s="42">
        <v>-14096011</v>
      </c>
      <c r="S553" s="45"/>
      <c r="T553" s="42">
        <f t="shared" si="17"/>
        <v>-14096011</v>
      </c>
      <c r="U553" s="45"/>
      <c r="V553" s="55">
        <f>(T553/درآمد!$F$13)*100</f>
        <v>-1.0683018354886319E-3</v>
      </c>
    </row>
    <row r="554" spans="1:22" ht="18.75" x14ac:dyDescent="0.4">
      <c r="A554" s="51" t="s">
        <v>894</v>
      </c>
      <c r="C554" s="42">
        <v>0</v>
      </c>
      <c r="D554" s="45">
        <v>0</v>
      </c>
      <c r="E554" s="42">
        <v>0</v>
      </c>
      <c r="F554" s="45"/>
      <c r="G554" s="42">
        <v>0</v>
      </c>
      <c r="H554" s="45"/>
      <c r="I554" s="42">
        <f t="shared" si="16"/>
        <v>0</v>
      </c>
      <c r="J554" s="54">
        <v>0</v>
      </c>
      <c r="K554" s="55">
        <f>(I554/درآمد!$F$13)*100</f>
        <v>0</v>
      </c>
      <c r="L554" s="45"/>
      <c r="M554" s="42">
        <v>0</v>
      </c>
      <c r="N554" s="45"/>
      <c r="O554" s="118">
        <v>0</v>
      </c>
      <c r="P554" s="118"/>
      <c r="Q554" s="45"/>
      <c r="R554" s="42">
        <v>-422925702</v>
      </c>
      <c r="S554" s="45"/>
      <c r="T554" s="42">
        <f t="shared" si="17"/>
        <v>-422925702</v>
      </c>
      <c r="U554" s="45"/>
      <c r="V554" s="55">
        <f>(T554/درآمد!$F$13)*100</f>
        <v>-3.2052493696402347E-2</v>
      </c>
    </row>
    <row r="555" spans="1:22" ht="18.75" x14ac:dyDescent="0.4">
      <c r="A555" s="51" t="s">
        <v>895</v>
      </c>
      <c r="C555" s="42">
        <v>0</v>
      </c>
      <c r="D555" s="45">
        <v>0</v>
      </c>
      <c r="E555" s="42">
        <v>0</v>
      </c>
      <c r="F555" s="45"/>
      <c r="G555" s="42">
        <v>0</v>
      </c>
      <c r="H555" s="45"/>
      <c r="I555" s="42">
        <f t="shared" si="16"/>
        <v>0</v>
      </c>
      <c r="J555" s="54">
        <v>0</v>
      </c>
      <c r="K555" s="55">
        <f>(I555/درآمد!$F$13)*100</f>
        <v>0</v>
      </c>
      <c r="L555" s="45"/>
      <c r="M555" s="42">
        <v>0</v>
      </c>
      <c r="N555" s="45"/>
      <c r="O555" s="118">
        <v>0</v>
      </c>
      <c r="P555" s="118"/>
      <c r="Q555" s="45"/>
      <c r="R555" s="42">
        <v>-25033422</v>
      </c>
      <c r="S555" s="45"/>
      <c r="T555" s="42">
        <f t="shared" si="17"/>
        <v>-25033422</v>
      </c>
      <c r="U555" s="45"/>
      <c r="V555" s="55">
        <f>(T555/درآمد!$F$13)*100</f>
        <v>-1.8972211834370374E-3</v>
      </c>
    </row>
    <row r="556" spans="1:22" ht="18.75" x14ac:dyDescent="0.4">
      <c r="A556" s="51" t="s">
        <v>896</v>
      </c>
      <c r="C556" s="42">
        <v>0</v>
      </c>
      <c r="D556" s="45">
        <v>0</v>
      </c>
      <c r="E556" s="42">
        <v>0</v>
      </c>
      <c r="F556" s="45"/>
      <c r="G556" s="42">
        <v>0</v>
      </c>
      <c r="H556" s="45"/>
      <c r="I556" s="42">
        <f t="shared" si="16"/>
        <v>0</v>
      </c>
      <c r="J556" s="54">
        <v>0</v>
      </c>
      <c r="K556" s="55">
        <f>(I556/درآمد!$F$13)*100</f>
        <v>0</v>
      </c>
      <c r="L556" s="45"/>
      <c r="M556" s="42">
        <v>0</v>
      </c>
      <c r="N556" s="45"/>
      <c r="O556" s="118">
        <v>0</v>
      </c>
      <c r="P556" s="118"/>
      <c r="Q556" s="45"/>
      <c r="R556" s="42">
        <v>-1404778220</v>
      </c>
      <c r="S556" s="45"/>
      <c r="T556" s="42">
        <f t="shared" si="17"/>
        <v>-1404778220</v>
      </c>
      <c r="U556" s="45"/>
      <c r="V556" s="55">
        <f>(T556/درآمد!$F$13)*100</f>
        <v>-0.1064646693933804</v>
      </c>
    </row>
    <row r="557" spans="1:22" ht="18.75" x14ac:dyDescent="0.4">
      <c r="A557" s="51" t="s">
        <v>897</v>
      </c>
      <c r="C557" s="42">
        <v>0</v>
      </c>
      <c r="D557" s="45">
        <v>0</v>
      </c>
      <c r="E557" s="42">
        <v>0</v>
      </c>
      <c r="F557" s="45"/>
      <c r="G557" s="42">
        <v>0</v>
      </c>
      <c r="H557" s="45"/>
      <c r="I557" s="42">
        <f t="shared" si="16"/>
        <v>0</v>
      </c>
      <c r="J557" s="54">
        <v>0</v>
      </c>
      <c r="K557" s="55">
        <f>(I557/درآمد!$F$13)*100</f>
        <v>0</v>
      </c>
      <c r="L557" s="45"/>
      <c r="M557" s="42">
        <v>0</v>
      </c>
      <c r="N557" s="45"/>
      <c r="O557" s="118">
        <v>0</v>
      </c>
      <c r="P557" s="118"/>
      <c r="Q557" s="45"/>
      <c r="R557" s="42">
        <v>-174274468</v>
      </c>
      <c r="S557" s="45"/>
      <c r="T557" s="42">
        <f t="shared" si="17"/>
        <v>-174274468</v>
      </c>
      <c r="U557" s="45"/>
      <c r="V557" s="55">
        <f>(T557/درآمد!$F$13)*100</f>
        <v>-1.3207831211482798E-2</v>
      </c>
    </row>
    <row r="558" spans="1:22" ht="18.75" x14ac:dyDescent="0.4">
      <c r="A558" s="51" t="s">
        <v>845</v>
      </c>
      <c r="C558" s="42">
        <v>0</v>
      </c>
      <c r="D558" s="45">
        <v>0</v>
      </c>
      <c r="E558" s="42">
        <v>0</v>
      </c>
      <c r="F558" s="45"/>
      <c r="G558" s="42">
        <v>0</v>
      </c>
      <c r="H558" s="45"/>
      <c r="I558" s="42">
        <f t="shared" si="16"/>
        <v>0</v>
      </c>
      <c r="J558" s="54">
        <v>0</v>
      </c>
      <c r="K558" s="55">
        <f>(I558/درآمد!$F$13)*100</f>
        <v>0</v>
      </c>
      <c r="L558" s="45"/>
      <c r="M558" s="42">
        <v>0</v>
      </c>
      <c r="N558" s="45"/>
      <c r="O558" s="118">
        <v>0</v>
      </c>
      <c r="P558" s="118"/>
      <c r="Q558" s="45"/>
      <c r="R558" s="42">
        <v>264668426</v>
      </c>
      <c r="S558" s="45"/>
      <c r="T558" s="42">
        <f t="shared" si="17"/>
        <v>264668426</v>
      </c>
      <c r="U558" s="45"/>
      <c r="V558" s="55">
        <f>(T558/درآمد!$F$13)*100</f>
        <v>2.0058565880211585E-2</v>
      </c>
    </row>
    <row r="559" spans="1:22" ht="18.75" x14ac:dyDescent="0.4">
      <c r="A559" s="51" t="s">
        <v>846</v>
      </c>
      <c r="C559" s="42">
        <v>0</v>
      </c>
      <c r="D559" s="45">
        <v>0</v>
      </c>
      <c r="E559" s="42">
        <v>0</v>
      </c>
      <c r="F559" s="45"/>
      <c r="G559" s="42">
        <v>0</v>
      </c>
      <c r="H559" s="45"/>
      <c r="I559" s="42">
        <f t="shared" si="16"/>
        <v>0</v>
      </c>
      <c r="J559" s="54">
        <v>0</v>
      </c>
      <c r="K559" s="55">
        <f>(I559/درآمد!$F$13)*100</f>
        <v>0</v>
      </c>
      <c r="L559" s="45"/>
      <c r="M559" s="42">
        <v>0</v>
      </c>
      <c r="N559" s="45"/>
      <c r="O559" s="118">
        <v>0</v>
      </c>
      <c r="P559" s="118"/>
      <c r="Q559" s="45"/>
      <c r="R559" s="42">
        <v>1718098</v>
      </c>
      <c r="S559" s="45"/>
      <c r="T559" s="42">
        <f t="shared" si="17"/>
        <v>1718098</v>
      </c>
      <c r="U559" s="45"/>
      <c r="V559" s="55">
        <f>(T559/درآمد!$F$13)*100</f>
        <v>1.3021040115174056E-4</v>
      </c>
    </row>
    <row r="560" spans="1:22" ht="18.75" x14ac:dyDescent="0.4">
      <c r="A560" s="51" t="s">
        <v>847</v>
      </c>
      <c r="C560" s="42">
        <v>0</v>
      </c>
      <c r="D560" s="45">
        <v>0</v>
      </c>
      <c r="E560" s="42">
        <v>0</v>
      </c>
      <c r="F560" s="45"/>
      <c r="G560" s="42">
        <v>0</v>
      </c>
      <c r="H560" s="45"/>
      <c r="I560" s="42">
        <f t="shared" si="16"/>
        <v>0</v>
      </c>
      <c r="J560" s="54">
        <v>0</v>
      </c>
      <c r="K560" s="55">
        <f>(I560/درآمد!$F$13)*100</f>
        <v>0</v>
      </c>
      <c r="L560" s="45"/>
      <c r="M560" s="42">
        <v>0</v>
      </c>
      <c r="N560" s="45"/>
      <c r="O560" s="118">
        <v>0</v>
      </c>
      <c r="P560" s="118"/>
      <c r="Q560" s="45"/>
      <c r="R560" s="42">
        <v>-1506465200</v>
      </c>
      <c r="S560" s="45"/>
      <c r="T560" s="42">
        <f t="shared" si="17"/>
        <v>-1506465200</v>
      </c>
      <c r="U560" s="45"/>
      <c r="V560" s="55">
        <f>(T560/درآمد!$F$13)*100</f>
        <v>-0.11417127428885725</v>
      </c>
    </row>
    <row r="561" spans="1:22" ht="18.75" x14ac:dyDescent="0.4">
      <c r="A561" s="51" t="s">
        <v>848</v>
      </c>
      <c r="C561" s="42">
        <v>0</v>
      </c>
      <c r="D561" s="45">
        <v>0</v>
      </c>
      <c r="E561" s="42">
        <v>0</v>
      </c>
      <c r="F561" s="45"/>
      <c r="G561" s="42">
        <v>0</v>
      </c>
      <c r="H561" s="45"/>
      <c r="I561" s="42">
        <f t="shared" si="16"/>
        <v>0</v>
      </c>
      <c r="J561" s="54">
        <v>0</v>
      </c>
      <c r="K561" s="55">
        <f>(I561/درآمد!$F$13)*100</f>
        <v>0</v>
      </c>
      <c r="L561" s="45"/>
      <c r="M561" s="42">
        <v>0</v>
      </c>
      <c r="N561" s="45"/>
      <c r="O561" s="118">
        <v>0</v>
      </c>
      <c r="P561" s="118"/>
      <c r="Q561" s="45"/>
      <c r="R561" s="42">
        <v>146227000</v>
      </c>
      <c r="S561" s="45"/>
      <c r="T561" s="42">
        <f t="shared" si="17"/>
        <v>146227000</v>
      </c>
      <c r="U561" s="45"/>
      <c r="V561" s="55">
        <f>(T561/درآمد!$F$13)*100</f>
        <v>1.1082182930901244E-2</v>
      </c>
    </row>
    <row r="562" spans="1:22" ht="18.75" x14ac:dyDescent="0.4">
      <c r="A562" s="51" t="s">
        <v>898</v>
      </c>
      <c r="C562" s="42">
        <v>0</v>
      </c>
      <c r="D562" s="45">
        <v>0</v>
      </c>
      <c r="E562" s="42">
        <v>0</v>
      </c>
      <c r="F562" s="45"/>
      <c r="G562" s="42">
        <v>0</v>
      </c>
      <c r="H562" s="45"/>
      <c r="I562" s="42">
        <f t="shared" si="16"/>
        <v>0</v>
      </c>
      <c r="J562" s="54">
        <v>0</v>
      </c>
      <c r="K562" s="55">
        <f>(I562/درآمد!$F$13)*100</f>
        <v>0</v>
      </c>
      <c r="L562" s="45"/>
      <c r="M562" s="42">
        <v>0</v>
      </c>
      <c r="N562" s="45"/>
      <c r="O562" s="118">
        <v>0</v>
      </c>
      <c r="P562" s="118"/>
      <c r="Q562" s="45"/>
      <c r="R562" s="42">
        <v>-3532236147</v>
      </c>
      <c r="S562" s="45"/>
      <c r="T562" s="42">
        <f t="shared" si="17"/>
        <v>-3532236147</v>
      </c>
      <c r="U562" s="45"/>
      <c r="V562" s="55">
        <f>(T562/درآمد!$F$13)*100</f>
        <v>-0.26769944768199977</v>
      </c>
    </row>
    <row r="563" spans="1:22" ht="18.75" x14ac:dyDescent="0.4">
      <c r="A563" s="51" t="s">
        <v>849</v>
      </c>
      <c r="C563" s="42">
        <v>0</v>
      </c>
      <c r="D563" s="45">
        <v>0</v>
      </c>
      <c r="E563" s="42">
        <v>0</v>
      </c>
      <c r="F563" s="45"/>
      <c r="G563" s="42">
        <v>0</v>
      </c>
      <c r="H563" s="45"/>
      <c r="I563" s="42">
        <f t="shared" si="16"/>
        <v>0</v>
      </c>
      <c r="J563" s="54">
        <v>0</v>
      </c>
      <c r="K563" s="55">
        <f>(I563/درآمد!$F$13)*100</f>
        <v>0</v>
      </c>
      <c r="L563" s="45"/>
      <c r="M563" s="42">
        <v>0</v>
      </c>
      <c r="N563" s="45"/>
      <c r="O563" s="118">
        <v>0</v>
      </c>
      <c r="P563" s="118"/>
      <c r="Q563" s="45"/>
      <c r="R563" s="42">
        <v>522833638</v>
      </c>
      <c r="S563" s="45"/>
      <c r="T563" s="42">
        <f t="shared" si="17"/>
        <v>522833638</v>
      </c>
      <c r="U563" s="45"/>
      <c r="V563" s="55">
        <f>(T563/درآمد!$F$13)*100</f>
        <v>3.9624269244015124E-2</v>
      </c>
    </row>
    <row r="564" spans="1:22" ht="18.75" x14ac:dyDescent="0.4">
      <c r="A564" s="51" t="s">
        <v>899</v>
      </c>
      <c r="C564" s="42">
        <v>0</v>
      </c>
      <c r="D564" s="45">
        <v>0</v>
      </c>
      <c r="E564" s="42">
        <v>0</v>
      </c>
      <c r="F564" s="45"/>
      <c r="G564" s="42">
        <v>0</v>
      </c>
      <c r="H564" s="45"/>
      <c r="I564" s="42">
        <f t="shared" si="16"/>
        <v>0</v>
      </c>
      <c r="J564" s="54">
        <v>0</v>
      </c>
      <c r="K564" s="55">
        <f>(I564/درآمد!$F$13)*100</f>
        <v>0</v>
      </c>
      <c r="L564" s="45"/>
      <c r="M564" s="42">
        <v>0</v>
      </c>
      <c r="N564" s="45"/>
      <c r="O564" s="118">
        <v>0</v>
      </c>
      <c r="P564" s="118"/>
      <c r="Q564" s="45"/>
      <c r="R564" s="42">
        <v>4844349650</v>
      </c>
      <c r="S564" s="45"/>
      <c r="T564" s="42">
        <f t="shared" si="17"/>
        <v>4844349650</v>
      </c>
      <c r="U564" s="45"/>
      <c r="V564" s="55">
        <f>(T564/درآمد!$F$13)*100</f>
        <v>0.3671412871942078</v>
      </c>
    </row>
    <row r="565" spans="1:22" ht="18.75" x14ac:dyDescent="0.4">
      <c r="A565" s="51" t="s">
        <v>850</v>
      </c>
      <c r="C565" s="42">
        <v>0</v>
      </c>
      <c r="D565" s="45">
        <v>0</v>
      </c>
      <c r="E565" s="42">
        <v>0</v>
      </c>
      <c r="F565" s="45"/>
      <c r="G565" s="42">
        <v>0</v>
      </c>
      <c r="H565" s="45"/>
      <c r="I565" s="42">
        <f t="shared" si="16"/>
        <v>0</v>
      </c>
      <c r="J565" s="54">
        <v>0</v>
      </c>
      <c r="K565" s="55">
        <f>(I565/درآمد!$F$13)*100</f>
        <v>0</v>
      </c>
      <c r="L565" s="45"/>
      <c r="M565" s="42">
        <v>0</v>
      </c>
      <c r="N565" s="45"/>
      <c r="O565" s="118">
        <v>0</v>
      </c>
      <c r="P565" s="118"/>
      <c r="Q565" s="45"/>
      <c r="R565" s="42">
        <v>-4063073773</v>
      </c>
      <c r="S565" s="45"/>
      <c r="T565" s="42">
        <f t="shared" si="17"/>
        <v>-4063073773</v>
      </c>
      <c r="U565" s="45"/>
      <c r="V565" s="55">
        <f>(T565/درآمد!$F$13)*100</f>
        <v>-0.30793031939472953</v>
      </c>
    </row>
    <row r="566" spans="1:22" ht="18.75" x14ac:dyDescent="0.4">
      <c r="A566" s="51" t="s">
        <v>851</v>
      </c>
      <c r="C566" s="42">
        <v>0</v>
      </c>
      <c r="D566" s="45">
        <v>0</v>
      </c>
      <c r="E566" s="42">
        <v>0</v>
      </c>
      <c r="F566" s="45"/>
      <c r="G566" s="42">
        <v>0</v>
      </c>
      <c r="H566" s="45"/>
      <c r="I566" s="42">
        <f t="shared" si="16"/>
        <v>0</v>
      </c>
      <c r="J566" s="54">
        <v>0</v>
      </c>
      <c r="K566" s="55">
        <f>(I566/درآمد!$F$13)*100</f>
        <v>0</v>
      </c>
      <c r="L566" s="45"/>
      <c r="M566" s="42">
        <v>0</v>
      </c>
      <c r="N566" s="45"/>
      <c r="O566" s="118">
        <v>0</v>
      </c>
      <c r="P566" s="118"/>
      <c r="Q566" s="45"/>
      <c r="R566" s="42">
        <v>-320481880</v>
      </c>
      <c r="S566" s="45"/>
      <c r="T566" s="42">
        <f t="shared" si="17"/>
        <v>-320481880</v>
      </c>
      <c r="U566" s="45"/>
      <c r="V566" s="55">
        <f>(T566/درآمد!$F$13)*100</f>
        <v>-2.4288529616275659E-2</v>
      </c>
    </row>
    <row r="567" spans="1:22" ht="18.75" x14ac:dyDescent="0.4">
      <c r="A567" s="51" t="s">
        <v>900</v>
      </c>
      <c r="C567" s="42">
        <v>0</v>
      </c>
      <c r="D567" s="45">
        <v>0</v>
      </c>
      <c r="E567" s="42">
        <v>0</v>
      </c>
      <c r="F567" s="45"/>
      <c r="G567" s="42">
        <v>0</v>
      </c>
      <c r="H567" s="45"/>
      <c r="I567" s="42">
        <f t="shared" si="16"/>
        <v>0</v>
      </c>
      <c r="J567" s="54">
        <v>0</v>
      </c>
      <c r="K567" s="55">
        <f>(I567/درآمد!$F$13)*100</f>
        <v>0</v>
      </c>
      <c r="L567" s="45"/>
      <c r="M567" s="42">
        <v>0</v>
      </c>
      <c r="N567" s="45"/>
      <c r="O567" s="118">
        <v>0</v>
      </c>
      <c r="P567" s="118"/>
      <c r="Q567" s="45"/>
      <c r="R567" s="42">
        <v>217241097</v>
      </c>
      <c r="S567" s="45"/>
      <c r="T567" s="42">
        <f t="shared" si="17"/>
        <v>217241097</v>
      </c>
      <c r="U567" s="45"/>
      <c r="V567" s="55">
        <f>(T567/درآمد!$F$13)*100</f>
        <v>1.6464165831643004E-2</v>
      </c>
    </row>
    <row r="568" spans="1:22" ht="18.75" x14ac:dyDescent="0.4">
      <c r="A568" s="51" t="s">
        <v>852</v>
      </c>
      <c r="C568" s="42">
        <v>0</v>
      </c>
      <c r="D568" s="45">
        <v>0</v>
      </c>
      <c r="E568" s="42">
        <v>0</v>
      </c>
      <c r="F568" s="45"/>
      <c r="G568" s="42">
        <v>0</v>
      </c>
      <c r="H568" s="45"/>
      <c r="I568" s="42">
        <f t="shared" si="16"/>
        <v>0</v>
      </c>
      <c r="J568" s="54">
        <v>0</v>
      </c>
      <c r="K568" s="55">
        <f>(I568/درآمد!$F$13)*100</f>
        <v>0</v>
      </c>
      <c r="L568" s="45"/>
      <c r="M568" s="42">
        <v>0</v>
      </c>
      <c r="N568" s="45"/>
      <c r="O568" s="118">
        <v>0</v>
      </c>
      <c r="P568" s="118"/>
      <c r="Q568" s="45"/>
      <c r="R568" s="42">
        <v>528948532</v>
      </c>
      <c r="S568" s="45"/>
      <c r="T568" s="42">
        <f t="shared" si="17"/>
        <v>528948532</v>
      </c>
      <c r="U568" s="45"/>
      <c r="V568" s="55">
        <f>(T568/درآمد!$F$13)*100</f>
        <v>4.0087701947353567E-2</v>
      </c>
    </row>
    <row r="569" spans="1:22" ht="18.75" x14ac:dyDescent="0.4">
      <c r="A569" s="51" t="s">
        <v>853</v>
      </c>
      <c r="C569" s="42">
        <v>0</v>
      </c>
      <c r="D569" s="45">
        <v>0</v>
      </c>
      <c r="E569" s="42">
        <v>0</v>
      </c>
      <c r="F569" s="45"/>
      <c r="G569" s="42">
        <v>0</v>
      </c>
      <c r="H569" s="45"/>
      <c r="I569" s="42">
        <f t="shared" si="16"/>
        <v>0</v>
      </c>
      <c r="J569" s="54">
        <v>0</v>
      </c>
      <c r="K569" s="55">
        <f>(I569/درآمد!$F$13)*100</f>
        <v>0</v>
      </c>
      <c r="L569" s="45"/>
      <c r="M569" s="42">
        <v>0</v>
      </c>
      <c r="N569" s="45"/>
      <c r="O569" s="118">
        <v>0</v>
      </c>
      <c r="P569" s="118"/>
      <c r="Q569" s="45"/>
      <c r="R569" s="42">
        <v>-1006613100</v>
      </c>
      <c r="S569" s="45"/>
      <c r="T569" s="42">
        <f t="shared" si="17"/>
        <v>-1006613100</v>
      </c>
      <c r="U569" s="45"/>
      <c r="V569" s="55">
        <f>(T569/درآمد!$F$13)*100</f>
        <v>-7.6288719011137401E-2</v>
      </c>
    </row>
    <row r="570" spans="1:22" ht="18.75" x14ac:dyDescent="0.4">
      <c r="A570" s="51" t="s">
        <v>901</v>
      </c>
      <c r="C570" s="42">
        <v>0</v>
      </c>
      <c r="D570" s="45">
        <v>0</v>
      </c>
      <c r="E570" s="42">
        <v>0</v>
      </c>
      <c r="F570" s="45"/>
      <c r="G570" s="42">
        <v>0</v>
      </c>
      <c r="H570" s="45"/>
      <c r="I570" s="42">
        <f t="shared" si="16"/>
        <v>0</v>
      </c>
      <c r="J570" s="54">
        <v>0</v>
      </c>
      <c r="K570" s="55">
        <f>(I570/درآمد!$F$13)*100</f>
        <v>0</v>
      </c>
      <c r="L570" s="45"/>
      <c r="M570" s="42">
        <v>0</v>
      </c>
      <c r="N570" s="45"/>
      <c r="O570" s="118">
        <v>0</v>
      </c>
      <c r="P570" s="118"/>
      <c r="Q570" s="45"/>
      <c r="R570" s="42">
        <v>1060295</v>
      </c>
      <c r="S570" s="45"/>
      <c r="T570" s="42">
        <f t="shared" si="17"/>
        <v>1060295</v>
      </c>
      <c r="U570" s="45"/>
      <c r="V570" s="55">
        <f>(T570/درآمد!$F$13)*100</f>
        <v>8.0357137537663607E-5</v>
      </c>
    </row>
    <row r="571" spans="1:22" ht="18.75" x14ac:dyDescent="0.4">
      <c r="A571" s="51" t="s">
        <v>854</v>
      </c>
      <c r="C571" s="42">
        <v>0</v>
      </c>
      <c r="D571" s="45">
        <v>0</v>
      </c>
      <c r="E571" s="42">
        <v>0</v>
      </c>
      <c r="F571" s="45"/>
      <c r="G571" s="42">
        <v>0</v>
      </c>
      <c r="H571" s="45"/>
      <c r="I571" s="42">
        <f t="shared" si="16"/>
        <v>0</v>
      </c>
      <c r="J571" s="54">
        <v>0</v>
      </c>
      <c r="K571" s="55">
        <f>(I571/درآمد!$F$13)*100</f>
        <v>0</v>
      </c>
      <c r="L571" s="45"/>
      <c r="M571" s="42">
        <v>0</v>
      </c>
      <c r="N571" s="45"/>
      <c r="O571" s="118">
        <v>0</v>
      </c>
      <c r="P571" s="118"/>
      <c r="Q571" s="45"/>
      <c r="R571" s="42">
        <v>-39087608</v>
      </c>
      <c r="S571" s="45"/>
      <c r="T571" s="42">
        <f t="shared" si="17"/>
        <v>-39087608</v>
      </c>
      <c r="U571" s="45"/>
      <c r="V571" s="55">
        <f>(T571/درآمد!$F$13)*100</f>
        <v>-2.9623532055458907E-3</v>
      </c>
    </row>
    <row r="572" spans="1:22" ht="18.75" x14ac:dyDescent="0.4">
      <c r="A572" s="51" t="s">
        <v>855</v>
      </c>
      <c r="C572" s="42">
        <v>0</v>
      </c>
      <c r="D572" s="45">
        <v>0</v>
      </c>
      <c r="E572" s="42">
        <v>0</v>
      </c>
      <c r="F572" s="45"/>
      <c r="G572" s="42">
        <v>0</v>
      </c>
      <c r="H572" s="45"/>
      <c r="I572" s="42">
        <f t="shared" si="16"/>
        <v>0</v>
      </c>
      <c r="J572" s="54">
        <v>0</v>
      </c>
      <c r="K572" s="55">
        <f>(I572/درآمد!$F$13)*100</f>
        <v>0</v>
      </c>
      <c r="L572" s="45"/>
      <c r="M572" s="42">
        <v>0</v>
      </c>
      <c r="N572" s="45"/>
      <c r="O572" s="118">
        <v>0</v>
      </c>
      <c r="P572" s="118"/>
      <c r="Q572" s="45"/>
      <c r="R572" s="42">
        <v>-32045690</v>
      </c>
      <c r="S572" s="45"/>
      <c r="T572" s="42">
        <f t="shared" si="17"/>
        <v>-32045690</v>
      </c>
      <c r="U572" s="45"/>
      <c r="V572" s="55">
        <f>(T572/درآمد!$F$13)*100</f>
        <v>-2.428663644381357E-3</v>
      </c>
    </row>
    <row r="573" spans="1:22" ht="18.75" x14ac:dyDescent="0.4">
      <c r="A573" s="51" t="s">
        <v>856</v>
      </c>
      <c r="C573" s="42">
        <v>0</v>
      </c>
      <c r="D573" s="45">
        <v>0</v>
      </c>
      <c r="E573" s="42">
        <v>0</v>
      </c>
      <c r="F573" s="45"/>
      <c r="G573" s="42">
        <v>0</v>
      </c>
      <c r="H573" s="45"/>
      <c r="I573" s="42">
        <f t="shared" si="16"/>
        <v>0</v>
      </c>
      <c r="J573" s="54">
        <v>0</v>
      </c>
      <c r="K573" s="55">
        <f>(I573/درآمد!$F$13)*100</f>
        <v>0</v>
      </c>
      <c r="L573" s="45"/>
      <c r="M573" s="42">
        <v>0</v>
      </c>
      <c r="N573" s="45"/>
      <c r="O573" s="118">
        <v>0</v>
      </c>
      <c r="P573" s="118"/>
      <c r="Q573" s="45"/>
      <c r="R573" s="42">
        <v>47539126</v>
      </c>
      <c r="S573" s="45"/>
      <c r="T573" s="42">
        <f t="shared" si="17"/>
        <v>47539126</v>
      </c>
      <c r="U573" s="45"/>
      <c r="V573" s="55">
        <f>(T573/درآمد!$F$13)*100</f>
        <v>3.6028728668930062E-3</v>
      </c>
    </row>
    <row r="574" spans="1:22" ht="18.75" x14ac:dyDescent="0.4">
      <c r="A574" s="51" t="s">
        <v>902</v>
      </c>
      <c r="C574" s="42">
        <v>0</v>
      </c>
      <c r="D574" s="45">
        <v>0</v>
      </c>
      <c r="E574" s="42">
        <v>0</v>
      </c>
      <c r="F574" s="45"/>
      <c r="G574" s="42">
        <v>0</v>
      </c>
      <c r="H574" s="45"/>
      <c r="I574" s="42">
        <f t="shared" si="16"/>
        <v>0</v>
      </c>
      <c r="J574" s="54">
        <v>0</v>
      </c>
      <c r="K574" s="55">
        <f>(I574/درآمد!$F$13)*100</f>
        <v>0</v>
      </c>
      <c r="L574" s="45"/>
      <c r="M574" s="42">
        <v>0</v>
      </c>
      <c r="N574" s="45"/>
      <c r="O574" s="118">
        <v>0</v>
      </c>
      <c r="P574" s="118"/>
      <c r="Q574" s="45"/>
      <c r="R574" s="42">
        <v>-68022290</v>
      </c>
      <c r="S574" s="45"/>
      <c r="T574" s="42">
        <f t="shared" si="17"/>
        <v>-68022290</v>
      </c>
      <c r="U574" s="45"/>
      <c r="V574" s="55">
        <f>(T574/درآمد!$F$13)*100</f>
        <v>-5.1552412424436967E-3</v>
      </c>
    </row>
    <row r="575" spans="1:22" ht="18.75" x14ac:dyDescent="0.4">
      <c r="A575" s="51" t="s">
        <v>857</v>
      </c>
      <c r="C575" s="42">
        <v>0</v>
      </c>
      <c r="D575" s="45">
        <v>0</v>
      </c>
      <c r="E575" s="42">
        <v>0</v>
      </c>
      <c r="F575" s="45"/>
      <c r="G575" s="42">
        <v>0</v>
      </c>
      <c r="H575" s="45"/>
      <c r="I575" s="42">
        <f t="shared" si="16"/>
        <v>0</v>
      </c>
      <c r="J575" s="54">
        <v>0</v>
      </c>
      <c r="K575" s="55">
        <f>(I575/درآمد!$F$13)*100</f>
        <v>0</v>
      </c>
      <c r="L575" s="45"/>
      <c r="M575" s="42">
        <v>0</v>
      </c>
      <c r="N575" s="45"/>
      <c r="O575" s="118">
        <v>0</v>
      </c>
      <c r="P575" s="118"/>
      <c r="Q575" s="45"/>
      <c r="R575" s="42">
        <v>-77641744</v>
      </c>
      <c r="S575" s="45"/>
      <c r="T575" s="42">
        <f t="shared" si="17"/>
        <v>-77641744</v>
      </c>
      <c r="U575" s="45"/>
      <c r="V575" s="55">
        <f>(T575/درآمد!$F$13)*100</f>
        <v>-5.8842758866844303E-3</v>
      </c>
    </row>
    <row r="576" spans="1:22" ht="18.75" x14ac:dyDescent="0.4">
      <c r="A576" s="51" t="s">
        <v>858</v>
      </c>
      <c r="C576" s="42">
        <v>0</v>
      </c>
      <c r="D576" s="45">
        <v>0</v>
      </c>
      <c r="E576" s="42">
        <v>0</v>
      </c>
      <c r="F576" s="45"/>
      <c r="G576" s="42">
        <v>0</v>
      </c>
      <c r="H576" s="45"/>
      <c r="I576" s="42">
        <f t="shared" si="16"/>
        <v>0</v>
      </c>
      <c r="J576" s="54">
        <v>0</v>
      </c>
      <c r="K576" s="55">
        <f>(I576/درآمد!$F$13)*100</f>
        <v>0</v>
      </c>
      <c r="L576" s="45"/>
      <c r="M576" s="42">
        <v>0</v>
      </c>
      <c r="N576" s="45"/>
      <c r="O576" s="118">
        <v>0</v>
      </c>
      <c r="P576" s="118"/>
      <c r="Q576" s="45"/>
      <c r="R576" s="42">
        <v>-459039426</v>
      </c>
      <c r="S576" s="45"/>
      <c r="T576" s="42">
        <f t="shared" si="17"/>
        <v>-459039426</v>
      </c>
      <c r="U576" s="45"/>
      <c r="V576" s="55">
        <f>(T576/درآمد!$F$13)*100</f>
        <v>-3.4789463583523597E-2</v>
      </c>
    </row>
    <row r="577" spans="1:24" ht="18.75" x14ac:dyDescent="0.4">
      <c r="A577" s="51" t="s">
        <v>903</v>
      </c>
      <c r="C577" s="42">
        <v>0</v>
      </c>
      <c r="D577" s="45">
        <v>0</v>
      </c>
      <c r="E577" s="42">
        <v>0</v>
      </c>
      <c r="F577" s="45"/>
      <c r="G577" s="42">
        <v>0</v>
      </c>
      <c r="H577" s="45"/>
      <c r="I577" s="42">
        <f t="shared" si="16"/>
        <v>0</v>
      </c>
      <c r="J577" s="54">
        <v>0</v>
      </c>
      <c r="K577" s="55">
        <f>(I577/درآمد!$F$13)*100</f>
        <v>0</v>
      </c>
      <c r="L577" s="45"/>
      <c r="M577" s="42">
        <v>0</v>
      </c>
      <c r="N577" s="45"/>
      <c r="O577" s="118">
        <v>0</v>
      </c>
      <c r="P577" s="118"/>
      <c r="Q577" s="45"/>
      <c r="R577" s="42">
        <v>29992275</v>
      </c>
      <c r="S577" s="45"/>
      <c r="T577" s="42">
        <f t="shared" si="17"/>
        <v>29992275</v>
      </c>
      <c r="U577" s="45"/>
      <c r="V577" s="55">
        <f>(T577/درآمد!$F$13)*100</f>
        <v>2.2730403965334454E-3</v>
      </c>
    </row>
    <row r="578" spans="1:24" ht="18.75" x14ac:dyDescent="0.4">
      <c r="A578" s="51" t="s">
        <v>904</v>
      </c>
      <c r="C578" s="42">
        <v>0</v>
      </c>
      <c r="D578" s="45">
        <v>0</v>
      </c>
      <c r="E578" s="42">
        <v>0</v>
      </c>
      <c r="F578" s="45"/>
      <c r="G578" s="42">
        <v>0</v>
      </c>
      <c r="H578" s="45"/>
      <c r="I578" s="42">
        <f t="shared" si="16"/>
        <v>0</v>
      </c>
      <c r="J578" s="54">
        <v>0</v>
      </c>
      <c r="K578" s="55">
        <f>(I578/درآمد!$F$13)*100</f>
        <v>0</v>
      </c>
      <c r="L578" s="45"/>
      <c r="M578" s="42">
        <v>0</v>
      </c>
      <c r="N578" s="45"/>
      <c r="O578" s="118">
        <v>0</v>
      </c>
      <c r="P578" s="118"/>
      <c r="Q578" s="45"/>
      <c r="R578" s="42">
        <v>-7647539</v>
      </c>
      <c r="S578" s="45"/>
      <c r="T578" s="42">
        <f t="shared" si="17"/>
        <v>-7647539</v>
      </c>
      <c r="U578" s="45"/>
      <c r="V578" s="55">
        <f>(T578/درآمد!$F$13)*100</f>
        <v>-5.7958807996609085E-4</v>
      </c>
    </row>
    <row r="579" spans="1:24" ht="18.75" x14ac:dyDescent="0.4">
      <c r="A579" s="51" t="s">
        <v>905</v>
      </c>
      <c r="C579" s="42">
        <v>0</v>
      </c>
      <c r="D579" s="45">
        <v>0</v>
      </c>
      <c r="E579" s="42">
        <v>0</v>
      </c>
      <c r="F579" s="45"/>
      <c r="G579" s="42">
        <v>0</v>
      </c>
      <c r="H579" s="45"/>
      <c r="I579" s="42">
        <f t="shared" si="16"/>
        <v>0</v>
      </c>
      <c r="J579" s="54">
        <v>0</v>
      </c>
      <c r="K579" s="55">
        <f>(I579/درآمد!$F$13)*100</f>
        <v>0</v>
      </c>
      <c r="L579" s="45"/>
      <c r="M579" s="42">
        <v>0</v>
      </c>
      <c r="N579" s="45"/>
      <c r="O579" s="118">
        <v>0</v>
      </c>
      <c r="P579" s="118"/>
      <c r="Q579" s="45"/>
      <c r="R579" s="42">
        <v>-450321</v>
      </c>
      <c r="S579" s="45"/>
      <c r="T579" s="42">
        <f t="shared" si="17"/>
        <v>-450321</v>
      </c>
      <c r="U579" s="45"/>
      <c r="V579" s="55">
        <f>(T579/درآمد!$F$13)*100</f>
        <v>-3.4128715624517905E-5</v>
      </c>
    </row>
    <row r="580" spans="1:24" ht="18.75" x14ac:dyDescent="0.4">
      <c r="A580" s="51" t="s">
        <v>906</v>
      </c>
      <c r="C580" s="42">
        <v>0</v>
      </c>
      <c r="D580" s="45">
        <v>0</v>
      </c>
      <c r="E580" s="42">
        <v>0</v>
      </c>
      <c r="F580" s="45"/>
      <c r="G580" s="42">
        <v>0</v>
      </c>
      <c r="H580" s="45"/>
      <c r="I580" s="42">
        <f t="shared" si="16"/>
        <v>0</v>
      </c>
      <c r="J580" s="54">
        <v>0</v>
      </c>
      <c r="K580" s="55">
        <f>(I580/درآمد!$F$13)*100</f>
        <v>0</v>
      </c>
      <c r="L580" s="45"/>
      <c r="M580" s="42">
        <v>0</v>
      </c>
      <c r="N580" s="45"/>
      <c r="O580" s="118">
        <v>0</v>
      </c>
      <c r="P580" s="118"/>
      <c r="Q580" s="45"/>
      <c r="R580" s="42">
        <v>-466329030</v>
      </c>
      <c r="S580" s="45"/>
      <c r="T580" s="42">
        <f t="shared" si="17"/>
        <v>-466329030</v>
      </c>
      <c r="U580" s="45"/>
      <c r="V580" s="55">
        <f>(T580/درآمد!$F$13)*100</f>
        <v>-3.5341924654473757E-2</v>
      </c>
    </row>
    <row r="581" spans="1:24" ht="18.75" x14ac:dyDescent="0.4">
      <c r="A581" s="51" t="s">
        <v>907</v>
      </c>
      <c r="C581" s="42">
        <v>0</v>
      </c>
      <c r="D581" s="45">
        <v>0</v>
      </c>
      <c r="E581" s="42">
        <v>0</v>
      </c>
      <c r="F581" s="45"/>
      <c r="G581" s="42">
        <v>0</v>
      </c>
      <c r="H581" s="45"/>
      <c r="I581" s="42">
        <f t="shared" si="16"/>
        <v>0</v>
      </c>
      <c r="J581" s="54">
        <v>0</v>
      </c>
      <c r="K581" s="55">
        <f>(I581/درآمد!$F$13)*100</f>
        <v>0</v>
      </c>
      <c r="L581" s="45"/>
      <c r="M581" s="42">
        <v>0</v>
      </c>
      <c r="N581" s="45"/>
      <c r="O581" s="118">
        <v>0</v>
      </c>
      <c r="P581" s="118"/>
      <c r="Q581" s="45"/>
      <c r="R581" s="42">
        <v>-101573133</v>
      </c>
      <c r="S581" s="45"/>
      <c r="T581" s="42">
        <f t="shared" si="17"/>
        <v>-101573133</v>
      </c>
      <c r="U581" s="45"/>
      <c r="V581" s="55">
        <f>(T581/درآمد!$F$13)*100</f>
        <v>-7.6979767127190041E-3</v>
      </c>
    </row>
    <row r="582" spans="1:24" ht="18.75" x14ac:dyDescent="0.4">
      <c r="A582" s="51" t="s">
        <v>859</v>
      </c>
      <c r="C582" s="42">
        <v>0</v>
      </c>
      <c r="D582" s="45">
        <v>0</v>
      </c>
      <c r="E582" s="42">
        <v>0</v>
      </c>
      <c r="F582" s="45"/>
      <c r="G582" s="42">
        <v>0</v>
      </c>
      <c r="H582" s="45"/>
      <c r="I582" s="42">
        <f t="shared" si="16"/>
        <v>0</v>
      </c>
      <c r="J582" s="54">
        <v>0</v>
      </c>
      <c r="K582" s="55">
        <f>(I582/درآمد!$F$13)*100</f>
        <v>0</v>
      </c>
      <c r="L582" s="45"/>
      <c r="M582" s="42">
        <v>0</v>
      </c>
      <c r="N582" s="45"/>
      <c r="O582" s="118">
        <v>0</v>
      </c>
      <c r="P582" s="118"/>
      <c r="Q582" s="45"/>
      <c r="R582" s="42">
        <v>-340346311</v>
      </c>
      <c r="S582" s="45"/>
      <c r="T582" s="42">
        <f t="shared" si="17"/>
        <v>-340346311</v>
      </c>
      <c r="U582" s="45"/>
      <c r="V582" s="55">
        <f>(T582/درآمد!$F$13)*100</f>
        <v>-2.5794005746951017E-2</v>
      </c>
    </row>
    <row r="583" spans="1:24" ht="18.75" x14ac:dyDescent="0.4">
      <c r="A583" s="51" t="s">
        <v>860</v>
      </c>
      <c r="C583" s="42">
        <v>0</v>
      </c>
      <c r="D583" s="45">
        <v>0</v>
      </c>
      <c r="E583" s="42">
        <v>0</v>
      </c>
      <c r="F583" s="45"/>
      <c r="G583" s="42">
        <v>0</v>
      </c>
      <c r="H583" s="45"/>
      <c r="I583" s="42">
        <f t="shared" si="16"/>
        <v>0</v>
      </c>
      <c r="J583" s="54">
        <v>0</v>
      </c>
      <c r="K583" s="55">
        <f>(I583/درآمد!$F$13)*100</f>
        <v>0</v>
      </c>
      <c r="L583" s="45"/>
      <c r="M583" s="42">
        <v>0</v>
      </c>
      <c r="N583" s="45"/>
      <c r="O583" s="118">
        <v>0</v>
      </c>
      <c r="P583" s="118"/>
      <c r="Q583" s="45"/>
      <c r="R583" s="42">
        <v>-18815035</v>
      </c>
      <c r="S583" s="45"/>
      <c r="T583" s="42">
        <f t="shared" si="17"/>
        <v>-18815035</v>
      </c>
      <c r="U583" s="45"/>
      <c r="V583" s="55">
        <f>(T583/درآمد!$F$13)*100</f>
        <v>-1.4259450014108852E-3</v>
      </c>
    </row>
    <row r="584" spans="1:24" ht="18.75" x14ac:dyDescent="0.4">
      <c r="A584" s="51" t="s">
        <v>908</v>
      </c>
      <c r="C584" s="42">
        <v>0</v>
      </c>
      <c r="D584" s="45">
        <v>0</v>
      </c>
      <c r="E584" s="42">
        <v>0</v>
      </c>
      <c r="F584" s="45"/>
      <c r="G584" s="42">
        <v>0</v>
      </c>
      <c r="H584" s="45"/>
      <c r="I584" s="42">
        <f t="shared" si="16"/>
        <v>0</v>
      </c>
      <c r="J584" s="54">
        <v>0</v>
      </c>
      <c r="K584" s="55">
        <f>(I584/درآمد!$F$13)*100</f>
        <v>0</v>
      </c>
      <c r="L584" s="45"/>
      <c r="M584" s="42">
        <v>0</v>
      </c>
      <c r="N584" s="45"/>
      <c r="O584" s="118">
        <v>0</v>
      </c>
      <c r="P584" s="118"/>
      <c r="Q584" s="45"/>
      <c r="R584" s="42">
        <v>3897794494</v>
      </c>
      <c r="S584" s="45"/>
      <c r="T584" s="42">
        <f t="shared" si="17"/>
        <v>3897794494</v>
      </c>
      <c r="U584" s="45"/>
      <c r="V584" s="55">
        <f>(T584/درآمد!$F$13)*100</f>
        <v>0.29540421132600447</v>
      </c>
    </row>
    <row r="585" spans="1:24" ht="18.75" x14ac:dyDescent="0.4">
      <c r="A585" s="51" t="s">
        <v>909</v>
      </c>
      <c r="C585" s="42">
        <v>0</v>
      </c>
      <c r="D585" s="45">
        <v>0</v>
      </c>
      <c r="E585" s="42">
        <v>0</v>
      </c>
      <c r="F585" s="45"/>
      <c r="G585" s="42">
        <v>0</v>
      </c>
      <c r="H585" s="45"/>
      <c r="I585" s="42">
        <f t="shared" si="16"/>
        <v>0</v>
      </c>
      <c r="J585" s="54">
        <v>0</v>
      </c>
      <c r="K585" s="55">
        <f>(I585/درآمد!$F$13)*100</f>
        <v>0</v>
      </c>
      <c r="L585" s="45"/>
      <c r="M585" s="42">
        <v>0</v>
      </c>
      <c r="N585" s="45"/>
      <c r="O585" s="118">
        <v>0</v>
      </c>
      <c r="P585" s="118"/>
      <c r="Q585" s="45"/>
      <c r="R585" s="42">
        <v>-12747386310</v>
      </c>
      <c r="S585" s="45"/>
      <c r="T585" s="42">
        <f>M585+O585+R585</f>
        <v>-12747386310</v>
      </c>
      <c r="U585" s="45"/>
      <c r="V585" s="55">
        <f>(T585/درآمد!$F$13)*100</f>
        <v>-0.96609290335085996</v>
      </c>
    </row>
    <row r="586" spans="1:24" ht="21.75" thickBot="1" x14ac:dyDescent="0.25">
      <c r="A586" s="9" t="s">
        <v>63</v>
      </c>
      <c r="B586" s="26"/>
      <c r="C586" s="44">
        <f>SUM(C9:C585)</f>
        <v>0</v>
      </c>
      <c r="D586" s="41"/>
      <c r="E586" s="44">
        <f>SUM(E9:E585)</f>
        <v>-174935141815</v>
      </c>
      <c r="F586" s="41"/>
      <c r="G586" s="44">
        <f>SUM(G9:G585)</f>
        <v>211245281590</v>
      </c>
      <c r="H586" s="41"/>
      <c r="I586" s="44">
        <f>SUM(I9:I585)</f>
        <v>36310139775</v>
      </c>
      <c r="J586" s="41"/>
      <c r="K586" s="56">
        <f>SUM(K9:K585)</f>
        <v>2.751855753268162</v>
      </c>
      <c r="L586" s="41"/>
      <c r="M586" s="44">
        <f>SUM(M9:M585)</f>
        <v>157994443550</v>
      </c>
      <c r="N586" s="41"/>
      <c r="O586" s="119">
        <f>SUM(O9:P585)</f>
        <v>341546641462</v>
      </c>
      <c r="P586" s="119"/>
      <c r="Q586" s="41"/>
      <c r="R586" s="44">
        <f>SUM(R9:R585)</f>
        <v>562467530633</v>
      </c>
      <c r="S586" s="41"/>
      <c r="T586" s="44">
        <f>SUM(T9:T585)</f>
        <v>1062008615645</v>
      </c>
      <c r="U586" s="41"/>
      <c r="V586" s="56">
        <f>SUM(V9:V585)</f>
        <v>80.487008232207899</v>
      </c>
      <c r="X586" s="45"/>
    </row>
    <row r="587" spans="1:24" ht="13.5" thickTop="1" x14ac:dyDescent="0.2">
      <c r="M587" s="35"/>
      <c r="P587" s="35"/>
      <c r="R587" s="35"/>
      <c r="T587" s="45"/>
    </row>
    <row r="588" spans="1:24" x14ac:dyDescent="0.2">
      <c r="M588" s="45"/>
      <c r="P588" s="45"/>
      <c r="R588" s="35"/>
    </row>
    <row r="589" spans="1:24" x14ac:dyDescent="0.2">
      <c r="R589" s="35"/>
    </row>
    <row r="590" spans="1:24" x14ac:dyDescent="0.2">
      <c r="R590" s="35"/>
    </row>
    <row r="594" spans="18:18" x14ac:dyDescent="0.2">
      <c r="R594" s="45"/>
    </row>
  </sheetData>
  <mergeCells count="587">
    <mergeCell ref="O9:P9"/>
    <mergeCell ref="O10:P10"/>
    <mergeCell ref="O11:P11"/>
    <mergeCell ref="O12:P12"/>
    <mergeCell ref="O13:P13"/>
    <mergeCell ref="A1:V1"/>
    <mergeCell ref="A2:V2"/>
    <mergeCell ref="A3:V3"/>
    <mergeCell ref="O19:P19"/>
    <mergeCell ref="O8:P8"/>
    <mergeCell ref="T7:V7"/>
    <mergeCell ref="I7:K7"/>
    <mergeCell ref="M6:V6"/>
    <mergeCell ref="C6:K6"/>
    <mergeCell ref="R8:S8"/>
    <mergeCell ref="O20:P20"/>
    <mergeCell ref="O21:P21"/>
    <mergeCell ref="O22:P22"/>
    <mergeCell ref="O23:P23"/>
    <mergeCell ref="O14:P14"/>
    <mergeCell ref="O15:P15"/>
    <mergeCell ref="O16:P16"/>
    <mergeCell ref="O17:P17"/>
    <mergeCell ref="O18:P18"/>
    <mergeCell ref="O29:P29"/>
    <mergeCell ref="O30:P30"/>
    <mergeCell ref="O31:P31"/>
    <mergeCell ref="O32:P32"/>
    <mergeCell ref="O33:P33"/>
    <mergeCell ref="O24:P24"/>
    <mergeCell ref="O25:P25"/>
    <mergeCell ref="O26:P26"/>
    <mergeCell ref="O27:P27"/>
    <mergeCell ref="O28:P28"/>
    <mergeCell ref="O39:P39"/>
    <mergeCell ref="O40:P40"/>
    <mergeCell ref="O41:P41"/>
    <mergeCell ref="O42:P42"/>
    <mergeCell ref="O43:P43"/>
    <mergeCell ref="O34:P34"/>
    <mergeCell ref="O35:P35"/>
    <mergeCell ref="O36:P36"/>
    <mergeCell ref="O37:P37"/>
    <mergeCell ref="O38:P38"/>
    <mergeCell ref="O65:P65"/>
    <mergeCell ref="O66:P66"/>
    <mergeCell ref="O67:P67"/>
    <mergeCell ref="O49:P49"/>
    <mergeCell ref="O50:P50"/>
    <mergeCell ref="O51:P51"/>
    <mergeCell ref="O52:P52"/>
    <mergeCell ref="O53:P53"/>
    <mergeCell ref="O44:P44"/>
    <mergeCell ref="O45:P45"/>
    <mergeCell ref="O46:P46"/>
    <mergeCell ref="O47:P47"/>
    <mergeCell ref="O48:P48"/>
    <mergeCell ref="O59:P59"/>
    <mergeCell ref="O63:P63"/>
    <mergeCell ref="O64:P64"/>
    <mergeCell ref="O60:P60"/>
    <mergeCell ref="O61:P61"/>
    <mergeCell ref="O62:P62"/>
    <mergeCell ref="O54:P54"/>
    <mergeCell ref="O55:P55"/>
    <mergeCell ref="O56:P56"/>
    <mergeCell ref="O57:P57"/>
    <mergeCell ref="O58:P58"/>
    <mergeCell ref="O68:P68"/>
    <mergeCell ref="O69:P69"/>
    <mergeCell ref="O70:P70"/>
    <mergeCell ref="O71:P71"/>
    <mergeCell ref="O72:P72"/>
    <mergeCell ref="O73:P73"/>
    <mergeCell ref="O84:P84"/>
    <mergeCell ref="O85:P85"/>
    <mergeCell ref="O86:P86"/>
    <mergeCell ref="O83:P83"/>
    <mergeCell ref="O74:P74"/>
    <mergeCell ref="O75:P75"/>
    <mergeCell ref="O76:P76"/>
    <mergeCell ref="O77:P77"/>
    <mergeCell ref="O78:P78"/>
    <mergeCell ref="O79:P79"/>
    <mergeCell ref="O80:P80"/>
    <mergeCell ref="O81:P81"/>
    <mergeCell ref="O82:P82"/>
    <mergeCell ref="O87:P87"/>
    <mergeCell ref="O88:P88"/>
    <mergeCell ref="O89:P89"/>
    <mergeCell ref="O90:P90"/>
    <mergeCell ref="O91:P91"/>
    <mergeCell ref="O92:P92"/>
    <mergeCell ref="O93:P93"/>
    <mergeCell ref="O94:P94"/>
    <mergeCell ref="O95:P95"/>
    <mergeCell ref="O96:P96"/>
    <mergeCell ref="O97:P97"/>
    <mergeCell ref="O98:P98"/>
    <mergeCell ref="O99:P99"/>
    <mergeCell ref="O100:P100"/>
    <mergeCell ref="O101:P101"/>
    <mergeCell ref="O112:P112"/>
    <mergeCell ref="O113:P113"/>
    <mergeCell ref="O114:P114"/>
    <mergeCell ref="O115:P115"/>
    <mergeCell ref="O116:P116"/>
    <mergeCell ref="O117:P117"/>
    <mergeCell ref="O118:P118"/>
    <mergeCell ref="O119:P119"/>
    <mergeCell ref="O102:P102"/>
    <mergeCell ref="O103:P103"/>
    <mergeCell ref="O104:P104"/>
    <mergeCell ref="O105:P105"/>
    <mergeCell ref="O106:P106"/>
    <mergeCell ref="O107:P107"/>
    <mergeCell ref="O108:P108"/>
    <mergeCell ref="O109:P109"/>
    <mergeCell ref="O110:P110"/>
    <mergeCell ref="O111:P111"/>
    <mergeCell ref="O586:P586"/>
    <mergeCell ref="O129:P129"/>
    <mergeCell ref="O130:P130"/>
    <mergeCell ref="O131:P131"/>
    <mergeCell ref="O132:P132"/>
    <mergeCell ref="O133:P133"/>
    <mergeCell ref="O134:P134"/>
    <mergeCell ref="O135:P135"/>
    <mergeCell ref="O136:P136"/>
    <mergeCell ref="O137:P137"/>
    <mergeCell ref="O146:P146"/>
    <mergeCell ref="O147:P147"/>
    <mergeCell ref="O148:P148"/>
    <mergeCell ref="O149:P149"/>
    <mergeCell ref="O150:P150"/>
    <mergeCell ref="O151:P151"/>
    <mergeCell ref="O152:P152"/>
    <mergeCell ref="O145:P145"/>
    <mergeCell ref="O138:P138"/>
    <mergeCell ref="O139:P139"/>
    <mergeCell ref="O140:P140"/>
    <mergeCell ref="O141:P141"/>
    <mergeCell ref="O142:P142"/>
    <mergeCell ref="O143:P143"/>
    <mergeCell ref="O144:P144"/>
    <mergeCell ref="O120:P120"/>
    <mergeCell ref="O121:P121"/>
    <mergeCell ref="O122:P122"/>
    <mergeCell ref="O123:P123"/>
    <mergeCell ref="O124:P124"/>
    <mergeCell ref="O125:P125"/>
    <mergeCell ref="O126:P126"/>
    <mergeCell ref="O127:P127"/>
    <mergeCell ref="O128:P128"/>
    <mergeCell ref="O153:P153"/>
    <mergeCell ref="O154:P154"/>
    <mergeCell ref="O155:P155"/>
    <mergeCell ref="O156:P156"/>
    <mergeCell ref="O157:P157"/>
    <mergeCell ref="O158:P158"/>
    <mergeCell ref="O159:P159"/>
    <mergeCell ref="O160:P160"/>
    <mergeCell ref="O161:P161"/>
    <mergeCell ref="O162:P162"/>
    <mergeCell ref="O163:P163"/>
    <mergeCell ref="O164:P164"/>
    <mergeCell ref="O165:P165"/>
    <mergeCell ref="O166:P166"/>
    <mergeCell ref="O167:P167"/>
    <mergeCell ref="O168:P168"/>
    <mergeCell ref="O169:P169"/>
    <mergeCell ref="O170:P170"/>
    <mergeCell ref="O171:P171"/>
    <mergeCell ref="O172:P172"/>
    <mergeCell ref="O173:P173"/>
    <mergeCell ref="O174:P174"/>
    <mergeCell ref="O175:P175"/>
    <mergeCell ref="O176:P176"/>
    <mergeCell ref="O177:P177"/>
    <mergeCell ref="O178:P178"/>
    <mergeCell ref="O179:P179"/>
    <mergeCell ref="O180:P180"/>
    <mergeCell ref="O181:P181"/>
    <mergeCell ref="O182:P182"/>
    <mergeCell ref="O183:P183"/>
    <mergeCell ref="O184:P184"/>
    <mergeCell ref="O185:P185"/>
    <mergeCell ref="O186:P186"/>
    <mergeCell ref="O187:P187"/>
    <mergeCell ref="O188:P188"/>
    <mergeCell ref="O189:P189"/>
    <mergeCell ref="O190:P190"/>
    <mergeCell ref="O191:P191"/>
    <mergeCell ref="O192:P192"/>
    <mergeCell ref="O193:P193"/>
    <mergeCell ref="O194:P194"/>
    <mergeCell ref="O195:P195"/>
    <mergeCell ref="O196:P196"/>
    <mergeCell ref="O197:P197"/>
    <mergeCell ref="O198:P198"/>
    <mergeCell ref="O199:P199"/>
    <mergeCell ref="O200:P200"/>
    <mergeCell ref="O201:P201"/>
    <mergeCell ref="O202:P202"/>
    <mergeCell ref="O203:P203"/>
    <mergeCell ref="O204:P204"/>
    <mergeCell ref="O205:P205"/>
    <mergeCell ref="O206:P206"/>
    <mergeCell ref="O207:P207"/>
    <mergeCell ref="O208:P208"/>
    <mergeCell ref="O209:P209"/>
    <mergeCell ref="O210:P210"/>
    <mergeCell ref="O211:P211"/>
    <mergeCell ref="O212:P212"/>
    <mergeCell ref="O213:P213"/>
    <mergeCell ref="O214:P214"/>
    <mergeCell ref="O215:P215"/>
    <mergeCell ref="O216:P216"/>
    <mergeCell ref="O217:P217"/>
    <mergeCell ref="O218:P218"/>
    <mergeCell ref="O219:P219"/>
    <mergeCell ref="O220:P220"/>
    <mergeCell ref="O221:P221"/>
    <mergeCell ref="O222:P222"/>
    <mergeCell ref="O223:P223"/>
    <mergeCell ref="O224:P224"/>
    <mergeCell ref="O225:P225"/>
    <mergeCell ref="O226:P226"/>
    <mergeCell ref="O227:P227"/>
    <mergeCell ref="O228:P228"/>
    <mergeCell ref="O229:P229"/>
    <mergeCell ref="O230:P230"/>
    <mergeCell ref="O231:P231"/>
    <mergeCell ref="O232:P232"/>
    <mergeCell ref="O233:P233"/>
    <mergeCell ref="O234:P234"/>
    <mergeCell ref="O235:P235"/>
    <mergeCell ref="O236:P236"/>
    <mergeCell ref="O237:P237"/>
    <mergeCell ref="O238:P238"/>
    <mergeCell ref="O239:P239"/>
    <mergeCell ref="O240:P240"/>
    <mergeCell ref="O241:P241"/>
    <mergeCell ref="O242:P242"/>
    <mergeCell ref="O243:P243"/>
    <mergeCell ref="O244:P244"/>
    <mergeCell ref="O245:P245"/>
    <mergeCell ref="O246:P246"/>
    <mergeCell ref="O247:P247"/>
    <mergeCell ref="O248:P248"/>
    <mergeCell ref="O249:P249"/>
    <mergeCell ref="O250:P250"/>
    <mergeCell ref="O251:P251"/>
    <mergeCell ref="O252:P252"/>
    <mergeCell ref="O253:P253"/>
    <mergeCell ref="O254:P254"/>
    <mergeCell ref="O255:P255"/>
    <mergeCell ref="O256:P256"/>
    <mergeCell ref="O257:P257"/>
    <mergeCell ref="O258:P258"/>
    <mergeCell ref="O259:P259"/>
    <mergeCell ref="O260:P260"/>
    <mergeCell ref="O261:P261"/>
    <mergeCell ref="O262:P262"/>
    <mergeCell ref="O263:P263"/>
    <mergeCell ref="O264:P264"/>
    <mergeCell ref="O265:P265"/>
    <mergeCell ref="O266:P266"/>
    <mergeCell ref="O267:P267"/>
    <mergeCell ref="O268:P268"/>
    <mergeCell ref="O269:P269"/>
    <mergeCell ref="O270:P270"/>
    <mergeCell ref="O271:P271"/>
    <mergeCell ref="O272:P272"/>
    <mergeCell ref="O273:P273"/>
    <mergeCell ref="O274:P274"/>
    <mergeCell ref="O275:P275"/>
    <mergeCell ref="O276:P276"/>
    <mergeCell ref="O277:P277"/>
    <mergeCell ref="O278:P278"/>
    <mergeCell ref="O279:P279"/>
    <mergeCell ref="O280:P280"/>
    <mergeCell ref="O281:P281"/>
    <mergeCell ref="O282:P282"/>
    <mergeCell ref="O283:P283"/>
    <mergeCell ref="O284:P284"/>
    <mergeCell ref="O285:P285"/>
    <mergeCell ref="O286:P286"/>
    <mergeCell ref="O287:P287"/>
    <mergeCell ref="O288:P288"/>
    <mergeCell ref="O289:P289"/>
    <mergeCell ref="O290:P290"/>
    <mergeCell ref="O291:P291"/>
    <mergeCell ref="O292:P292"/>
    <mergeCell ref="O293:P293"/>
    <mergeCell ref="O294:P294"/>
    <mergeCell ref="O295:P295"/>
    <mergeCell ref="O296:P296"/>
    <mergeCell ref="O297:P297"/>
    <mergeCell ref="O298:P298"/>
    <mergeCell ref="O299:P299"/>
    <mergeCell ref="O300:P300"/>
    <mergeCell ref="O301:P301"/>
    <mergeCell ref="O302:P302"/>
    <mergeCell ref="O303:P303"/>
    <mergeCell ref="O304:P304"/>
    <mergeCell ref="O305:P305"/>
    <mergeCell ref="O306:P306"/>
    <mergeCell ref="O307:P307"/>
    <mergeCell ref="O308:P308"/>
    <mergeCell ref="O309:P309"/>
    <mergeCell ref="O310:P310"/>
    <mergeCell ref="O311:P311"/>
    <mergeCell ref="O312:P312"/>
    <mergeCell ref="O313:P313"/>
    <mergeCell ref="O314:P314"/>
    <mergeCell ref="O315:P315"/>
    <mergeCell ref="O316:P316"/>
    <mergeCell ref="O317:P317"/>
    <mergeCell ref="O318:P318"/>
    <mergeCell ref="O319:P319"/>
    <mergeCell ref="O320:P320"/>
    <mergeCell ref="O321:P321"/>
    <mergeCell ref="O322:P322"/>
    <mergeCell ref="O323:P323"/>
    <mergeCell ref="O324:P324"/>
    <mergeCell ref="O325:P325"/>
    <mergeCell ref="O326:P326"/>
    <mergeCell ref="O327:P327"/>
    <mergeCell ref="O328:P328"/>
    <mergeCell ref="O329:P329"/>
    <mergeCell ref="O330:P330"/>
    <mergeCell ref="O331:P331"/>
    <mergeCell ref="O332:P332"/>
    <mergeCell ref="O333:P333"/>
    <mergeCell ref="O334:P334"/>
    <mergeCell ref="O335:P335"/>
    <mergeCell ref="O336:P336"/>
    <mergeCell ref="O337:P337"/>
    <mergeCell ref="O338:P338"/>
    <mergeCell ref="O339:P339"/>
    <mergeCell ref="O340:P340"/>
    <mergeCell ref="O341:P341"/>
    <mergeCell ref="O342:P342"/>
    <mergeCell ref="O343:P343"/>
    <mergeCell ref="O344:P344"/>
    <mergeCell ref="O345:P345"/>
    <mergeCell ref="O346:P346"/>
    <mergeCell ref="O347:P347"/>
    <mergeCell ref="O348:P348"/>
    <mergeCell ref="O349:P349"/>
    <mergeCell ref="O350:P350"/>
    <mergeCell ref="O351:P351"/>
    <mergeCell ref="O352:P352"/>
    <mergeCell ref="O353:P353"/>
    <mergeCell ref="O354:P354"/>
    <mergeCell ref="O355:P355"/>
    <mergeCell ref="O356:P356"/>
    <mergeCell ref="O357:P357"/>
    <mergeCell ref="O358:P358"/>
    <mergeCell ref="O359:P359"/>
    <mergeCell ref="O360:P360"/>
    <mergeCell ref="O361:P361"/>
    <mergeCell ref="O362:P362"/>
    <mergeCell ref="O363:P363"/>
    <mergeCell ref="O364:P364"/>
    <mergeCell ref="O365:P365"/>
    <mergeCell ref="O366:P366"/>
    <mergeCell ref="O367:P367"/>
    <mergeCell ref="O368:P368"/>
    <mergeCell ref="O369:P369"/>
    <mergeCell ref="O370:P370"/>
    <mergeCell ref="O371:P371"/>
    <mergeCell ref="O372:P372"/>
    <mergeCell ref="O373:P373"/>
    <mergeCell ref="O374:P374"/>
    <mergeCell ref="O375:P375"/>
    <mergeCell ref="O376:P376"/>
    <mergeCell ref="O377:P377"/>
    <mergeCell ref="O378:P378"/>
    <mergeCell ref="O379:P379"/>
    <mergeCell ref="O380:P380"/>
    <mergeCell ref="O381:P381"/>
    <mergeCell ref="O382:P382"/>
    <mergeCell ref="O383:P383"/>
    <mergeCell ref="O384:P384"/>
    <mergeCell ref="O385:P385"/>
    <mergeCell ref="O386:P386"/>
    <mergeCell ref="O387:P387"/>
    <mergeCell ref="O388:P388"/>
    <mergeCell ref="O389:P389"/>
    <mergeCell ref="O390:P390"/>
    <mergeCell ref="O391:P391"/>
    <mergeCell ref="O392:P392"/>
    <mergeCell ref="O393:P393"/>
    <mergeCell ref="O394:P394"/>
    <mergeCell ref="O395:P395"/>
    <mergeCell ref="O396:P396"/>
    <mergeCell ref="O397:P397"/>
    <mergeCell ref="O398:P398"/>
    <mergeCell ref="O399:P399"/>
    <mergeCell ref="O400:P400"/>
    <mergeCell ref="O401:P401"/>
    <mergeCell ref="O402:P402"/>
    <mergeCell ref="O403:P403"/>
    <mergeCell ref="O404:P404"/>
    <mergeCell ref="O405:P405"/>
    <mergeCell ref="O406:P406"/>
    <mergeCell ref="O407:P407"/>
    <mergeCell ref="O408:P408"/>
    <mergeCell ref="O409:P409"/>
    <mergeCell ref="O410:P410"/>
    <mergeCell ref="O411:P411"/>
    <mergeCell ref="O412:P412"/>
    <mergeCell ref="O413:P413"/>
    <mergeCell ref="O414:P414"/>
    <mergeCell ref="O415:P415"/>
    <mergeCell ref="O416:P416"/>
    <mergeCell ref="O417:P417"/>
    <mergeCell ref="O418:P418"/>
    <mergeCell ref="O419:P419"/>
    <mergeCell ref="O420:P420"/>
    <mergeCell ref="O421:P421"/>
    <mergeCell ref="O422:P422"/>
    <mergeCell ref="O423:P423"/>
    <mergeCell ref="O424:P424"/>
    <mergeCell ref="O425:P425"/>
    <mergeCell ref="O426:P426"/>
    <mergeCell ref="O427:P427"/>
    <mergeCell ref="O428:P428"/>
    <mergeCell ref="O429:P429"/>
    <mergeCell ref="O430:P430"/>
    <mergeCell ref="O431:P431"/>
    <mergeCell ref="O432:P432"/>
    <mergeCell ref="O433:P433"/>
    <mergeCell ref="O434:P434"/>
    <mergeCell ref="O435:P435"/>
    <mergeCell ref="O436:P436"/>
    <mergeCell ref="O437:P437"/>
    <mergeCell ref="O438:P438"/>
    <mergeCell ref="O439:P439"/>
    <mergeCell ref="O440:P440"/>
    <mergeCell ref="O441:P441"/>
    <mergeCell ref="O442:P442"/>
    <mergeCell ref="O443:P443"/>
    <mergeCell ref="O444:P444"/>
    <mergeCell ref="O445:P445"/>
    <mergeCell ref="O446:P446"/>
    <mergeCell ref="O447:P447"/>
    <mergeCell ref="O448:P448"/>
    <mergeCell ref="O449:P449"/>
    <mergeCell ref="O450:P450"/>
    <mergeCell ref="O451:P451"/>
    <mergeCell ref="O452:P452"/>
    <mergeCell ref="O453:P453"/>
    <mergeCell ref="O454:P454"/>
    <mergeCell ref="O455:P455"/>
    <mergeCell ref="O456:P456"/>
    <mergeCell ref="O457:P457"/>
    <mergeCell ref="O458:P458"/>
    <mergeCell ref="O459:P459"/>
    <mergeCell ref="O460:P460"/>
    <mergeCell ref="O461:P461"/>
    <mergeCell ref="O462:P462"/>
    <mergeCell ref="O463:P463"/>
    <mergeCell ref="O464:P464"/>
    <mergeCell ref="O465:P465"/>
    <mergeCell ref="O466:P466"/>
    <mergeCell ref="O467:P467"/>
    <mergeCell ref="O468:P468"/>
    <mergeCell ref="O469:P469"/>
    <mergeCell ref="O470:P470"/>
    <mergeCell ref="O471:P471"/>
    <mergeCell ref="O472:P472"/>
    <mergeCell ref="O473:P473"/>
    <mergeCell ref="O474:P474"/>
    <mergeCell ref="O475:P475"/>
    <mergeCell ref="O476:P476"/>
    <mergeCell ref="O477:P477"/>
    <mergeCell ref="O478:P478"/>
    <mergeCell ref="O479:P479"/>
    <mergeCell ref="O480:P480"/>
    <mergeCell ref="O481:P481"/>
    <mergeCell ref="O482:P482"/>
    <mergeCell ref="O483:P483"/>
    <mergeCell ref="O484:P484"/>
    <mergeCell ref="O485:P485"/>
    <mergeCell ref="O486:P486"/>
    <mergeCell ref="O487:P487"/>
    <mergeCell ref="O488:P488"/>
    <mergeCell ref="O489:P489"/>
    <mergeCell ref="O490:P490"/>
    <mergeCell ref="O491:P491"/>
    <mergeCell ref="O492:P492"/>
    <mergeCell ref="O493:P493"/>
    <mergeCell ref="O494:P494"/>
    <mergeCell ref="O495:P495"/>
    <mergeCell ref="O496:P496"/>
    <mergeCell ref="O497:P497"/>
    <mergeCell ref="O498:P498"/>
    <mergeCell ref="O499:P499"/>
    <mergeCell ref="O500:P500"/>
    <mergeCell ref="O501:P501"/>
    <mergeCell ref="O502:P502"/>
    <mergeCell ref="O503:P503"/>
    <mergeCell ref="O504:P504"/>
    <mergeCell ref="O505:P505"/>
    <mergeCell ref="O506:P506"/>
    <mergeCell ref="O507:P507"/>
    <mergeCell ref="O508:P508"/>
    <mergeCell ref="O509:P509"/>
    <mergeCell ref="O510:P510"/>
    <mergeCell ref="O511:P511"/>
    <mergeCell ref="O512:P512"/>
    <mergeCell ref="O513:P513"/>
    <mergeCell ref="O514:P514"/>
    <mergeCell ref="O515:P515"/>
    <mergeCell ref="O516:P516"/>
    <mergeCell ref="O517:P517"/>
    <mergeCell ref="O518:P518"/>
    <mergeCell ref="O519:P519"/>
    <mergeCell ref="O520:P520"/>
    <mergeCell ref="O521:P521"/>
    <mergeCell ref="O522:P522"/>
    <mergeCell ref="O523:P523"/>
    <mergeCell ref="O524:P524"/>
    <mergeCell ref="O525:P525"/>
    <mergeCell ref="O526:P526"/>
    <mergeCell ref="O527:P527"/>
    <mergeCell ref="O528:P528"/>
    <mergeCell ref="O529:P529"/>
    <mergeCell ref="O530:P530"/>
    <mergeCell ref="O531:P531"/>
    <mergeCell ref="O532:P532"/>
    <mergeCell ref="O533:P533"/>
    <mergeCell ref="O534:P534"/>
    <mergeCell ref="O535:P535"/>
    <mergeCell ref="O536:P536"/>
    <mergeCell ref="O537:P537"/>
    <mergeCell ref="O538:P538"/>
    <mergeCell ref="O539:P539"/>
    <mergeCell ref="O540:P540"/>
    <mergeCell ref="O541:P541"/>
    <mergeCell ref="O542:P542"/>
    <mergeCell ref="O543:P543"/>
    <mergeCell ref="O544:P544"/>
    <mergeCell ref="O545:P545"/>
    <mergeCell ref="O546:P546"/>
    <mergeCell ref="O547:P547"/>
    <mergeCell ref="O548:P548"/>
    <mergeCell ref="O549:P549"/>
    <mergeCell ref="O550:P550"/>
    <mergeCell ref="O551:P551"/>
    <mergeCell ref="O552:P552"/>
    <mergeCell ref="O553:P553"/>
    <mergeCell ref="O554:P554"/>
    <mergeCell ref="O555:P555"/>
    <mergeCell ref="O556:P556"/>
    <mergeCell ref="O557:P557"/>
    <mergeCell ref="O558:P558"/>
    <mergeCell ref="O559:P559"/>
    <mergeCell ref="O560:P560"/>
    <mergeCell ref="O561:P561"/>
    <mergeCell ref="O562:P562"/>
    <mergeCell ref="O563:P563"/>
    <mergeCell ref="O564:P564"/>
    <mergeCell ref="O565:P565"/>
    <mergeCell ref="O566:P566"/>
    <mergeCell ref="O567:P567"/>
    <mergeCell ref="O568:P568"/>
    <mergeCell ref="O569:P569"/>
    <mergeCell ref="O570:P570"/>
    <mergeCell ref="O571:P571"/>
    <mergeCell ref="O572:P572"/>
    <mergeCell ref="O573:P573"/>
    <mergeCell ref="O574:P574"/>
    <mergeCell ref="O575:P575"/>
    <mergeCell ref="O585:P585"/>
    <mergeCell ref="O576:P576"/>
    <mergeCell ref="O577:P577"/>
    <mergeCell ref="O578:P578"/>
    <mergeCell ref="O579:P579"/>
    <mergeCell ref="O580:P580"/>
    <mergeCell ref="O581:P581"/>
    <mergeCell ref="O582:P582"/>
    <mergeCell ref="O583:P583"/>
    <mergeCell ref="O584:P584"/>
  </mergeCells>
  <pageMargins left="0.39" right="0.39" top="0.39" bottom="0.39" header="0" footer="0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1-2</vt:lpstr>
      <vt:lpstr>2-2</vt:lpstr>
      <vt:lpstr>3-2</vt:lpstr>
      <vt:lpstr>4-2</vt:lpstr>
      <vt:lpstr>5-2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ترجیحی</vt:lpstr>
      <vt:lpstr>'1-2'!Print_Area</vt:lpstr>
      <vt:lpstr>'2-2'!Print_Area</vt:lpstr>
      <vt:lpstr>'3-2'!Print_Area</vt:lpstr>
      <vt:lpstr>'4-2'!Print_Area</vt:lpstr>
      <vt:lpstr>'5-2'!Print_Area</vt:lpstr>
      <vt:lpstr>اوراق!Print_Area</vt:lpstr>
      <vt:lpstr>'اوراق مشتقه'!Print_Area</vt:lpstr>
      <vt:lpstr>ترجیحی!Print_Area</vt:lpstr>
      <vt:lpstr>'تعدیل قیمت'!Print_Area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سپرده بانکی'!Print_Area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cp:lastPrinted>2025-02-25T15:05:12Z</cp:lastPrinted>
  <dcterms:created xsi:type="dcterms:W3CDTF">2025-02-22T14:02:18Z</dcterms:created>
  <dcterms:modified xsi:type="dcterms:W3CDTF">2025-02-26T12:19:46Z</dcterms:modified>
</cp:coreProperties>
</file>